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dows\AppData\Roaming\VNPT Plugin\Files\FileTemp\"/>
    </mc:Choice>
  </mc:AlternateContent>
  <bookViews>
    <workbookView xWindow="-120" yWindow="-120" windowWidth="20736" windowHeight="11160" tabRatio="886" firstSheet="14" activeTab="15"/>
  </bookViews>
  <sheets>
    <sheet name="TKTO1 TDD3" sheetId="49" state="hidden" r:id="rId1"/>
    <sheet name="THTO1 TDD3" sheetId="47" state="hidden" r:id="rId2"/>
    <sheet name="TKTO2 TDD3" sheetId="45" state="hidden" r:id="rId3"/>
    <sheet name="THTO2 TDD3" sheetId="46" state="hidden" r:id="rId4"/>
    <sheet name="TK1+2 dot3" sheetId="51" state="hidden" r:id="rId5"/>
    <sheet name="TH1+2 dot3" sheetId="50" state="hidden" r:id="rId6"/>
    <sheet name="SGV" sheetId="63" state="veryHidden" r:id="rId7"/>
    <sheet name="TKTO1TDD2" sheetId="32" state="hidden" r:id="rId8"/>
    <sheet name="THTO1TDD2" sheetId="36" state="hidden" r:id="rId9"/>
    <sheet name="TKTO2TDD2" sheetId="33" state="hidden" r:id="rId10"/>
    <sheet name="THTO2TDD2" sheetId="37" state="hidden" r:id="rId11"/>
    <sheet name="TKTO12TDD2" sheetId="35" state="hidden" r:id="rId12"/>
    <sheet name="THTO1+2TDD2" sheetId="38" state="hidden" r:id="rId13"/>
    <sheet name="a truc" sheetId="39" state="hidden" r:id="rId14"/>
    <sheet name="DS" sheetId="62" r:id="rId15"/>
    <sheet name="UB" sheetId="68" r:id="rId16"/>
    <sheet name="1,cao" sheetId="69" r:id="rId17"/>
    <sheet name="2,sau" sheetId="70" r:id="rId18"/>
    <sheet name="3,chí" sheetId="71" r:id="rId19"/>
    <sheet name="4.Diệp" sheetId="72" r:id="rId20"/>
    <sheet name="5,Cư" sheetId="79" r:id="rId21"/>
    <sheet name="6,Dũng" sheetId="80" r:id="rId22"/>
    <sheet name="7,Hoàng" sheetId="81" r:id="rId23"/>
    <sheet name="8,Năm" sheetId="82" r:id="rId24"/>
    <sheet name="9,Lài" sheetId="83" r:id="rId25"/>
    <sheet name="Sheet3" sheetId="84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</externalReferences>
  <definedNames>
    <definedName name="\0">'[1]PNT-QUOT-#3'!#REF!</definedName>
    <definedName name="\a">'[2]FA-LISTING'!#REF!</definedName>
    <definedName name="\b">#REF!</definedName>
    <definedName name="\c">#REF!</definedName>
    <definedName name="\d">'[3]??-BLDG'!#REF!</definedName>
    <definedName name="\e">'[3]??-BLDG'!#REF!</definedName>
    <definedName name="\f">'[3]??-BLDG'!#REF!</definedName>
    <definedName name="\g">'[3]??-BLDG'!#REF!</definedName>
    <definedName name="\h">'[3]??-BLDG'!#REF!</definedName>
    <definedName name="\i">'[3]??-BLDG'!#REF!</definedName>
    <definedName name="\j">'[3]??-BLDG'!#REF!</definedName>
    <definedName name="\k">'[3]??-BLDG'!#REF!</definedName>
    <definedName name="\l">'[3]??-BLDG'!#REF!</definedName>
    <definedName name="\m">'[3]??-BLDG'!#REF!</definedName>
    <definedName name="\n">'[3]??-BLDG'!#REF!</definedName>
    <definedName name="\o">'[3]??-BLDG'!#REF!</definedName>
    <definedName name="\p">'[2]FA-LISTING'!#REF!</definedName>
    <definedName name="\z">'[1]COAT&amp;WRAP-QIOT-#3'!#REF!</definedName>
    <definedName name="_?">#REF!</definedName>
    <definedName name="_??????">#REF!</definedName>
    <definedName name="__?">#REF!</definedName>
    <definedName name="__??????">#REF!</definedName>
    <definedName name="___?">#REF!</definedName>
    <definedName name="___??????">#REF!</definedName>
    <definedName name="____?">#REF!</definedName>
    <definedName name="____??????">#REF!</definedName>
    <definedName name="_____?">#REF!</definedName>
    <definedName name="_____??????">#REF!</definedName>
    <definedName name="______?">#REF!</definedName>
    <definedName name="______??????">#REF!</definedName>
    <definedName name="___________gxl1">#REF!</definedName>
    <definedName name="___________ian1" hidden="1">{#N/A,#N/A,TRUE,"BT M200 da 10x20"}</definedName>
    <definedName name="__________gxl1">#REF!</definedName>
    <definedName name="__________ian1" hidden="1">{#N/A,#N/A,TRUE,"BT M200 da 10x20"}</definedName>
    <definedName name="_________BTM250">#REF!</definedName>
    <definedName name="_________gon4">#REF!</definedName>
    <definedName name="_________ki1">#REF!,#REF!</definedName>
    <definedName name="_________li1">#REF!</definedName>
    <definedName name="_________SN3">#REF!</definedName>
    <definedName name="_________TG1">#REF!</definedName>
    <definedName name="_________TG2">#REF!</definedName>
    <definedName name="_________TL3">#REF!</definedName>
    <definedName name="_________ui110">#REF!</definedName>
    <definedName name="________BTM250">#REF!</definedName>
    <definedName name="________gon4">#REF!</definedName>
    <definedName name="________gxl1">#REF!</definedName>
    <definedName name="________ian1" hidden="1">{#N/A,#N/A,TRUE,"BT M200 da 10x20"}</definedName>
    <definedName name="________ki1">#REF!,#REF!</definedName>
    <definedName name="________li1">#REF!</definedName>
    <definedName name="________SN3">#REF!</definedName>
    <definedName name="________TG1">#REF!</definedName>
    <definedName name="________TG2">#REF!</definedName>
    <definedName name="________TL3">#REF!</definedName>
    <definedName name="________ui110">#REF!</definedName>
    <definedName name="_______atn1">#REF!</definedName>
    <definedName name="_______atn10">#REF!</definedName>
    <definedName name="_______atn2">#REF!</definedName>
    <definedName name="_______atn3">#REF!</definedName>
    <definedName name="_______atn4">#REF!</definedName>
    <definedName name="_______atn5">#REF!</definedName>
    <definedName name="_______atn6">#REF!</definedName>
    <definedName name="_______atn7">#REF!</definedName>
    <definedName name="_______atn8">#REF!</definedName>
    <definedName name="_______atn9">#REF!</definedName>
    <definedName name="_______ban1">#REF!</definedName>
    <definedName name="_______Bia1">#REF!</definedName>
    <definedName name="_______Bia2">#REF!</definedName>
    <definedName name="_______BTM250">#REF!</definedName>
    <definedName name="_______CAU16">#REF!</definedName>
    <definedName name="_______CON1">#REF!</definedName>
    <definedName name="_______CON2">#REF!</definedName>
    <definedName name="_______dam9">#REF!</definedName>
    <definedName name="_______dao04">#REF!</definedName>
    <definedName name="_______dat12">#REF!</definedName>
    <definedName name="_______dat46">#REF!</definedName>
    <definedName name="_______ddn400">#REF!</definedName>
    <definedName name="_______ddn600">#REF!</definedName>
    <definedName name="_______deo1">#REF!</definedName>
    <definedName name="_______deo10">#REF!</definedName>
    <definedName name="_______deo2">#REF!</definedName>
    <definedName name="_______deo3">#REF!</definedName>
    <definedName name="_______deo4">#REF!</definedName>
    <definedName name="_______deo5">#REF!</definedName>
    <definedName name="_______deo6">#REF!</definedName>
    <definedName name="_______deo7">#REF!</definedName>
    <definedName name="_______deo8">#REF!</definedName>
    <definedName name="_______deo9">#REF!</definedName>
    <definedName name="_______dui15">#REF!</definedName>
    <definedName name="_______gon4">#REF!</definedName>
    <definedName name="_______han23">#REF!</definedName>
    <definedName name="_______JK4">#REF!</definedName>
    <definedName name="_______ki1">#REF!,#REF!</definedName>
    <definedName name="_______Kks1">#REF!</definedName>
    <definedName name="_______Kks2">#REF!</definedName>
    <definedName name="_______lap1">#REF!</definedName>
    <definedName name="_______lap2">#REF!</definedName>
    <definedName name="_______li1">#REF!</definedName>
    <definedName name="_______MAC12">#REF!</definedName>
    <definedName name="_______MAC46">#REF!</definedName>
    <definedName name="_______mbd1743">#REF!</definedName>
    <definedName name="_______mha1121">#REF!</definedName>
    <definedName name="_______mha1212">#REF!</definedName>
    <definedName name="_______mha1213">#REF!</definedName>
    <definedName name="_______mha2112">#REF!</definedName>
    <definedName name="_______mha2113">#REF!</definedName>
    <definedName name="_______mha2313">#REF!</definedName>
    <definedName name="_______mha3213">#REF!</definedName>
    <definedName name="_______mha6112">#REF!</definedName>
    <definedName name="_______mha6113">#REF!</definedName>
    <definedName name="_______mha6222">#REF!</definedName>
    <definedName name="_______mha8113">#REF!</definedName>
    <definedName name="_______mhg4112">#REF!</definedName>
    <definedName name="_______mhg4113">#REF!</definedName>
    <definedName name="_______mhg6423">#REF!</definedName>
    <definedName name="_______mia2111">#REF!</definedName>
    <definedName name="_______mia2121">#REF!</definedName>
    <definedName name="_______mia2511">#REF!</definedName>
    <definedName name="_______mia2521">#REF!</definedName>
    <definedName name="_______mib3611">#REF!</definedName>
    <definedName name="_______mib3621">#REF!</definedName>
    <definedName name="_______mkq6110">#REF!</definedName>
    <definedName name="_______NC27">#REF!</definedName>
    <definedName name="_______NC30">#REF!</definedName>
    <definedName name="_______NC35">#REF!</definedName>
    <definedName name="_______NC37">#REF!</definedName>
    <definedName name="_______NC40">#REF!</definedName>
    <definedName name="_______NCL100">#REF!</definedName>
    <definedName name="_______NCL200">#REF!</definedName>
    <definedName name="_______NCL250">#REF!</definedName>
    <definedName name="_______NET2">#REF!</definedName>
    <definedName name="_______nha1">#REF!</definedName>
    <definedName name="_______oto5">#REF!</definedName>
    <definedName name="_______qa7">#REF!</definedName>
    <definedName name="_______sc1">#REF!</definedName>
    <definedName name="_______SC2">#REF!</definedName>
    <definedName name="_______SN3">#REF!</definedName>
    <definedName name="_______tch4">#REF!</definedName>
    <definedName name="_______TG1">#REF!</definedName>
    <definedName name="_______TG2">#REF!</definedName>
    <definedName name="_______TL1">#REF!</definedName>
    <definedName name="_______TL2">#REF!</definedName>
    <definedName name="_______TL3">#REF!</definedName>
    <definedName name="_______TLA120">#REF!</definedName>
    <definedName name="_______TLA35">#REF!</definedName>
    <definedName name="_______TLA50">#REF!</definedName>
    <definedName name="_______TLA70">#REF!</definedName>
    <definedName name="_______TLA95">#REF!</definedName>
    <definedName name="_______tr1">#REF!</definedName>
    <definedName name="_______ui110">#REF!</definedName>
    <definedName name="_______uon5">#REF!</definedName>
    <definedName name="_______vkt1">#REF!</definedName>
    <definedName name="_______VL100">#REF!</definedName>
    <definedName name="_______VL200">#REF!</definedName>
    <definedName name="_______VL250">#REF!</definedName>
    <definedName name="_______VTB1">#REF!</definedName>
    <definedName name="_______vtb7">#REF!</definedName>
    <definedName name="_______vth05">#REF!</definedName>
    <definedName name="_______vth08">#REF!</definedName>
    <definedName name="_______VXL1">#REF!</definedName>
    <definedName name="_______vxl7">#REF!</definedName>
    <definedName name="______atn1">#REF!</definedName>
    <definedName name="______atn10">#REF!</definedName>
    <definedName name="______atn2">#REF!</definedName>
    <definedName name="______atn3">#REF!</definedName>
    <definedName name="______atn4">#REF!</definedName>
    <definedName name="______atn5">#REF!</definedName>
    <definedName name="______atn6">#REF!</definedName>
    <definedName name="______atn7">#REF!</definedName>
    <definedName name="______atn8">#REF!</definedName>
    <definedName name="______atn9">#REF!</definedName>
    <definedName name="______ban1">#REF!</definedName>
    <definedName name="______Bia1">#REF!</definedName>
    <definedName name="______Bia2">#REF!</definedName>
    <definedName name="______CAU16">#REF!</definedName>
    <definedName name="______CON1">#REF!</definedName>
    <definedName name="______CON2">#REF!</definedName>
    <definedName name="______dam9">#REF!</definedName>
    <definedName name="______dao04">#REF!</definedName>
    <definedName name="______dat12">#REF!</definedName>
    <definedName name="______dat46">#REF!</definedName>
    <definedName name="______ddn400">#REF!</definedName>
    <definedName name="______ddn600">#REF!</definedName>
    <definedName name="______deo1">#REF!</definedName>
    <definedName name="______deo10">#REF!</definedName>
    <definedName name="______deo2">#REF!</definedName>
    <definedName name="______deo3">#REF!</definedName>
    <definedName name="______deo4">#REF!</definedName>
    <definedName name="______deo5">#REF!</definedName>
    <definedName name="______deo6">#REF!</definedName>
    <definedName name="______deo7">#REF!</definedName>
    <definedName name="______deo8">#REF!</definedName>
    <definedName name="______deo9">#REF!</definedName>
    <definedName name="______dui15">#REF!</definedName>
    <definedName name="______gxl1">#REF!</definedName>
    <definedName name="______han23">#REF!</definedName>
    <definedName name="______ian1" hidden="1">{#N/A,#N/A,TRUE,"BT M200 da 10x20"}</definedName>
    <definedName name="______JK4">#REF!</definedName>
    <definedName name="______Kks1">#REF!</definedName>
    <definedName name="______Kks2">#REF!</definedName>
    <definedName name="______lap1">#REF!</definedName>
    <definedName name="______lap2">#REF!</definedName>
    <definedName name="______MAC12">#REF!</definedName>
    <definedName name="______MAC46">#REF!</definedName>
    <definedName name="______mbd1743">#REF!</definedName>
    <definedName name="______mha1121">#REF!</definedName>
    <definedName name="______mha1212">#REF!</definedName>
    <definedName name="______mha1213">#REF!</definedName>
    <definedName name="______mha2112">#REF!</definedName>
    <definedName name="______mha2113">#REF!</definedName>
    <definedName name="______mha2313">#REF!</definedName>
    <definedName name="______mha3213">#REF!</definedName>
    <definedName name="______mha6112">#REF!</definedName>
    <definedName name="______mha6113">#REF!</definedName>
    <definedName name="______mha6222">#REF!</definedName>
    <definedName name="______mha8113">#REF!</definedName>
    <definedName name="______mhg4112">#REF!</definedName>
    <definedName name="______mhg4113">#REF!</definedName>
    <definedName name="______mhg6423">#REF!</definedName>
    <definedName name="______mia2111">#REF!</definedName>
    <definedName name="______mia2121">#REF!</definedName>
    <definedName name="______mia2511">#REF!</definedName>
    <definedName name="______mia2521">#REF!</definedName>
    <definedName name="______mib3611">#REF!</definedName>
    <definedName name="______mib3621">#REF!</definedName>
    <definedName name="______mkq6110">#REF!</definedName>
    <definedName name="______NC27">#REF!</definedName>
    <definedName name="______NC30">#REF!</definedName>
    <definedName name="______NC35">#REF!</definedName>
    <definedName name="______NC37">#REF!</definedName>
    <definedName name="______NC40">#REF!</definedName>
    <definedName name="______NCL100">#REF!</definedName>
    <definedName name="______NCL200">#REF!</definedName>
    <definedName name="______NCL250">#REF!</definedName>
    <definedName name="______NET2">#REF!</definedName>
    <definedName name="______nha1">#REF!</definedName>
    <definedName name="______oto5">#REF!</definedName>
    <definedName name="______qa7">#REF!</definedName>
    <definedName name="______sc1">#REF!</definedName>
    <definedName name="______SC2">#REF!</definedName>
    <definedName name="______tch4">#REF!</definedName>
    <definedName name="______TL1">#REF!</definedName>
    <definedName name="______TL2">#REF!</definedName>
    <definedName name="______TLA120">#REF!</definedName>
    <definedName name="______TLA35">#REF!</definedName>
    <definedName name="______TLA50">#REF!</definedName>
    <definedName name="______TLA70">#REF!</definedName>
    <definedName name="______TLA95">#REF!</definedName>
    <definedName name="______tr1">#REF!</definedName>
    <definedName name="______uon5">#REF!</definedName>
    <definedName name="______vkt1">#REF!</definedName>
    <definedName name="______VL100">#REF!</definedName>
    <definedName name="______VL200">#REF!</definedName>
    <definedName name="______VL250">#REF!</definedName>
    <definedName name="______VTB1">#REF!</definedName>
    <definedName name="______vtb7">#REF!</definedName>
    <definedName name="______vth05">#REF!</definedName>
    <definedName name="______vth08">#REF!</definedName>
    <definedName name="______VXL1">#REF!</definedName>
    <definedName name="______vxl7">#REF!</definedName>
    <definedName name="_____atn1">#REF!</definedName>
    <definedName name="_____atn10">#REF!</definedName>
    <definedName name="_____atn2">#REF!</definedName>
    <definedName name="_____atn3">#REF!</definedName>
    <definedName name="_____atn4">#REF!</definedName>
    <definedName name="_____atn5">#REF!</definedName>
    <definedName name="_____atn6">#REF!</definedName>
    <definedName name="_____atn7">#REF!</definedName>
    <definedName name="_____atn8">#REF!</definedName>
    <definedName name="_____atn9">#REF!</definedName>
    <definedName name="_____ban1">#REF!</definedName>
    <definedName name="_____Bia1">#REF!</definedName>
    <definedName name="_____Bia2">#REF!</definedName>
    <definedName name="_____BTM250">#REF!</definedName>
    <definedName name="_____CAU16">#REF!</definedName>
    <definedName name="_____CON1">#REF!</definedName>
    <definedName name="_____CON2">#REF!</definedName>
    <definedName name="_____dam9">#REF!</definedName>
    <definedName name="_____dao04">#REF!</definedName>
    <definedName name="_____dat12">#REF!</definedName>
    <definedName name="_____dat46">#REF!</definedName>
    <definedName name="_____ddn400">#REF!</definedName>
    <definedName name="_____ddn600">#REF!</definedName>
    <definedName name="_____deo1">#REF!</definedName>
    <definedName name="_____deo10">#REF!</definedName>
    <definedName name="_____deo2">#REF!</definedName>
    <definedName name="_____deo3">#REF!</definedName>
    <definedName name="_____deo4">#REF!</definedName>
    <definedName name="_____deo5">#REF!</definedName>
    <definedName name="_____deo6">#REF!</definedName>
    <definedName name="_____deo7">#REF!</definedName>
    <definedName name="_____deo8">#REF!</definedName>
    <definedName name="_____deo9">#REF!</definedName>
    <definedName name="_____dui15">#REF!</definedName>
    <definedName name="_____gon4">#REF!</definedName>
    <definedName name="_____han23">#REF!</definedName>
    <definedName name="_____JK4">#REF!</definedName>
    <definedName name="_____ki1">#REF!,#REF!</definedName>
    <definedName name="_____Kks1">#REF!</definedName>
    <definedName name="_____Kks2">#REF!</definedName>
    <definedName name="_____lap1">#REF!</definedName>
    <definedName name="_____lap2">#REF!</definedName>
    <definedName name="_____li1">#REF!</definedName>
    <definedName name="_____MAC12">#REF!</definedName>
    <definedName name="_____MAC46">#REF!</definedName>
    <definedName name="_____mbd1743">#REF!</definedName>
    <definedName name="_____mha1121">#REF!</definedName>
    <definedName name="_____mha1212">#REF!</definedName>
    <definedName name="_____mha1213">#REF!</definedName>
    <definedName name="_____mha2112">#REF!</definedName>
    <definedName name="_____mha2113">#REF!</definedName>
    <definedName name="_____mha2313">#REF!</definedName>
    <definedName name="_____mha3213">#REF!</definedName>
    <definedName name="_____mha6112">#REF!</definedName>
    <definedName name="_____mha6113">#REF!</definedName>
    <definedName name="_____mha6222">#REF!</definedName>
    <definedName name="_____mha8113">#REF!</definedName>
    <definedName name="_____mhg4112">#REF!</definedName>
    <definedName name="_____mhg4113">#REF!</definedName>
    <definedName name="_____mhg6423">#REF!</definedName>
    <definedName name="_____mia2111">#REF!</definedName>
    <definedName name="_____mia2121">#REF!</definedName>
    <definedName name="_____mia2511">#REF!</definedName>
    <definedName name="_____mia2521">#REF!</definedName>
    <definedName name="_____mib3611">#REF!</definedName>
    <definedName name="_____mib3621">#REF!</definedName>
    <definedName name="_____mkq6110">#REF!</definedName>
    <definedName name="_____NC27">#REF!</definedName>
    <definedName name="_____NC30">#REF!</definedName>
    <definedName name="_____NC35">#REF!</definedName>
    <definedName name="_____NC37">#REF!</definedName>
    <definedName name="_____NC40">#REF!</definedName>
    <definedName name="_____NCL100">#REF!</definedName>
    <definedName name="_____NCL200">#REF!</definedName>
    <definedName name="_____NCL250">#REF!</definedName>
    <definedName name="_____NET2">#REF!</definedName>
    <definedName name="_____nha1">#REF!</definedName>
    <definedName name="_____oto5">#REF!</definedName>
    <definedName name="_____qa7">#REF!</definedName>
    <definedName name="_____sc1">#REF!</definedName>
    <definedName name="_____SC2">#REF!</definedName>
    <definedName name="_____SN3">#REF!</definedName>
    <definedName name="_____tch4">#REF!</definedName>
    <definedName name="_____TG1">#REF!</definedName>
    <definedName name="_____TG2">#REF!</definedName>
    <definedName name="_____TL1">#REF!</definedName>
    <definedName name="_____TL2">#REF!</definedName>
    <definedName name="_____TL3">#REF!</definedName>
    <definedName name="_____TLA120">#REF!</definedName>
    <definedName name="_____TLA35">#REF!</definedName>
    <definedName name="_____TLA50">#REF!</definedName>
    <definedName name="_____TLA70">#REF!</definedName>
    <definedName name="_____TLA95">#REF!</definedName>
    <definedName name="_____tr1">#REF!</definedName>
    <definedName name="_____ui110">#REF!</definedName>
    <definedName name="_____uon5">#REF!</definedName>
    <definedName name="_____vkt1">#REF!</definedName>
    <definedName name="_____VL100">#REF!</definedName>
    <definedName name="_____VL200">#REF!</definedName>
    <definedName name="_____VL250">#REF!</definedName>
    <definedName name="_____VTB1">#REF!</definedName>
    <definedName name="_____vtb7">#REF!</definedName>
    <definedName name="_____vth05">#REF!</definedName>
    <definedName name="_____vth08">#REF!</definedName>
    <definedName name="_____VXL1">#REF!</definedName>
    <definedName name="_____vxl7">#REF!</definedName>
    <definedName name="____atn1">#REF!</definedName>
    <definedName name="____atn10">#REF!</definedName>
    <definedName name="____atn2">#REF!</definedName>
    <definedName name="____atn3">#REF!</definedName>
    <definedName name="____atn4">#REF!</definedName>
    <definedName name="____atn5">#REF!</definedName>
    <definedName name="____atn6">#REF!</definedName>
    <definedName name="____atn7">#REF!</definedName>
    <definedName name="____atn8">#REF!</definedName>
    <definedName name="____atn9">#REF!</definedName>
    <definedName name="____ban1">#REF!</definedName>
    <definedName name="____Bia1">#REF!</definedName>
    <definedName name="____Bia2">#REF!</definedName>
    <definedName name="____CAU16">#REF!</definedName>
    <definedName name="____CON1">#REF!</definedName>
    <definedName name="____CON2">#REF!</definedName>
    <definedName name="____dam9">#REF!</definedName>
    <definedName name="____dao04">#REF!</definedName>
    <definedName name="____dat12">#REF!</definedName>
    <definedName name="____dat46">#REF!</definedName>
    <definedName name="____ddn400">#REF!</definedName>
    <definedName name="____ddn600">#REF!</definedName>
    <definedName name="____deo1">#REF!</definedName>
    <definedName name="____deo10">#REF!</definedName>
    <definedName name="____deo2">#REF!</definedName>
    <definedName name="____deo3">#REF!</definedName>
    <definedName name="____deo4">#REF!</definedName>
    <definedName name="____deo5">#REF!</definedName>
    <definedName name="____deo6">#REF!</definedName>
    <definedName name="____deo7">#REF!</definedName>
    <definedName name="____deo8">#REF!</definedName>
    <definedName name="____deo9">#REF!</definedName>
    <definedName name="____dui15">#REF!</definedName>
    <definedName name="____gxl1">#REF!</definedName>
    <definedName name="____han23">#REF!</definedName>
    <definedName name="____ian1" hidden="1">{#N/A,#N/A,TRUE,"BT M200 da 10x20"}</definedName>
    <definedName name="____JK4">#REF!</definedName>
    <definedName name="____Kks1">#REF!</definedName>
    <definedName name="____Kks2">#REF!</definedName>
    <definedName name="____lap1">#REF!</definedName>
    <definedName name="____lap2">#REF!</definedName>
    <definedName name="____MAC12">#REF!</definedName>
    <definedName name="____MAC46">#REF!</definedName>
    <definedName name="____mbd1743">#REF!</definedName>
    <definedName name="____mha1121">#REF!</definedName>
    <definedName name="____mha1212">#REF!</definedName>
    <definedName name="____mha1213">#REF!</definedName>
    <definedName name="____mha2112">#REF!</definedName>
    <definedName name="____mha2113">#REF!</definedName>
    <definedName name="____mha2313">#REF!</definedName>
    <definedName name="____mha3213">#REF!</definedName>
    <definedName name="____mha6112">#REF!</definedName>
    <definedName name="____mha6113">#REF!</definedName>
    <definedName name="____mha6222">#REF!</definedName>
    <definedName name="____mha8113">#REF!</definedName>
    <definedName name="____mhg4112">#REF!</definedName>
    <definedName name="____mhg4113">#REF!</definedName>
    <definedName name="____mhg6423">#REF!</definedName>
    <definedName name="____mia2111">#REF!</definedName>
    <definedName name="____mia2121">#REF!</definedName>
    <definedName name="____mia2511">#REF!</definedName>
    <definedName name="____mia2521">#REF!</definedName>
    <definedName name="____mib3611">#REF!</definedName>
    <definedName name="____mib3621">#REF!</definedName>
    <definedName name="____mkq6110">#REF!</definedName>
    <definedName name="____NC27">#REF!</definedName>
    <definedName name="____NC30">#REF!</definedName>
    <definedName name="____NC35">#REF!</definedName>
    <definedName name="____NC37">#REF!</definedName>
    <definedName name="____NC40">#REF!</definedName>
    <definedName name="____NCL100">#REF!</definedName>
    <definedName name="____NCL200">#REF!</definedName>
    <definedName name="____NCL250">#REF!</definedName>
    <definedName name="____NET2">#REF!</definedName>
    <definedName name="____nha1">#REF!</definedName>
    <definedName name="____oto5">#REF!</definedName>
    <definedName name="____qa7">#REF!</definedName>
    <definedName name="____sc1">#REF!</definedName>
    <definedName name="____SC2">#REF!</definedName>
    <definedName name="____tch4">#REF!</definedName>
    <definedName name="____TL1">#REF!</definedName>
    <definedName name="____TL2">#REF!</definedName>
    <definedName name="____TLA120">#REF!</definedName>
    <definedName name="____TLA35">#REF!</definedName>
    <definedName name="____TLA50">#REF!</definedName>
    <definedName name="____TLA70">#REF!</definedName>
    <definedName name="____TLA95">#REF!</definedName>
    <definedName name="____tr1">#REF!</definedName>
    <definedName name="____uon5">#REF!</definedName>
    <definedName name="____vkt1">#REF!</definedName>
    <definedName name="____VL100">#REF!</definedName>
    <definedName name="____VL200">#REF!</definedName>
    <definedName name="____VL250">#REF!</definedName>
    <definedName name="____VTB1">#REF!</definedName>
    <definedName name="____vtb7">#REF!</definedName>
    <definedName name="____vth05">#REF!</definedName>
    <definedName name="____vth08">#REF!</definedName>
    <definedName name="____VXL1">#REF!</definedName>
    <definedName name="____vxl7">#REF!</definedName>
    <definedName name="___atn1">#REF!</definedName>
    <definedName name="___atn10">#REF!</definedName>
    <definedName name="___atn2">#REF!</definedName>
    <definedName name="___atn3">#REF!</definedName>
    <definedName name="___atn4">#REF!</definedName>
    <definedName name="___atn5">#REF!</definedName>
    <definedName name="___atn6">#REF!</definedName>
    <definedName name="___atn7">#REF!</definedName>
    <definedName name="___atn8">#REF!</definedName>
    <definedName name="___atn9">#REF!</definedName>
    <definedName name="___ban1">#REF!</definedName>
    <definedName name="___Bia1">#REF!</definedName>
    <definedName name="___Bia2">#REF!</definedName>
    <definedName name="___BTM250">#REF!</definedName>
    <definedName name="___CAU16">#REF!</definedName>
    <definedName name="___CON1">#REF!</definedName>
    <definedName name="___CON2">#REF!</definedName>
    <definedName name="___dam9">#REF!</definedName>
    <definedName name="___dao04">#REF!</definedName>
    <definedName name="___dat12">#REF!</definedName>
    <definedName name="___dat46">#REF!</definedName>
    <definedName name="___ddn400">#REF!</definedName>
    <definedName name="___ddn600">#REF!</definedName>
    <definedName name="___deo1">#REF!</definedName>
    <definedName name="___deo10">#REF!</definedName>
    <definedName name="___deo2">#REF!</definedName>
    <definedName name="___deo3">#REF!</definedName>
    <definedName name="___deo4">#REF!</definedName>
    <definedName name="___deo5">#REF!</definedName>
    <definedName name="___deo6">#REF!</definedName>
    <definedName name="___deo7">#REF!</definedName>
    <definedName name="___deo8">#REF!</definedName>
    <definedName name="___deo9">#REF!</definedName>
    <definedName name="___dui15">#REF!</definedName>
    <definedName name="___gon4">#REF!</definedName>
    <definedName name="___gxl1">#REF!</definedName>
    <definedName name="___han23">#REF!</definedName>
    <definedName name="___ian1" hidden="1">{#N/A,#N/A,TRUE,"BT M200 da 10x20"}</definedName>
    <definedName name="___JK4">#REF!</definedName>
    <definedName name="___ki1">#REF!,#REF!</definedName>
    <definedName name="___Kks1">#REF!</definedName>
    <definedName name="___Kks2">#REF!</definedName>
    <definedName name="___lap1">#REF!</definedName>
    <definedName name="___lap2">#REF!</definedName>
    <definedName name="___li1">#REF!</definedName>
    <definedName name="___MAC12">#REF!</definedName>
    <definedName name="___MAC46">#REF!</definedName>
    <definedName name="___mbd1743">#REF!</definedName>
    <definedName name="___mha1121">#REF!</definedName>
    <definedName name="___mha1212">#REF!</definedName>
    <definedName name="___mha1213">#REF!</definedName>
    <definedName name="___mha2112">#REF!</definedName>
    <definedName name="___mha2113">#REF!</definedName>
    <definedName name="___mha2313">#REF!</definedName>
    <definedName name="___mha3213">#REF!</definedName>
    <definedName name="___mha6112">#REF!</definedName>
    <definedName name="___mha6113">#REF!</definedName>
    <definedName name="___mha6222">#REF!</definedName>
    <definedName name="___mha8113">#REF!</definedName>
    <definedName name="___mhg4112">#REF!</definedName>
    <definedName name="___mhg4113">#REF!</definedName>
    <definedName name="___mhg6423">#REF!</definedName>
    <definedName name="___mia2111">#REF!</definedName>
    <definedName name="___mia2121">#REF!</definedName>
    <definedName name="___mia2511">#REF!</definedName>
    <definedName name="___mia2521">#REF!</definedName>
    <definedName name="___mib3611">#REF!</definedName>
    <definedName name="___mib3621">#REF!</definedName>
    <definedName name="___mkq6110">#REF!</definedName>
    <definedName name="___NC27">#REF!</definedName>
    <definedName name="___NC30">#REF!</definedName>
    <definedName name="___NC35">#REF!</definedName>
    <definedName name="___NC37">#REF!</definedName>
    <definedName name="___NC40">#REF!</definedName>
    <definedName name="___NCL100">#REF!</definedName>
    <definedName name="___NCL200">#REF!</definedName>
    <definedName name="___NCL250">#REF!</definedName>
    <definedName name="___NET2">#REF!</definedName>
    <definedName name="___nha1">#REF!</definedName>
    <definedName name="___oto5">#REF!</definedName>
    <definedName name="___qa7">#REF!</definedName>
    <definedName name="___sc1">#REF!</definedName>
    <definedName name="___SC2">#REF!</definedName>
    <definedName name="___SN3">#REF!</definedName>
    <definedName name="___tch4">#REF!</definedName>
    <definedName name="___TG1">#REF!</definedName>
    <definedName name="___TG2">#REF!</definedName>
    <definedName name="___TL1">#REF!</definedName>
    <definedName name="___TL2">#REF!</definedName>
    <definedName name="___TL3">#REF!</definedName>
    <definedName name="___TLA120">#REF!</definedName>
    <definedName name="___TLA35">#REF!</definedName>
    <definedName name="___TLA50">#REF!</definedName>
    <definedName name="___TLA70">#REF!</definedName>
    <definedName name="___TLA95">#REF!</definedName>
    <definedName name="___tr1">#REF!</definedName>
    <definedName name="___ui110">#REF!</definedName>
    <definedName name="___uon5">#REF!</definedName>
    <definedName name="___vkt1">#REF!</definedName>
    <definedName name="___VL100">#REF!</definedName>
    <definedName name="___VL200">#REF!</definedName>
    <definedName name="___VL250">#REF!</definedName>
    <definedName name="___VTB1">#REF!</definedName>
    <definedName name="___vtb7">#REF!</definedName>
    <definedName name="___vth05">#REF!</definedName>
    <definedName name="___vth08">#REF!</definedName>
    <definedName name="___VXL1">#REF!</definedName>
    <definedName name="___vxl7">#REF!</definedName>
    <definedName name="__A65700">'[4]MTO REV.2(ARMOR)'!#REF!</definedName>
    <definedName name="__A65800">'[4]MTO REV.2(ARMOR)'!#REF!</definedName>
    <definedName name="__A66000">'[4]MTO REV.2(ARMOR)'!#REF!</definedName>
    <definedName name="__A67000">'[4]MTO REV.2(ARMOR)'!#REF!</definedName>
    <definedName name="__A68000">'[4]MTO REV.2(ARMOR)'!#REF!</definedName>
    <definedName name="__A70000">'[4]MTO REV.2(ARMOR)'!#REF!</definedName>
    <definedName name="__A75000">'[4]MTO REV.2(ARMOR)'!#REF!</definedName>
    <definedName name="__A85000">'[4]MTO REV.2(ARMOR)'!#REF!</definedName>
    <definedName name="__abb91">[5]chitimc!#REF!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[6]bluong!$B$15</definedName>
    <definedName name="__bac4">[6]bluong!$B$25</definedName>
    <definedName name="__ban1">#REF!</definedName>
    <definedName name="__Bia1">#REF!</definedName>
    <definedName name="__Bia2">#REF!</definedName>
    <definedName name="__BTM250">#REF!</definedName>
    <definedName name="__CAU16">#REF!</definedName>
    <definedName name="__CON1">#REF!</definedName>
    <definedName name="__CON2">#REF!</definedName>
    <definedName name="__CT250">'[5]dongia (2)'!#REF!</definedName>
    <definedName name="__dam9">#REF!</definedName>
    <definedName name="__dao04">#REF!</definedName>
    <definedName name="__dao1">'[7]CT Thang Mo'!$B$189:$H$189</definedName>
    <definedName name="__dao2">'[7]CT Thang Mo'!$B$161:$H$161</definedName>
    <definedName name="__dap2">'[7]CT Thang Mo'!$B$162:$H$162</definedName>
    <definedName name="__dat12">#REF!</definedName>
    <definedName name="__dat24">[8]Sheet1!$O$12</definedName>
    <definedName name="__dat46">#REF!</definedName>
    <definedName name="__day1">'[9]Chiet tinh dz22'!#REF!</definedName>
    <definedName name="__day2">'[10]Chiet tinh dz35'!$H$3</definedName>
    <definedName name="__dbu1">'[7]CT Thang Mo'!#REF!</definedName>
    <definedName name="__dbu2">'[7]CT Thang Mo'!$B$93:$F$93</definedName>
    <definedName name="__ddn400">#REF!</definedName>
    <definedName name="__ddn600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gt100">'[5]dongia (2)'!#REF!</definedName>
    <definedName name="__dui15">#REF!</definedName>
    <definedName name="__GID1">'[11]LKVL-CK-HT-GD1'!$A$4</definedName>
    <definedName name="__gon4">#REF!</definedName>
    <definedName name="__han23">#REF!</definedName>
    <definedName name="__JK4">#REF!</definedName>
    <definedName name="__ki1">#REF!,#REF!</definedName>
    <definedName name="__Kks1">#REF!</definedName>
    <definedName name="__Kks2">#REF!</definedName>
    <definedName name="__KLg03">[12]KhoiLuong!$F$5</definedName>
    <definedName name="__Klg50">[12]KhoiLuong!$F$10</definedName>
    <definedName name="__KY1">[13]BXLDL!$E$2:$E$54</definedName>
    <definedName name="__lap1">#REF!</definedName>
    <definedName name="__lap2">#REF!</definedName>
    <definedName name="__li1">#REF!</definedName>
    <definedName name="__li3">'[14]!'!$A$24:$F$91</definedName>
    <definedName name="__MAC12">#REF!</definedName>
    <definedName name="__MAC46">#REF!</definedName>
    <definedName name="__mbd1743">#REF!</definedName>
    <definedName name="__mha1121">#REF!</definedName>
    <definedName name="__mha1212">#REF!</definedName>
    <definedName name="__mha1213">#REF!</definedName>
    <definedName name="__mha2112">#REF!</definedName>
    <definedName name="__mha2113">#REF!</definedName>
    <definedName name="__mha2313">#REF!</definedName>
    <definedName name="__mha3213">#REF!</definedName>
    <definedName name="__mha6112">#REF!</definedName>
    <definedName name="__mha6113">#REF!</definedName>
    <definedName name="__mha6222">#REF!</definedName>
    <definedName name="__mha8113">#REF!</definedName>
    <definedName name="__mhg4112">#REF!</definedName>
    <definedName name="__mhg4113">#REF!</definedName>
    <definedName name="__mhg6423">#REF!</definedName>
    <definedName name="__mia2111">#REF!</definedName>
    <definedName name="__mia2121">#REF!</definedName>
    <definedName name="__mia2511">#REF!</definedName>
    <definedName name="__mia2521">#REF!</definedName>
    <definedName name="__mib3611">#REF!</definedName>
    <definedName name="__mib3621">#REF!</definedName>
    <definedName name="__mkq6110">#REF!</definedName>
    <definedName name="__mxd106">[6]banggia1!$F$147</definedName>
    <definedName name="__mxd118">[6]banggia1!$F$163</definedName>
    <definedName name="__mxd149">[6]banggia1!$F$204</definedName>
    <definedName name="__mxd150">[6]banggia1!$F$205</definedName>
    <definedName name="__mxd151">[6]banggia1!$F$206</definedName>
    <definedName name="__mxd158">[15]banggia1!$F$215</definedName>
    <definedName name="__mxd159">[6]banggia1!$F$216</definedName>
    <definedName name="__mxd161">[15]banggia1!$F$218</definedName>
    <definedName name="__mxd179">[6]banggia1!$F$244</definedName>
    <definedName name="__mxd185">[6]banggia1!$F$254</definedName>
    <definedName name="__mxd200">[6]banggia1!$F$275</definedName>
    <definedName name="__mxd205">[6]banggia1!$F$286</definedName>
    <definedName name="__mxd206">[6]banggia1!$F$287</definedName>
    <definedName name="__mxd207">[6]banggia1!$F$290</definedName>
    <definedName name="__mxd219">[6]banggia1!$F$308</definedName>
    <definedName name="__mxd222">[6]banggia1!$F$311</definedName>
    <definedName name="__mxd225">[6]banggia1!$F$316</definedName>
    <definedName name="__mxd23">[6]banggia1!$F$32</definedName>
    <definedName name="__mxd235">[6]banggia1!$F$330</definedName>
    <definedName name="__mxd239">[6]banggia1!$F$336</definedName>
    <definedName name="__mxd24">[6]banggia1!$F$33</definedName>
    <definedName name="__mxd243">[6]banggia1!$F$344</definedName>
    <definedName name="__mxd255">[6]banggia1!$F$366</definedName>
    <definedName name="__mxd26">[6]banggia1!$F$37</definedName>
    <definedName name="__mxd265">[6]banggia1!$F$384</definedName>
    <definedName name="__mxd272">[6]banggia1!$F$395</definedName>
    <definedName name="__mxd285">[6]banggia1!$F$410</definedName>
    <definedName name="__mxd300">[6]banggia1!$F$427</definedName>
    <definedName name="__mxd342">[6]banggia1!$F$477</definedName>
    <definedName name="__mxd357">[15]banggia1!$F$498</definedName>
    <definedName name="__mxd369">[6]banggia1!$F$521</definedName>
    <definedName name="__mxd371">[6]banggia1!$F$527</definedName>
    <definedName name="__mxd376">[15]banggia1!$F$536</definedName>
    <definedName name="__mxd377">[6]banggia1!$F$539</definedName>
    <definedName name="__mxd38">[6]banggia1!$F$51</definedName>
    <definedName name="__mxd380">[6]banggia1!$F$548</definedName>
    <definedName name="__mxd39">[15]banggia1!$F$52</definedName>
    <definedName name="__mxd393">[6]banggia1!$F$575</definedName>
    <definedName name="__mxd394">[6]banggia1!$F$576</definedName>
    <definedName name="__mxd403">[6]banggia1!$F$589</definedName>
    <definedName name="__mxd409">[6]banggia1!$F$600</definedName>
    <definedName name="__mxd410">[6]banggia1!$F$603</definedName>
    <definedName name="__mxd412">[6]banggia1!$F$607</definedName>
    <definedName name="__mxd415">[6]banggia1!$F$610</definedName>
    <definedName name="__mxd423">[6]banggia1!$F$624</definedName>
    <definedName name="__mxd64">[6]banggia1!$F$87</definedName>
    <definedName name="__mxd67">[6]banggia1!$F$90</definedName>
    <definedName name="__mxd69">[6]banggia1!$F$94</definedName>
    <definedName name="__mxd78">[6]banggia1!$F$109</definedName>
    <definedName name="__NC27">#REF!</definedName>
    <definedName name="__NC30">#REF!</definedName>
    <definedName name="__NC35">#REF!</definedName>
    <definedName name="__NC37">#REF!</definedName>
    <definedName name="__NC40">#REF!</definedName>
    <definedName name="__NCL100">#REF!</definedName>
    <definedName name="__NCL200">#REF!</definedName>
    <definedName name="__NCL250">#REF!</definedName>
    <definedName name="__neo1">[16]Names!$D$65</definedName>
    <definedName name="__NET2">#REF!</definedName>
    <definedName name="__nha1">#REF!</definedName>
    <definedName name="__nin190">[17]VC!#REF!</definedName>
    <definedName name="__oto10">[18]VL!#REF!</definedName>
    <definedName name="__oto12">[16]Names!$D$106</definedName>
    <definedName name="__oto5">#REF!</definedName>
    <definedName name="__pc40">[16]Names!$D$29</definedName>
    <definedName name="__pcb40">[6]dg!$D$16</definedName>
    <definedName name="__qa7">#REF!</definedName>
    <definedName name="__QL24">'[19]PTCT-1'!#REF!</definedName>
    <definedName name="__san140">[16]Names!$D$122</definedName>
    <definedName name="__sc1">#REF!</definedName>
    <definedName name="__SC2">#REF!</definedName>
    <definedName name="__sc3">[17]VC!#REF!</definedName>
    <definedName name="__sl20">[16]Names!$D$146</definedName>
    <definedName name="__sl40">[16]Names!$D$145</definedName>
    <definedName name="__SN3">#REF!</definedName>
    <definedName name="__tam1">[20]XL4Poppy!$C$31</definedName>
    <definedName name="__tb1">[21]Blad1!#REF!</definedName>
    <definedName name="__tb2">[21]Blad1!#REF!</definedName>
    <definedName name="__tch4">#REF!</definedName>
    <definedName name="__tct3">[22]gVL!$Q$23</definedName>
    <definedName name="__tct5">[23]gVL!$N$19</definedName>
    <definedName name="__TG1">#REF!</definedName>
    <definedName name="__TG2">#REF!</definedName>
    <definedName name="__th100">'[5]dongia (2)'!#REF!</definedName>
    <definedName name="__TH160">'[5]dongia (2)'!#REF!</definedName>
    <definedName name="__tk141">'[24]FA-LISTING'!#REF!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r1">#REF!</definedName>
    <definedName name="__TR250">'[5]dongia (2)'!#REF!</definedName>
    <definedName name="__tr375">[5]giathanh1!#REF!</definedName>
    <definedName name="__ui110">#REF!</definedName>
    <definedName name="__ui140">[16]Names!$D$116</definedName>
    <definedName name="__uon5">#REF!</definedName>
    <definedName name="__vc1">'[7]CT Thang Mo'!$B$34:$H$34</definedName>
    <definedName name="__vc2">'[7]CT Thang Mo'!$B$35:$H$35</definedName>
    <definedName name="__vc3">'[7]CT Thang Mo'!$B$36:$H$36</definedName>
    <definedName name="__vkt1">#REF!</definedName>
    <definedName name="__VL100">#REF!</definedName>
    <definedName name="__VL200">#REF!</definedName>
    <definedName name="__VL250">#REF!</definedName>
    <definedName name="__VT22">'[25]vt 22'!$G$20</definedName>
    <definedName name="__VTB1">#REF!</definedName>
    <definedName name="__vtb7">#REF!</definedName>
    <definedName name="__vth05">#REF!</definedName>
    <definedName name="__vth08">#REF!</definedName>
    <definedName name="__vth8">[8]Sheet1!$I$19</definedName>
    <definedName name="__VU1">'[26]TH-XL'!$H$3</definedName>
    <definedName name="__vua25">[16]Names!$E$187</definedName>
    <definedName name="__vua30">[16]Names!$E$181</definedName>
    <definedName name="__vua35">[16]Names!$E$230</definedName>
    <definedName name="__VXL1">#REF!</definedName>
    <definedName name="__vxl7">#REF!</definedName>
    <definedName name="_05.6022">[27]DGDM_MG!#REF!</definedName>
    <definedName name="_05.60221">'[28]chi tiet dz 22 kv'!$B$327</definedName>
    <definedName name="_1">#N/A</definedName>
    <definedName name="_1_?">#REF!</definedName>
    <definedName name="_1000A01">#N/A</definedName>
    <definedName name="_2">#N/A</definedName>
    <definedName name="_2_?">#REF!</definedName>
    <definedName name="_2_??????">#REF!</definedName>
    <definedName name="_4_??????">#REF!</definedName>
    <definedName name="_40x4">5100</definedName>
    <definedName name="_A65700">'[4]MTO REV.2(ARMOR)'!#REF!</definedName>
    <definedName name="_A65800">'[4]MTO REV.2(ARMOR)'!#REF!</definedName>
    <definedName name="_A66000">'[4]MTO REV.2(ARMOR)'!#REF!</definedName>
    <definedName name="_A67000">'[4]MTO REV.2(ARMOR)'!#REF!</definedName>
    <definedName name="_A68000">'[4]MTO REV.2(ARMOR)'!#REF!</definedName>
    <definedName name="_A70000">'[4]MTO REV.2(ARMOR)'!#REF!</definedName>
    <definedName name="_A75000">'[4]MTO REV.2(ARMOR)'!#REF!</definedName>
    <definedName name="_A85000">'[4]MTO REV.2(ARMOR)'!#REF!</definedName>
    <definedName name="_abb91">[5]chitimc!#REF!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[6]bluong!$B$15</definedName>
    <definedName name="_bac4">[6]bluong!$B$25</definedName>
    <definedName name="_ban1">#REF!</definedName>
    <definedName name="_Bia1">#REF!</definedName>
    <definedName name="_Bia2">#REF!</definedName>
    <definedName name="_BTM250">#REF!</definedName>
    <definedName name="_Builtin0">[29]SILICATE!#REF!</definedName>
    <definedName name="_Builtin155" hidden="1">#N/A</definedName>
    <definedName name="_CAU16">#REF!</definedName>
    <definedName name="_CON1">#REF!</definedName>
    <definedName name="_CON2">#REF!</definedName>
    <definedName name="_CT250">'[5]dongia (2)'!#REF!</definedName>
    <definedName name="_dam9">#REF!</definedName>
    <definedName name="_dao04">#REF!</definedName>
    <definedName name="_dao1">'[7]CT Thang Mo'!$B$189:$H$189</definedName>
    <definedName name="_dao2">'[7]CT Thang Mo'!$B$161:$H$161</definedName>
    <definedName name="_dap2">'[7]CT Thang Mo'!$B$162:$H$162</definedName>
    <definedName name="_dat12">#REF!</definedName>
    <definedName name="_dat24">[8]Sheet1!$O$12</definedName>
    <definedName name="_dat46">#REF!</definedName>
    <definedName name="_day1">'[9]Chiet tinh dz22'!#REF!</definedName>
    <definedName name="_day2">'[10]Chiet tinh dz35'!$H$3</definedName>
    <definedName name="_dbu1">'[7]CT Thang Mo'!#REF!</definedName>
    <definedName name="_dbu2">'[7]CT Thang Mo'!$B$93:$F$93</definedName>
    <definedName name="_ddn400">#REF!</definedName>
    <definedName name="_ddn600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gt100">'[5]dongia (2)'!#REF!</definedName>
    <definedName name="_dui15">#REF!</definedName>
    <definedName name="_Fill" hidden="1">#REF!</definedName>
    <definedName name="_xlnm._FilterDatabase" localSheetId="13" hidden="1">'a truc'!$A$13:$WWF$136</definedName>
    <definedName name="_xlnm._FilterDatabase" localSheetId="14" hidden="1">DS!$A$12:$R$44</definedName>
    <definedName name="_xlnm._FilterDatabase" localSheetId="1" hidden="1">'THTO1 TDD3'!$A$8:$WVR$8</definedName>
    <definedName name="_xlnm._FilterDatabase" localSheetId="4" hidden="1">'TK1+2 dot3'!$A$13:$AN$138</definedName>
    <definedName name="_xlnm._FilterDatabase" localSheetId="0" hidden="1">'TKTO1 TDD3'!$13:$125</definedName>
    <definedName name="_xlnm._FilterDatabase" localSheetId="11" hidden="1">TKTO12TDD2!$13:$157</definedName>
    <definedName name="_xlnm._FilterDatabase" localSheetId="7" hidden="1">TKTO1TDD2!$A$13:$WWF$134</definedName>
    <definedName name="_xlnm._FilterDatabase" localSheetId="2" hidden="1">'TKTO2 TDD3'!$A$13:$AM$30</definedName>
    <definedName name="_xlnm._FilterDatabase" localSheetId="9" hidden="1">TKTO2TDD2!$A$13:$AL$45</definedName>
    <definedName name="_GID1">'[11]LKVL-CK-HT-GD1'!$A$4</definedName>
    <definedName name="_gon4">#REF!</definedName>
    <definedName name="_gxl1">#REF!</definedName>
    <definedName name="_han23">#REF!</definedName>
    <definedName name="_ian1" hidden="1">{#N/A,#N/A,TRUE,"BT M200 da 10x20"}</definedName>
    <definedName name="_JK4">#REF!</definedName>
    <definedName name="_Key1" hidden="1">#REF!</definedName>
    <definedName name="_Key2" hidden="1">#REF!</definedName>
    <definedName name="_ki1">#REF!,#REF!</definedName>
    <definedName name="_Kks1">#REF!</definedName>
    <definedName name="_Kks2">#REF!</definedName>
    <definedName name="_KLg03">[12]KhoiLuong!$F$5</definedName>
    <definedName name="_Klg50">[12]KhoiLuong!$F$10</definedName>
    <definedName name="_KY1">[13]BXLDL!$E$2:$E$54</definedName>
    <definedName name="_lap1">#REF!</definedName>
    <definedName name="_lap2">#REF!</definedName>
    <definedName name="_li1">#REF!</definedName>
    <definedName name="_li3">'[14]!'!$A$24:$F$91</definedName>
    <definedName name="_MAC12">#REF!</definedName>
    <definedName name="_MAC46">#REF!</definedName>
    <definedName name="_mbd1743">#REF!</definedName>
    <definedName name="_mha1121">#REF!</definedName>
    <definedName name="_mha1212">#REF!</definedName>
    <definedName name="_mha1213">#REF!</definedName>
    <definedName name="_mha2112">#REF!</definedName>
    <definedName name="_mha2113">#REF!</definedName>
    <definedName name="_mha2313">#REF!</definedName>
    <definedName name="_mha3213">#REF!</definedName>
    <definedName name="_mha6112">#REF!</definedName>
    <definedName name="_mha6113">#REF!</definedName>
    <definedName name="_mha6222">#REF!</definedName>
    <definedName name="_mha8113">#REF!</definedName>
    <definedName name="_mhg4112">#REF!</definedName>
    <definedName name="_mhg4113">#REF!</definedName>
    <definedName name="_mhg6423">#REF!</definedName>
    <definedName name="_mia2111">#REF!</definedName>
    <definedName name="_mia2121">#REF!</definedName>
    <definedName name="_mia2511">#REF!</definedName>
    <definedName name="_mia2521">#REF!</definedName>
    <definedName name="_mib3611">#REF!</definedName>
    <definedName name="_mib3621">#REF!</definedName>
    <definedName name="_mkq6110">#REF!</definedName>
    <definedName name="_mxd106">[6]banggia1!$F$147</definedName>
    <definedName name="_mxd118">[6]banggia1!$F$163</definedName>
    <definedName name="_mxd149">[6]banggia1!$F$204</definedName>
    <definedName name="_mxd150">[6]banggia1!$F$205</definedName>
    <definedName name="_mxd151">[6]banggia1!$F$206</definedName>
    <definedName name="_mxd158">[15]banggia1!$F$215</definedName>
    <definedName name="_mxd159">[6]banggia1!$F$216</definedName>
    <definedName name="_mxd161">[15]banggia1!$F$218</definedName>
    <definedName name="_mxd179">[6]banggia1!$F$244</definedName>
    <definedName name="_mxd185">[6]banggia1!$F$254</definedName>
    <definedName name="_mxd200">[6]banggia1!$F$275</definedName>
    <definedName name="_mxd205">[6]banggia1!$F$286</definedName>
    <definedName name="_mxd206">[6]banggia1!$F$287</definedName>
    <definedName name="_mxd207">[6]banggia1!$F$290</definedName>
    <definedName name="_mxd219">[6]banggia1!$F$308</definedName>
    <definedName name="_mxd222">[6]banggia1!$F$311</definedName>
    <definedName name="_mxd225">[6]banggia1!$F$316</definedName>
    <definedName name="_mxd23">[6]banggia1!$F$32</definedName>
    <definedName name="_mxd235">[6]banggia1!$F$330</definedName>
    <definedName name="_mxd239">[6]banggia1!$F$336</definedName>
    <definedName name="_mxd24">[6]banggia1!$F$33</definedName>
    <definedName name="_mxd243">[6]banggia1!$F$344</definedName>
    <definedName name="_mxd255">[6]banggia1!$F$366</definedName>
    <definedName name="_mxd26">[6]banggia1!$F$37</definedName>
    <definedName name="_mxd265">[6]banggia1!$F$384</definedName>
    <definedName name="_mxd272">[6]banggia1!$F$395</definedName>
    <definedName name="_mxd285">[6]banggia1!$F$410</definedName>
    <definedName name="_mxd300">[6]banggia1!$F$427</definedName>
    <definedName name="_mxd342">[6]banggia1!$F$477</definedName>
    <definedName name="_mxd357">[15]banggia1!$F$498</definedName>
    <definedName name="_mxd369">[6]banggia1!$F$521</definedName>
    <definedName name="_mxd371">[6]banggia1!$F$527</definedName>
    <definedName name="_mxd376">[15]banggia1!$F$536</definedName>
    <definedName name="_mxd377">[6]banggia1!$F$539</definedName>
    <definedName name="_mxd38">[6]banggia1!$F$51</definedName>
    <definedName name="_mxd380">[6]banggia1!$F$548</definedName>
    <definedName name="_mxd39">[15]banggia1!$F$52</definedName>
    <definedName name="_mxd393">[6]banggia1!$F$575</definedName>
    <definedName name="_mxd394">[6]banggia1!$F$576</definedName>
    <definedName name="_mxd403">[6]banggia1!$F$589</definedName>
    <definedName name="_mxd409">[6]banggia1!$F$600</definedName>
    <definedName name="_mxd410">[6]banggia1!$F$603</definedName>
    <definedName name="_mxd412">[6]banggia1!$F$607</definedName>
    <definedName name="_mxd415">[6]banggia1!$F$610</definedName>
    <definedName name="_mxd423">[6]banggia1!$F$624</definedName>
    <definedName name="_mxd64">[6]banggia1!$F$87</definedName>
    <definedName name="_mxd67">[6]banggia1!$F$90</definedName>
    <definedName name="_mxd69">[6]banggia1!$F$94</definedName>
    <definedName name="_mxd78">[6]banggia1!$F$109</definedName>
    <definedName name="_NC27">#REF!</definedName>
    <definedName name="_NC30">#REF!</definedName>
    <definedName name="_NC35">#REF!</definedName>
    <definedName name="_NC37">#REF!</definedName>
    <definedName name="_NC40">#REF!</definedName>
    <definedName name="_NCL100">#REF!</definedName>
    <definedName name="_NCL200">#REF!</definedName>
    <definedName name="_NCL250">#REF!</definedName>
    <definedName name="_neo1">[16]Names!$D$65</definedName>
    <definedName name="_NET2">#REF!</definedName>
    <definedName name="_nha1">#REF!</definedName>
    <definedName name="_nin190">[17]VC!#REF!</definedName>
    <definedName name="_Order1" hidden="1">255</definedName>
    <definedName name="_Order2" hidden="1">255</definedName>
    <definedName name="_oto10">[18]VL!#REF!</definedName>
    <definedName name="_oto12">[16]Names!$D$106</definedName>
    <definedName name="_oto5">#REF!</definedName>
    <definedName name="_pc40">[16]Names!$D$29</definedName>
    <definedName name="_pcb40">[6]dg!$D$16</definedName>
    <definedName name="_qa7">#REF!</definedName>
    <definedName name="_QL24">'[19]PTCT-1'!#REF!</definedName>
    <definedName name="_san140">[16]Names!$D$122</definedName>
    <definedName name="_sc1">#REF!</definedName>
    <definedName name="_SC2">#REF!</definedName>
    <definedName name="_sc3">[17]VC!#REF!</definedName>
    <definedName name="_sl20">[16]Names!$D$146</definedName>
    <definedName name="_sl40">[16]Names!$D$145</definedName>
    <definedName name="_SN3">#REF!</definedName>
    <definedName name="_Sort" hidden="1">#REF!</definedName>
    <definedName name="_tam1">[20]XL4Poppy!$C$31</definedName>
    <definedName name="_tb1">[21]Blad1!#REF!</definedName>
    <definedName name="_tb2">[21]Blad1!#REF!</definedName>
    <definedName name="_tch4">#REF!</definedName>
    <definedName name="_tct3">[22]gVL!$Q$23</definedName>
    <definedName name="_tct5">[23]gVL!$N$19</definedName>
    <definedName name="_TG1">#REF!</definedName>
    <definedName name="_TG2">#REF!</definedName>
    <definedName name="_th100">'[5]dongia (2)'!#REF!</definedName>
    <definedName name="_TH160">'[5]dongia (2)'!#REF!</definedName>
    <definedName name="_tk141">'[24]FA-LISTING'!#REF!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r1">#REF!</definedName>
    <definedName name="_TR250">'[5]dongia (2)'!#REF!</definedName>
    <definedName name="_tr375">[5]giathanh1!#REF!</definedName>
    <definedName name="_ui110">#REF!</definedName>
    <definedName name="_ui140">[16]Names!$D$116</definedName>
    <definedName name="_uon5">#REF!</definedName>
    <definedName name="_vc1">'[7]CT Thang Mo'!$B$34:$H$34</definedName>
    <definedName name="_vc2">'[7]CT Thang Mo'!$B$35:$H$35</definedName>
    <definedName name="_vc3">'[7]CT Thang Mo'!$B$36:$H$36</definedName>
    <definedName name="_vkt1">#REF!</definedName>
    <definedName name="_VL100">#REF!</definedName>
    <definedName name="_VL200">#REF!</definedName>
    <definedName name="_VL250">#REF!</definedName>
    <definedName name="_VT22">'[25]vt 22'!$G$20</definedName>
    <definedName name="_VTB1">#REF!</definedName>
    <definedName name="_vtb7">#REF!</definedName>
    <definedName name="_vth05">#REF!</definedName>
    <definedName name="_vth08">#REF!</definedName>
    <definedName name="_vth8">[8]Sheet1!$I$19</definedName>
    <definedName name="_VU1">'[26]TH-XL'!$H$3</definedName>
    <definedName name="_vua25">[16]Names!$E$187</definedName>
    <definedName name="_vua30">[16]Names!$E$181</definedName>
    <definedName name="_vua35">[16]Names!$E$230</definedName>
    <definedName name="_VXL1">#REF!</definedName>
    <definedName name="_vxl7">#REF!</definedName>
    <definedName name="A">'[1]PNT-QUOT-#3'!#REF!</definedName>
    <definedName name="â">#REF!</definedName>
    <definedName name="A.">#REF!</definedName>
    <definedName name="a_">#REF!</definedName>
    <definedName name="A_Text">'[30]Trung Gian'!$C$4</definedName>
    <definedName name="A_Tri_So">'[30]Trung Gian'!$C$3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_">'[31]Xuly Data'!#REF!</definedName>
    <definedName name="A120_">#REF!</definedName>
    <definedName name="a2_">'[31]Xuly Data'!#REF!</definedName>
    <definedName name="a277Print_Titles">#REF!</definedName>
    <definedName name="a3_">'[31]Xuly Data'!#REF!</definedName>
    <definedName name="A35_">#REF!</definedName>
    <definedName name="a4_">'[31]Xuly Data'!#REF!</definedName>
    <definedName name="a5_">'[31]Xuly Data'!#REF!</definedName>
    <definedName name="A50_">#REF!</definedName>
    <definedName name="Á6">#REF!</definedName>
    <definedName name="a6_">[32]Solieu!$C$84</definedName>
    <definedName name="A6N2">[33]BLuong!#REF!</definedName>
    <definedName name="A6N3">[34]A6!$A$1:$G$22</definedName>
    <definedName name="a7_">'[31]Xuly Data'!#REF!</definedName>
    <definedName name="A70_">#REF!</definedName>
    <definedName name="A7N1">#REF!</definedName>
    <definedName name="A95_">#REF!</definedName>
    <definedName name="AA">#REF!</definedName>
    <definedName name="AAA">'[35]MTL$-INTER'!#REF!</definedName>
    <definedName name="Ab">#REF!</definedName>
    <definedName name="abc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ddress">#REF!</definedName>
    <definedName name="af">{"KLD KPT TAU THUY.xls","Book1","THD khu phu tro.xls"}</definedName>
    <definedName name="ag.1221">#REF!</definedName>
    <definedName name="Ag_">#REF!</definedName>
    <definedName name="ag142X42">[5]chitimc!#REF!</definedName>
    <definedName name="ag267N59">[5]chitimc!#REF!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Ì12">#REF!</definedName>
    <definedName name="All_Item">#REF!</definedName>
    <definedName name="Alpha">[36]BANGTRA!$C$122:$C$133</definedName>
    <definedName name="ALPIN">#N/A</definedName>
    <definedName name="ALPJYOU">#N/A</definedName>
    <definedName name="ALPTOI">#N/A</definedName>
    <definedName name="AM">{"Book1"}</definedName>
    <definedName name="amiang">[37]gvl!#REF!</definedName>
    <definedName name="an">#REF!</definedName>
    <definedName name="anh">#REF!</definedName>
    <definedName name="anh_huong">#REF!</definedName>
    <definedName name="anhhuong1">#REF!</definedName>
    <definedName name="Ap_gia">'[38]Áp Giá'!#REF!</definedName>
    <definedName name="Aq">#REF!</definedName>
    <definedName name="As_">#REF!</definedName>
    <definedName name="at">#REF!</definedName>
    <definedName name="AÙ">#REF!</definedName>
    <definedName name="aud">[21]Blad1!#REF!</definedName>
    <definedName name="B">'[1]PNT-QUOT-#3'!#REF!</definedName>
    <definedName name="b_1">[39]Input!#REF!</definedName>
    <definedName name="b_2">[39]Input!#REF!</definedName>
    <definedName name="b_240">'[5]THPDMoi  (2)'!#REF!</definedName>
    <definedName name="b_280">'[5]THPDMoi  (2)'!#REF!</definedName>
    <definedName name="b_3">[39]Input!#REF!</definedName>
    <definedName name="b_320">'[5]THPDMoi  (2)'!#REF!</definedName>
    <definedName name="b_4">[39]Input!#REF!</definedName>
    <definedName name="b_5">[39]Input!#REF!</definedName>
    <definedName name="b_6">[39]Input!#REF!</definedName>
    <definedName name="b1_">'[31]Xuly Data'!#REF!</definedName>
    <definedName name="b2_">'[31]Xuly Data'!#REF!</definedName>
    <definedName name="b3_">'[31]Xuly Data'!#REF!</definedName>
    <definedName name="B33VNit">'[40]VT-NC'!#REF!</definedName>
    <definedName name="b4_">'[31]Xuly Data'!#REF!</definedName>
    <definedName name="b5_">'[31]Xuly Data'!#REF!</definedName>
    <definedName name="b6_">'[31]Xuly Data'!#REF!</definedName>
    <definedName name="b7_">'[31]Xuly Data'!#REF!</definedName>
    <definedName name="ba.1202">#REF!</definedName>
    <definedName name="ba.1432">#REF!</definedName>
    <definedName name="ba.1511">#REF!</definedName>
    <definedName name="ba.1591">#REF!</definedName>
    <definedName name="Bãc_chi_tiÕt_vËt_tu_D35kv_Son_TÞnh_Tra_Bång">#REF!</definedName>
    <definedName name="Bãc_chi_tiÕt_vËt_tu_dît_1_thang_10_96">#REF!</definedName>
    <definedName name="bac2.5">[6]bluong!$B$10</definedName>
    <definedName name="bac2.7">[6]bluong!$B$12</definedName>
    <definedName name="bac3.5">[6]bluong!$B$20</definedName>
    <definedName name="bac3.7">[6]bluong!$B$22</definedName>
    <definedName name="bac4.5">[6]bluong!$B$30</definedName>
    <definedName name="ban">#REF!</definedName>
    <definedName name="BANG_CHI_TIET_THI_NGHIEM_CONG_TO">#REF!</definedName>
    <definedName name="BANG_CHI_TIET_THI_NGHIEM_DZ0.4KV">#REF!</definedName>
    <definedName name="BANG_CHI_TIET_THI_NGHIEM_DZ22KV">'[41]PHAN DS 22 KV'!#REF!</definedName>
    <definedName name="Bang_cly">#REF!</definedName>
    <definedName name="Bang_CVC">#REF!</definedName>
    <definedName name="bang_gia">#REF!</definedName>
    <definedName name="Bang_ke_hoan_cong">#REF!</definedName>
    <definedName name="Bang_tæng_hîp_gia_trÞ_quyÕt_toan">[42]B×a!#REF!</definedName>
    <definedName name="BANG_TONG_HOP_CONG_TO">#REF!</definedName>
    <definedName name="BANG_TONG_HOP_DZ0.4KV">#REF!</definedName>
    <definedName name="BANG_TONG_HOP_DZ22KV">#REF!</definedName>
    <definedName name="BANG_TONG_HOP_KHO_BAI">#REF!</definedName>
    <definedName name="BANG_TONG_HOP_TBA">#REF!</definedName>
    <definedName name="BANG_TONG_HOP_VL_NC_MTC">#REF!</definedName>
    <definedName name="Bang_travl">#REF!</definedName>
    <definedName name="Bang_tÝnh_1_Chuçi_nÐo">#REF!</definedName>
    <definedName name="bangciti">'[5]dongia (2)'!#REF!</definedName>
    <definedName name="bangdat">#REF!</definedName>
    <definedName name="BangGiaVL_Q">#REF!</definedName>
    <definedName name="BangMa">#REF!</definedName>
    <definedName name="bangtinh">#REF!</definedName>
    <definedName name="baotai">#REF!</definedName>
    <definedName name="Bar">'[43]B-B'!$B$65:$J$66</definedName>
    <definedName name="BarData">#REF!</definedName>
    <definedName name="BB">#REF!</definedName>
    <definedName name="bb.1112">#REF!</definedName>
    <definedName name="bb.1212">#REF!</definedName>
    <definedName name="bb.1223">#REF!</definedName>
    <definedName name="BCDKH">#REF!</definedName>
    <definedName name="BCDSCKC">#REF!</definedName>
    <definedName name="BCDSCKN">#REF!</definedName>
    <definedName name="BCDSDNC">#REF!</definedName>
    <definedName name="BCDSDNN">#REF!</definedName>
    <definedName name="bd">[22]gVL!$Q$15</definedName>
    <definedName name="bd_200">#REF!</definedName>
    <definedName name="BDcan">#REF!</definedName>
    <definedName name="bdht15nc">#REF!</definedName>
    <definedName name="bdht15vl">#REF!</definedName>
    <definedName name="bdht25nc">#REF!</definedName>
    <definedName name="bdht25vl">#REF!</definedName>
    <definedName name="bdht325nc">#REF!</definedName>
    <definedName name="bdht325vl">#REF!</definedName>
    <definedName name="BDnuoc">#REF!</definedName>
    <definedName name="BDON">[44]BDON!$A$7:$N$156</definedName>
    <definedName name="bdtl200">#REF!</definedName>
    <definedName name="Betong">#REF!</definedName>
    <definedName name="bia">#REF!</definedName>
    <definedName name="bj.1423">#REF!</definedName>
    <definedName name="BKDTKHTD">[45]DLDTLN!$J$9:$J$43</definedName>
    <definedName name="BKDTTIEN">[45]DLDTLN!$I$9:$I$43</definedName>
    <definedName name="BLDG">'[2]FA-LISTING'!#REF!</definedName>
    <definedName name="BLDGIMP">'[2]FA-LISTING'!#REF!</definedName>
    <definedName name="BLDGREV">'[2]FA-LISTING'!#REF!</definedName>
    <definedName name="bnbnbn">#REF!</definedName>
    <definedName name="BOQ">#REF!</definedName>
    <definedName name="botda">[6]dg!$D$43</definedName>
    <definedName name="bp">#REF!</definedName>
    <definedName name="BT">'[46]DK-TT'!$G$19</definedName>
    <definedName name="btai">[23]gVL!$N$49</definedName>
    <definedName name="BTC">'[47]Phan tho'!$J$10</definedName>
    <definedName name="btchiuaxitm300">#REF!</definedName>
    <definedName name="BTchiuaxm200">#REF!</definedName>
    <definedName name="btcocM400">#REF!</definedName>
    <definedName name="bth">'[48]Gia VL'!#REF!</definedName>
    <definedName name="BTlotm100">#REF!</definedName>
    <definedName name="btnit">[6]dg!$D$62</definedName>
    <definedName name="BU_CHENH_LECH_DZ0.4KV">#REF!</definedName>
    <definedName name="BU_CHENH_LECH_DZ22KV">#REF!</definedName>
    <definedName name="BU_CHENH_LECH_TBA">#REF!</definedName>
    <definedName name="bulong">[6]dg!$D$35</definedName>
    <definedName name="Bulongma">8700</definedName>
    <definedName name="Bust">#REF!</definedName>
    <definedName name="BUT">[26]DLNS!$B$4:$E$12</definedName>
    <definedName name="BVCISUMMARY">#REF!</definedName>
    <definedName name="BVE_DDH">#REF!</definedName>
    <definedName name="BVE_DH">#REF!</definedName>
    <definedName name="C.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_">'[49]DAMNEN KHONG HC'!#REF!</definedName>
    <definedName name="c_1">[39]Input!#REF!</definedName>
    <definedName name="c_2">[39]Input!#REF!</definedName>
    <definedName name="CABLE2">'[50]MTO REV.0'!$A$1:$Q$570</definedName>
    <definedName name="CACAU">298161</definedName>
    <definedName name="CalcAgencyPrice">#REF!</definedName>
    <definedName name="canhsat">#REF!</definedName>
    <definedName name="canhsat_ah">#REF!</definedName>
    <definedName name="canhsat1">#REF!</definedName>
    <definedName name="canhsat2">#REF!</definedName>
    <definedName name="canhsat3">#REF!</definedName>
    <definedName name="CanIn">#REF!</definedName>
    <definedName name="CanInDC">#REF!</definedName>
    <definedName name="cap">#REF!</definedName>
    <definedName name="CAP_DIEN_AP">'[51]DLC DIEN AP'!$B$5:$F$9</definedName>
    <definedName name="cap0.7">#REF!</definedName>
    <definedName name="CAPDAT">[52]phuluc1!#REF!</definedName>
    <definedName name="CAPNHAP">[49]dochat!$O$2:$AB$8</definedName>
    <definedName name="capphoi">#REF!</definedName>
    <definedName name="cat">#REF!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atvang">[15]dg!$D$11</definedName>
    <definedName name="cay">'[53]!'!$A$148:$D$488</definedName>
    <definedName name="Cb">#REF!</definedName>
    <definedName name="cbdt2" hidden="1">{"'Sheet1'!$L$16"}</definedName>
    <definedName name="cc">[23]gVL!$N$38</definedName>
    <definedName name="CCS">#REF!</definedName>
    <definedName name="cd">[23]gVL!$N$15</definedName>
    <definedName name="CDADD">'[51]SL dau tien'!$F$7</definedName>
    <definedName name="CDAIKE">#REF!</definedName>
    <definedName name="CDCDZ22">#REF!</definedName>
    <definedName name="CDD">#REF!</definedName>
    <definedName name="CDDB">'[31]Xuly Data'!#REF!</definedName>
    <definedName name="CDDD">'[5]THPDMoi  (2)'!#REF!</definedName>
    <definedName name="cddd1p">'[54]TONG HOP VL-NC'!$C$3</definedName>
    <definedName name="cddd3p">'[54]TONG HOP VL-NC'!$C$2</definedName>
    <definedName name="CDDT">'[31]Xuly Data'!#REF!</definedName>
    <definedName name="CDEDZ04">#REF!</definedName>
    <definedName name="CDEDZ22">#REF!</definedName>
    <definedName name="Cdien">#REF!</definedName>
    <definedName name="CDMD">'[31]Xuly Data'!#REF!</definedName>
    <definedName name="Cdnum">#REF!</definedName>
    <definedName name="cfk">#REF!</definedName>
    <definedName name="cgionc">'[5]lam-moi'!#REF!</definedName>
    <definedName name="cgiovl">'[5]lam-moi'!#REF!</definedName>
    <definedName name="CH">[18]TN!#REF!</definedName>
    <definedName name="cha">#REF!,#REF!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ENH_LECH_GIA_VLXD">[55]bangtinh!#REF!</definedName>
    <definedName name="Chenh_lÖch_vËt_liÖu_phÇn_DZ35kv">#REF!</definedName>
    <definedName name="chhtnc">[56]CHITIET!$G$552</definedName>
    <definedName name="chhtvl">[56]CHITIET!$G$543</definedName>
    <definedName name="Chi_phÝ_do_tiÕp_dÞa_DZ35KV_ca_phat_sinh">#REF!</definedName>
    <definedName name="Chi_phÝ_khao_sat_kü_thuËt__thiÕt_kÕ">#REF!</definedName>
    <definedName name="Chi_phÝ_nghiÖm_thu_dãng_diÖn">#REF!</definedName>
    <definedName name="Chi_phÝ_thÈm_tra_tæ_chøc_xay_dùng">#REF!</definedName>
    <definedName name="CHI_TIET_THI_NGHIEM">[55]bangtinh!#REF!</definedName>
    <definedName name="Chi_tiÕT__kho_kÝn__kho_hë">#REF!</definedName>
    <definedName name="Chi_tiÕt_phat_tuyÕn_kho_bai_thi_cong">#REF!</definedName>
    <definedName name="Chi_tiÕt_vl_nc_mtc_DZ35">#REF!</definedName>
    <definedName name="Chi_tiÕt_vl_nc_mtc_phÇn_thÝ_nghiÖm">#REF!</definedName>
    <definedName name="Chi_tiÕt_XM_cat_da_sái_dot4">#REF!</definedName>
    <definedName name="Chieu_vui">'[38]Phan Tich Don Gia'!#REF!</definedName>
    <definedName name="ChiPhiKS">#REF!</definedName>
    <definedName name="ChiTiet">[57]DuToanChiTiet!#REF!</definedName>
    <definedName name="chitietdz">[58]CHITIET!#REF!</definedName>
    <definedName name="chnc">[59]CHITIET!#REF!</definedName>
    <definedName name="chop">ROUND('[60]Du toan'!XEZ1*('[60]Du toan'!XFA1+'[60]Du toan'!XFB1)/2*'[60]Du toan'!XFC1,2)</definedName>
    <definedName name="chquan">#REF!</definedName>
    <definedName name="Chu">[18]ND!#REF!</definedName>
    <definedName name="chvl">[59]CHITIET!#REF!</definedName>
    <definedName name="citidd">'[5]dongia (2)'!#REF!</definedName>
    <definedName name="City">#REF!</definedName>
    <definedName name="CK">#REF!</definedName>
    <definedName name="cknc">[56]CHITIET!$G$448</definedName>
    <definedName name="Ckp">#REF!</definedName>
    <definedName name="ckvl">[61]CHITIET!$G$438</definedName>
    <definedName name="CL">#REF!</definedName>
    <definedName name="CL_vailoc">#REF!</definedName>
    <definedName name="Clech_o.4">'[62]Bu CL'!#REF!</definedName>
    <definedName name="CLECH22">'[51]Chlech -22'!$H$21</definedName>
    <definedName name="clvc1">[52]chitiet!$D$3</definedName>
    <definedName name="CLVC3">0.1</definedName>
    <definedName name="clvcdd">#REF!</definedName>
    <definedName name="CLVCTB">#REF!</definedName>
    <definedName name="clvctc">#REF!</definedName>
    <definedName name="CLVL">[63]ctdg!#REF!</definedName>
    <definedName name="CMC">[6]dg!$D$61</definedName>
    <definedName name="CN3p">'[5]TONGKE3p '!$X$295</definedName>
    <definedName name="Co">#REF!</definedName>
    <definedName name="COAT">'[1]PNT-QUOT-#3'!#REF!</definedName>
    <definedName name="coc">[23]gVL!$N$25</definedName>
    <definedName name="Code" hidden="1">#REF!</definedName>
    <definedName name="Cöï_ly_vaän_chuyeãn">#REF!</definedName>
    <definedName name="CÖÏ_LY_VAÄN_CHUYEÅN">#REF!</definedName>
    <definedName name="Commission">#REF!</definedName>
    <definedName name="COMMON">#REF!</definedName>
    <definedName name="COMP">'[2]FA-LISTING'!#REF!</definedName>
    <definedName name="Company">#REF!</definedName>
    <definedName name="con">#REF!</definedName>
    <definedName name="CON_EQP_COS">#REF!</definedName>
    <definedName name="CON_EQP_COST">#REF!</definedName>
    <definedName name="Concrete">'[64]DGchitiet '!#REF!</definedName>
    <definedName name="Cong_HM_DTCT">#REF!</definedName>
    <definedName name="Cong_M_DTCT">#REF!</definedName>
    <definedName name="Cong_NC_DTCT">#REF!</definedName>
    <definedName name="Cong_tac_dao_dat">#REF!</definedName>
    <definedName name="Cong_tac_do_be_tong">#REF!</definedName>
    <definedName name="Cong_tac_dung_cot_BTLT_thu_cong">#REF!</definedName>
    <definedName name="Cong_tac_gia_cong_cot_thep">#REF!</definedName>
    <definedName name="Cong_tac_lam_gian_giao_vuot_DZTT">#REF!</definedName>
    <definedName name="Cong_tac_lap_dat_mong_tiepdia">#REF!</definedName>
    <definedName name="Cong_tac_lap_dat_xa_thep">#REF!</definedName>
    <definedName name="Cong_tac_rai_cang_day_lay_do_vong">[65]DmD!#REF!</definedName>
    <definedName name="Cong_tac_van_chuyen_thu_cong">[65]DmD!#REF!</definedName>
    <definedName name="Cong_VL_DTCT">#REF!</definedName>
    <definedName name="cong1x15">[5]giathanh1!#REF!</definedName>
    <definedName name="CONST_EQ">#REF!</definedName>
    <definedName name="Continue">#REF!</definedName>
    <definedName name="cop_cay">#REF!</definedName>
    <definedName name="cop_cay1">#REF!</definedName>
    <definedName name="cop_nha">#REF!</definedName>
    <definedName name="cop_nha1">#REF!</definedName>
    <definedName name="cot">[66]gVL!$Q$64</definedName>
    <definedName name="Cot_thep">[67]Du_lieu!$C$19</definedName>
    <definedName name="COT10DZ22">#REF!</definedName>
    <definedName name="COT12DZ22">#REF!</definedName>
    <definedName name="COT14DZ22">#REF!</definedName>
    <definedName name="COT20DZ22">#REF!</definedName>
    <definedName name="COT8DZ04">'[68]Chi tiet VL-NC-MTC'!#REF!</definedName>
    <definedName name="COTA1T1">'[69]mồ mả'!#REF!</definedName>
    <definedName name="COTI1T1">'[69]mồ mả'!#REF!</definedName>
    <definedName name="COTL1T1">'[69]mồ mả'!#REF!</definedName>
    <definedName name="cotma">#REF!</definedName>
    <definedName name="COTPYLONEDZ04">#REF!</definedName>
    <definedName name="Cotsatma">9726</definedName>
    <definedName name="COTTHEP10DZ22">#REF!</definedName>
    <definedName name="COTTHEP12DZ22">#REF!</definedName>
    <definedName name="COTTHEP9DZ22">#REF!</definedName>
    <definedName name="Cotthepma">9726</definedName>
    <definedName name="COTVUONGDZ04">#REF!</definedName>
    <definedName name="Cöûa_ÑI_NHOÂM_KÍNH_5LY">[70]THVT!#REF!</definedName>
    <definedName name="Country">#REF!</definedName>
    <definedName name="COVER">#REF!</definedName>
    <definedName name="CPC">#REF!</definedName>
    <definedName name="cpd">[22]gVL!$Q$20</definedName>
    <definedName name="cpdd">[22]gVL!$Q$21</definedName>
    <definedName name="cpdd2">[71]gVL!$P$19</definedName>
    <definedName name="CPK">'[26]TH-XL'!$H$3</definedName>
    <definedName name="cpk_bql">'[26]TH-XL'!$H$3</definedName>
    <definedName name="CPLT">[72]HeSoDonGia!#REF!</definedName>
    <definedName name="cpqlct">#REF!</definedName>
    <definedName name="CPT">#REF!</definedName>
    <definedName name="CPTKE">[73]TKP!#REF!</definedName>
    <definedName name="CPTN_CS">#REF!</definedName>
    <definedName name="cptv">[74]DLNS!$B$4:$E$12</definedName>
    <definedName name="CPVC100">#REF!</definedName>
    <definedName name="CPVC1KM">'[5]TH VL, NC, DDHT Thanhphuoc'!$J$19</definedName>
    <definedName name="CPVCDN">'[5]#REF'!$K$33</definedName>
    <definedName name="CRD">#REF!</definedName>
    <definedName name="_xlnm.Criteria">[29]SILICATE!#REF!</definedName>
    <definedName name="CRITINST">#REF!</definedName>
    <definedName name="CRITPURC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CT">#REF!</definedName>
    <definedName name="ctdg">[75]ctdg!#REF!</definedName>
    <definedName name="ctdn9697">#REF!</definedName>
    <definedName name="cti3x15">[5]giathanh1!#REF!</definedName>
    <definedName name="ctiep">#REF!</definedName>
    <definedName name="ctl">#REF!</definedName>
    <definedName name="Ctm">#REF!</definedName>
    <definedName name="ctrinh">#REF!</definedName>
    <definedName name="ctt">#REF!</definedName>
    <definedName name="CTV">#REF!</definedName>
    <definedName name="cu">#REF!</definedName>
    <definedName name="Cu_ly">[76]BeTong!#REF!</definedName>
    <definedName name="cu_ly_1">'[77]tra-vat-lieu'!$A$219:$A$319</definedName>
    <definedName name="CU_LY_VAN_CHUYEN_GIA_QUYEN">#REF!</definedName>
    <definedName name="CU_LY_VAN_CHUYEN_THU_CONG">#REF!</definedName>
    <definedName name="Cù_ly_vËn_chuyÓn_thñ_cong">#REF!</definedName>
    <definedName name="cui">[23]gVL!$N$39</definedName>
    <definedName name="Culy">[76]BeTong!#REF!</definedName>
    <definedName name="culy1">[78]DONGIA!#REF!</definedName>
    <definedName name="culy2">[78]DONGIA!#REF!</definedName>
    <definedName name="culy3">[78]DONGIA!#REF!</definedName>
    <definedName name="culy4">[78]DONGIA!#REF!</definedName>
    <definedName name="culy5">[78]DONGIA!#REF!</definedName>
    <definedName name="CUOC">[79]CUOC!$A$3:$G$43</definedName>
    <definedName name="cuoc_vc">#REF!</definedName>
    <definedName name="Cuoc_vc_1">'[77]tra-vat-lieu'!$B$219:$G$319</definedName>
    <definedName name="CuocVC">#REF!</definedName>
    <definedName name="CURRENCY">#REF!</definedName>
    <definedName name="cv">[80]gvl!$N$17</definedName>
    <definedName name="CX">#REF!</definedName>
    <definedName name="cxhtnc">[56]CHITIET!$G$535</definedName>
    <definedName name="cxhtvl">[56]CHITIET!$G$527</definedName>
    <definedName name="cxnc">[56]CHITIET!$G$354</definedName>
    <definedName name="cxvl">[56]CHITIET!$G$346</definedName>
    <definedName name="cxxnc">[56]CHITIET!$G$430</definedName>
    <definedName name="cxxvl">[56]CHITIET!$G$421</definedName>
    <definedName name="d" hidden="1">{"'Sheet1'!$L$16"}</definedName>
    <definedName name="d.d">[39]Input!#REF!</definedName>
    <definedName name="d.d1">[39]Input!#REF!</definedName>
    <definedName name="d.d2">[39]Input!#REF!</definedName>
    <definedName name="d_">#REF!</definedName>
    <definedName name="d_1">[39]Input!#REF!</definedName>
    <definedName name="d_2">[39]Input!#REF!</definedName>
    <definedName name="d_3">[39]Input!#REF!</definedName>
    <definedName name="d_4">[39]Input!#REF!</definedName>
    <definedName name="D_7101A_B">#REF!</definedName>
    <definedName name="D1x49">[5]chitimc!#REF!</definedName>
    <definedName name="D1x49x49">[5]chitimc!#REF!</definedName>
    <definedName name="d24nc">[56]CHITIET!$G$163</definedName>
    <definedName name="d24vl">[56]CHITIET!$G$158</definedName>
    <definedName name="d4_">[81]Loading!#REF!</definedName>
    <definedName name="d4x6">[6]dg!$D$9</definedName>
    <definedName name="d5_">[81]Loading!#REF!</definedName>
    <definedName name="da0.5x1">[15]dg!$D$6</definedName>
    <definedName name="da1x2">[6]dg!$D$7</definedName>
    <definedName name="da2x4">[15]dg!$D$8</definedName>
    <definedName name="dacat">[6]dg!$D$46</definedName>
    <definedName name="dadas">'[43]B-B'!#REF!</definedName>
    <definedName name="DaDo">#REF!</definedName>
    <definedName name="dahoc">[6]dg!$D$10</definedName>
    <definedName name="DaLat">#REF!</definedName>
    <definedName name="DANHMUCVN">#REF!</definedName>
    <definedName name="Dao">#REF!</definedName>
    <definedName name="Dao_dat">'[82]DM 67'!$A$21:$F$24</definedName>
    <definedName name="Dao_dat_td">'[82]DM 67'!$A$33:$F$36</definedName>
    <definedName name="daotd">'[7]CT Thang Mo'!$B$323:$H$323</definedName>
    <definedName name="dap">'[7]CT Thang Mo'!$B$39:$H$39</definedName>
    <definedName name="Dap_dat">'[82]DM 67'!$A$29:$F$32</definedName>
    <definedName name="daptd">'[7]CT Thang Mo'!$B$324:$H$324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">'[83]Bang 2B'!#REF!</definedName>
    <definedName name="Dat_dao_mong">#REF!</definedName>
    <definedName name="Dat_dao_muong_cap">#REF!</definedName>
    <definedName name="data">#REF!</definedName>
    <definedName name="data1" hidden="1">#REF!</definedName>
    <definedName name="Data11">#REF!</definedName>
    <definedName name="data2" hidden="1">#REF!</definedName>
    <definedName name="data3" hidden="1">#REF!</definedName>
    <definedName name="Data41">#REF!</definedName>
    <definedName name="_xlnm.Database">#REF!</definedName>
    <definedName name="DataFilter">[84]!DataFilter</definedName>
    <definedName name="DataSort">[84]!DataSort</definedName>
    <definedName name="datden">[6]dg!$D$28</definedName>
    <definedName name="DaWk7">#REF!</definedName>
    <definedName name="DaXay">#REF!</definedName>
    <definedName name="DAY_SU_PHU_KIEN_15">#REF!</definedName>
    <definedName name="DAY_SU_PHU_KIEN_35">#REF!</definedName>
    <definedName name="DAYSU">#REF!</definedName>
    <definedName name="daythep">#REF!</definedName>
    <definedName name="daythung">#REF!</definedName>
    <definedName name="db">[37]gvl!$Q$67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C_TD">'[82]DM 67'!$A$56:$F$59</definedName>
    <definedName name="dcc">[22]gVL!$Q$50</definedName>
    <definedName name="dccp">[85]DC!$B$3</definedName>
    <definedName name="dcl">[22]gVL!$Q$40</definedName>
    <definedName name="DCL_22">12117600</definedName>
    <definedName name="DCL_35">13127400</definedName>
    <definedName name="dcnc">[85]DC!$B$2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D">'[12]Tong DToan'!$D$2</definedName>
    <definedName name="dd0.5x1">[22]gVL!$Q$10</definedName>
    <definedName name="dd1pnc">[59]CHITIET!$G$404</definedName>
    <definedName name="dd1pvl">[59]CHITIET!$G$383</definedName>
    <definedName name="dd1x2">[80]gvl!$N$9</definedName>
    <definedName name="dd1x2td">'[48]Gia VL'!#REF!</definedName>
    <definedName name="dd2x4">[22]gVL!$Q$12</definedName>
    <definedName name="dd3pctnc">[59]CHITIET!#REF!</definedName>
    <definedName name="dd3pctvl">[59]CHITIET!#REF!</definedName>
    <definedName name="dd3plmvl">'[5]lam-moi'!#REF!</definedName>
    <definedName name="dd3pnc">[59]CHITIET!#REF!</definedName>
    <definedName name="dd3pvl">[59]CHITIET!#REF!</definedName>
    <definedName name="dd4x6">[23]gVL!$N$10</definedName>
    <definedName name="ddao">'[86]Chi tiet XD TBA'!#REF!</definedName>
    <definedName name="dday">[23]gVL!$N$48</definedName>
    <definedName name="Dday1">#REF!</definedName>
    <definedName name="ddhtnc">'[5]lam-moi'!#REF!</definedName>
    <definedName name="ddhtvl">'[5]lam-moi'!#REF!</definedName>
    <definedName name="ddia">[23]gVL!$N$41</definedName>
    <definedName name="ddiem">#REF!</definedName>
    <definedName name="ddien">[22]gVL!$Q$51</definedName>
    <definedName name="ddt2nc">#REF!</definedName>
    <definedName name="ddt2vl">#REF!</definedName>
    <definedName name="ddtd3pnc">'[5]thao-go'!#REF!</definedName>
    <definedName name="ddtt1pnc">#REF!</definedName>
    <definedName name="ddtt1pvl">#REF!</definedName>
    <definedName name="ddtt3pnc">#REF!</definedName>
    <definedName name="ddtt3pvl">#REF!</definedName>
    <definedName name="DelDC">#REF!</definedName>
    <definedName name="DelDm">#REF!</definedName>
    <definedName name="Delivery">#REF!</definedName>
    <definedName name="DelType">#REF!</definedName>
    <definedName name="den_bu">#REF!</definedName>
    <definedName name="deptLookup">#REF!</definedName>
    <definedName name="df">#REF!</definedName>
    <definedName name="DG">#REF!</definedName>
    <definedName name="dg_66">'[87]Dgia-66'!$A$7:$F$258</definedName>
    <definedName name="dg_67">'[87]Dgia-67'!$A$7:$F$527</definedName>
    <definedName name="dgbdII">#REF!</definedName>
    <definedName name="DGCT">#REF!</definedName>
    <definedName name="DGCTI592">[88]DTXL!#REF!</definedName>
    <definedName name="DGM">[78]DONGIA!$A$453:$F$459</definedName>
    <definedName name="dgnc">#REF!</definedName>
    <definedName name="dgqndn">#REF!</definedName>
    <definedName name="DGTH">[78]DONGIA!#REF!</definedName>
    <definedName name="DGTH1">[59]DONGIA!$A$414:$G$452</definedName>
    <definedName name="dgth2">[59]DONGIA!$A$414:$G$439</definedName>
    <definedName name="DGTR">[78]DONGIA!$A$472:$I$521</definedName>
    <definedName name="dgvc">#REF!</definedName>
    <definedName name="dgvl">#REF!</definedName>
    <definedName name="DGVL1">[78]DONGIA!$A$5:$F$235</definedName>
    <definedName name="DGVT">'[54]DON GIA'!$C$5:$G$137</definedName>
    <definedName name="dh">[23]gVL!$N$11</definedName>
    <definedName name="DI_CHUYEN_BO_MAY_THI_CONG">[55]bangtinh!#REF!</definedName>
    <definedName name="Di_chuyÓn_bé_may_thi_cong">#REF!</definedName>
    <definedName name="DIABAN">'[89]SL dau tien'!$F$2</definedName>
    <definedName name="DIADIEM">#REF!</definedName>
    <definedName name="dinh">[6]dg!$D$32</definedName>
    <definedName name="Dinh_muc_1_m3_beton_m200">#REF!</definedName>
    <definedName name="dinhdia">[6]dg!$D$33</definedName>
    <definedName name="Discount" hidden="1">#REF!</definedName>
    <definedName name="display_area_2" hidden="1">#REF!</definedName>
    <definedName name="DK">'[30]Phieu TN Nen Duong'!$B$17</definedName>
    <definedName name="dl">'[90]CT-DZ 22;0,4KV'!$C$5:$K$492</definedName>
    <definedName name="DL15HT">'[5]TONGKE-HT'!#REF!</definedName>
    <definedName name="DL16HT">'[5]TONGKE-HT'!#REF!</definedName>
    <definedName name="DL19HT">'[5]TONGKE-HT'!#REF!</definedName>
    <definedName name="DL20HT">'[5]TONGKE-HT'!#REF!</definedName>
    <definedName name="dm">[39]Input!#REF!</definedName>
    <definedName name="dm1.">[39]Input!#REF!</definedName>
    <definedName name="dm2.">[39]Input!#REF!</definedName>
    <definedName name="dm56bxd">#REF!</definedName>
    <definedName name="dmz">[22]gVL!$Q$45</definedName>
    <definedName name="DNCD">#REF!</definedName>
    <definedName name="DNDZ22">#REF!</definedName>
    <definedName name="dno">[22]gVL!$Q$49</definedName>
    <definedName name="dobt">#REF!</definedName>
    <definedName name="Document_array">{"Book1"}</definedName>
    <definedName name="Documents_array">#REF!</definedName>
    <definedName name="Döï_aùn_KDC_phía_Nam_ñöôøng_Phan_Baù_Phieán___TP_Ñaø_Naüng">'[91]Sheet 2'!#REF!</definedName>
    <definedName name="DON_GIA_3282">#REF!</definedName>
    <definedName name="DON_GIA_3283">#REF!</definedName>
    <definedName name="DON_GIA_3285">#REF!</definedName>
    <definedName name="DON_GIA_VAN_CHUYEN_36">#REF!</definedName>
    <definedName name="DON_GIA_VAT_TU">'[92]DG vat tu'!$A$1</definedName>
    <definedName name="Don_gia_VCTC">#REF!</definedName>
    <definedName name="dong">'[93]so 12'!#REF!</definedName>
    <definedName name="dong1">#REF!</definedName>
    <definedName name="dongcay">#REF!</definedName>
    <definedName name="dongia">[94]DG!$A$4:$I$563</definedName>
    <definedName name="dongia1">[94]DG!$A$4:$H$592</definedName>
    <definedName name="DonGia2">#REF!</definedName>
    <definedName name="DoorWindow">'[64]DGchitiet '!#REF!</definedName>
    <definedName name="dotcong">#REF!</definedName>
    <definedName name="ds1pnc">#REF!</definedName>
    <definedName name="ds1pvl">#REF!</definedName>
    <definedName name="ds3pnc">#REF!</definedName>
    <definedName name="ds3pvl">#REF!</definedName>
    <definedName name="dsct3pnc">'[5]#REF'!#REF!</definedName>
    <definedName name="dsct3pvl">'[5]#REF'!#REF!</definedName>
    <definedName name="DSUMDATA">#REF!</definedName>
    <definedName name="dt">#REF!</definedName>
    <definedName name="DT_VKHNN">#REF!</definedName>
    <definedName name="DTCTANG_BD">#REF!</definedName>
    <definedName name="DTCTANG_HT_BD">#REF!</definedName>
    <definedName name="DTCTANG_HT_KT">#REF!</definedName>
    <definedName name="DTCTANG_KT">#REF!</definedName>
    <definedName name="dtdt">#REF!</definedName>
    <definedName name="DTHU">#REF!</definedName>
    <definedName name="DU_TOAN_CHI_TIET">#REF!</definedName>
    <definedName name="DU_TOAN_CHI_TIET_CONG_TO">#REF!</definedName>
    <definedName name="DU_TOAN_CHI_TIET_DZ0.4KV">'[41]chi tiet C'!#REF!</definedName>
    <definedName name="DU_TOAN_CHI_TIET_DZ22KV">#REF!</definedName>
    <definedName name="DU_TOAN_CHI_TIET_KHO_BAI">#REF!</definedName>
    <definedName name="DU_TOAN_CHI_TIET_TBA">'[95]chi tiet TBA'!$A$1:$B$1</definedName>
    <definedName name="dumppr">#REF!</definedName>
    <definedName name="dungcot">#REF!</definedName>
    <definedName name="duoi">#REF!</definedName>
    <definedName name="duong">#REF!</definedName>
    <definedName name="duong1">[78]DONGIA!#REF!</definedName>
    <definedName name="duong2">[78]DONGIA!#REF!</definedName>
    <definedName name="duong3">[78]DONGIA!#REF!</definedName>
    <definedName name="duong4">[78]DONGIA!#REF!</definedName>
    <definedName name="duong5">[78]DONGIA!#REF!</definedName>
    <definedName name="DV">[96]Ktmo!$N$4:$O$11</definedName>
    <definedName name="DVu_ThepDVu110">'[97]CBKC-110'!#REF!</definedName>
    <definedName name="DYÕ">#REF!</definedName>
    <definedName name="DZCT_VLNC">'[98]Ctiet Cthe'!#REF!</definedName>
    <definedName name="Earthwork">'[64]DGchitiet '!#REF!</definedName>
    <definedName name="Ee">[99]Pvon!#REF!</definedName>
    <definedName name="ef">ROUNDUP([60]Quantity!XEZ1*[60]Quantity!XFA1, 1)</definedName>
    <definedName name="efg">ROUNDUP([60]Quantity!XEZ1*[60]Quantity!XFA1*[60]Quantity!XFB1,1)</definedName>
    <definedName name="efgh">ROUNDUP([60]Quantity!XEZ1*[60]Quantity!XFA1*[60]Quantity!XFB1*[60]Quantity!XFC1,1)</definedName>
    <definedName name="efghi">ROUNDUP([60]Quantity!XEZ1*[60]Quantity!XFA1*[60]Quantity!XFB1*[60]Quantity!XFC1*[60]Quantity!XFD1,1)</definedName>
    <definedName name="efh">ROUNDUP([60]Quantity!XEZ1*[60]Quantity!XFA1*[60]Quantity!XFC1,1)</definedName>
    <definedName name="EL2_">'[31]Xuly Data'!#REF!</definedName>
    <definedName name="EL3_">'[31]Xuly Data'!#REF!</definedName>
    <definedName name="EL4_">'[31]Xuly Data'!#REF!</definedName>
    <definedName name="EL5_">'[31]Xuly Data'!#REF!</definedName>
    <definedName name="EL6_">[32]Solieu!$I$84</definedName>
    <definedName name="Email">#REF!</definedName>
    <definedName name="EmployeeName">#REF!</definedName>
    <definedName name="en">[100]Sheet3!#REF!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ur">[21]Blad1!#REF!</definedName>
    <definedName name="exf">ROUNDUP([60]Keothep!XEZ1*[60]Keothep!XFA1,0)</definedName>
    <definedName name="exfxg">ROUNDUP([60]Keothep!XEZ1*[60]Keothep!XFA1*[60]Keothep!XFB1, 1)</definedName>
    <definedName name="_xlnm.Extract">[29]SILICATE!#REF!</definedName>
    <definedName name="f">#REF!</definedName>
    <definedName name="f92F56">[5]dtxl!#REF!</definedName>
    <definedName name="FACTOR">#REF!</definedName>
    <definedName name="Fax">#REF!</definedName>
    <definedName name="fb">[43]Analysis!$I$45</definedName>
    <definedName name="fc">#REF!</definedName>
    <definedName name="fc_">#REF!</definedName>
    <definedName name="FCode" hidden="1">#REF!</definedName>
    <definedName name="FF">'[2]FA-LISTING'!#REF!</definedName>
    <definedName name="Fi">#REF!</definedName>
    <definedName name="FI_12">4820</definedName>
    <definedName name="FinishWork">'[64]DGchitiet '!#REF!</definedName>
    <definedName name="fks">#REF!</definedName>
    <definedName name="Flv">[36]BANGTRA!$B$122:$B$133</definedName>
    <definedName name="FORK">'[2]FA-LISTING'!#REF!</definedName>
    <definedName name="FP">'[1]COAT&amp;WRAP-QIOT-#3'!#REF!</definedName>
    <definedName name="frf">[21]Blad1!#REF!</definedName>
    <definedName name="FS">#REF!</definedName>
    <definedName name="fy">#REF!</definedName>
    <definedName name="Fy_">#REF!</definedName>
    <definedName name="g">'[101]DG '!#REF!</definedName>
    <definedName name="g_">#REF!</definedName>
    <definedName name="G_a">#REF!</definedName>
    <definedName name="G_b">#REF!</definedName>
    <definedName name="G_C">[102]Sum!$F$2</definedName>
    <definedName name="G_ME">#REF!</definedName>
    <definedName name="G_t">#REF!</definedName>
    <definedName name="g40g40">[103]tuong!#REF!</definedName>
    <definedName name="gamatc">'[104]DO AM DT'!$AD$84</definedName>
    <definedName name="gc">[105]gvl!$N$28</definedName>
    <definedName name="gcm">'[106]gia vt,nc,may'!$H$7:$I$17</definedName>
    <definedName name="gd">[23]gVL!$N$29</definedName>
    <definedName name="GDDCLTDZ22">#REF!</definedName>
    <definedName name="geff">#REF!</definedName>
    <definedName name="Gem_Ctiet">#REF!</definedName>
    <definedName name="Gem_Thop">#REF!</definedName>
    <definedName name="Gem_VC">#REF!</definedName>
    <definedName name="GIA">[107]Sheet1!$A$6:$E$136</definedName>
    <definedName name="GIA_CU_LY_VAN_CHUYEN">#REF!</definedName>
    <definedName name="GIA_KV1">#REF!</definedName>
    <definedName name="GIA_KV2">#REF!</definedName>
    <definedName name="GIA_KV3">#REF!</definedName>
    <definedName name="Gia_thanh_1_m3_be_tong_chÌn">#REF!</definedName>
    <definedName name="GIA_THANH_VAN_CHUYEN_1M3_BE_TONG">#REF!</definedName>
    <definedName name="Gia_thanh_vËn_chuyÓn_néi_bé">#REF!</definedName>
    <definedName name="Gia_tien">#REF!</definedName>
    <definedName name="gia_tien_BTN">#REF!</definedName>
    <definedName name="GIA_VAT_LIEU_XAY_DUNG_DEN_HIEN_TRUONG">[55]bangtinh!#REF!</definedName>
    <definedName name="GIA_VAT_LIEU_XAY_DUNG_HIEN_TRUONG">#REF!</definedName>
    <definedName name="Gia_vËt_liÖu_dÕn_hiÖn_truêng">#REF!</definedName>
    <definedName name="Gia_VL_NC_M">#REF!</definedName>
    <definedName name="GiaDMcan">#REF!</definedName>
    <definedName name="GiaDMnuoc">#REF!</definedName>
    <definedName name="giagoc">'[108]chi tiet'!$AZ$5:$BH$552</definedName>
    <definedName name="GiaKtay">#REF!</definedName>
    <definedName name="GiaMauTN">#REF!</definedName>
    <definedName name="giaMBA">#REF!</definedName>
    <definedName name="Giambang">#REF!</definedName>
    <definedName name="giatchuan">#REF!</definedName>
    <definedName name="GiaTCKT">#REF!</definedName>
    <definedName name="Giatdoc">#REF!</definedName>
    <definedName name="GiaTNcan">#REF!</definedName>
    <definedName name="GiaTNnuoc">#REF!</definedName>
    <definedName name="giavcdd">#REF!</definedName>
    <definedName name="giavcddedit">#REF!</definedName>
    <definedName name="giaVL">[87]Gia_VL!$A$8:$F$539</definedName>
    <definedName name="Gictdoc">#REF!</definedName>
    <definedName name="Giocong">#REF!</definedName>
    <definedName name="gl3p">#REF!</definedName>
    <definedName name="glat">'[48]Gia VL'!#REF!</definedName>
    <definedName name="Glazing">'[64]DGchitiet '!#REF!</definedName>
    <definedName name="go">#REF!</definedName>
    <definedName name="GoBack">[84]Sheet1!GoBack</definedName>
    <definedName name="Goc_phai_duoi_ap_gia">'[38]Áp Giá'!#REF!</definedName>
    <definedName name="goch">[6]dg!$D$26</definedName>
    <definedName name="govk">[6]dg!$D$24</definedName>
    <definedName name="GPT_GROUNDING_PT">'[109]NEW-PANEL'!#REF!</definedName>
    <definedName name="grC">'[43]C-C'!$J$11</definedName>
    <definedName name="grD">'[43]D-D'!$J$11</definedName>
    <definedName name="GrphActSales">#REF!</definedName>
    <definedName name="GrphActStk">#REF!</definedName>
    <definedName name="GrphPlanSales">#REF!</definedName>
    <definedName name="GrphTgtStk">#REF!</definedName>
    <definedName name="Gtb">#REF!</definedName>
    <definedName name="GTdiachat">#REF!</definedName>
    <definedName name="GTDTCTANG_HT_NC_BD">#REF!</definedName>
    <definedName name="GTDTCTANG_HT_NC_KT">#REF!</definedName>
    <definedName name="GTDTCTANG_HT_VL_BD">#REF!</definedName>
    <definedName name="GTDTCTANG_HT_VL_KT">#REF!</definedName>
    <definedName name="GTDTCTANG_NC_BD">#REF!</definedName>
    <definedName name="GTDTCTANG_NC_KT">#REF!</definedName>
    <definedName name="GTDTCTANG_VL_BD">#REF!</definedName>
    <definedName name="GTDTCTANG_VL_KT">#REF!</definedName>
    <definedName name="gtdtxl">#REF!</definedName>
    <definedName name="GTKhaosat">#REF!</definedName>
    <definedName name="GTXL">#REF!</definedName>
    <definedName name="gtxltt">#REF!</definedName>
    <definedName name="gv">[22]gVL!$Q$28</definedName>
    <definedName name="gvl">[110]GVL!$A$6:$F$131</definedName>
    <definedName name="gvt">[111]GVT!$B$7:$H$106</definedName>
    <definedName name="gxay">'[48]Gia VL'!#REF!</definedName>
    <definedName name="gxl">#REF!</definedName>
    <definedName name="gxlkt">[112]kt_pc!$F$42</definedName>
    <definedName name="h">[113]DG!$A$1:$C$65536</definedName>
    <definedName name="H.">[39]Input!#REF!</definedName>
    <definedName name="h.2">[114]Sheet1!#REF!</definedName>
    <definedName name="H1.2">#REF!</definedName>
    <definedName name="h1_">'[31]Xuly Data'!#REF!</definedName>
    <definedName name="h2.2">#REF!</definedName>
    <definedName name="h2_">'[31]Xuly Data'!#REF!</definedName>
    <definedName name="h3_">'[31]Xuly Data'!#REF!</definedName>
    <definedName name="h4_">'[31]Xuly Data'!#REF!</definedName>
    <definedName name="h5_">'[31]Xuly Data'!#REF!</definedName>
    <definedName name="h6_">'[31]Xuly Data'!#REF!</definedName>
    <definedName name="h7_">'[31]Xuly Data'!#REF!</definedName>
    <definedName name="Ha">#REF!</definedName>
    <definedName name="hai" hidden="1">{"'Sheet1'!$L$16"}</definedName>
    <definedName name="hangmuc">[115]T.So_chung!$B$5</definedName>
    <definedName name="HCM">#REF!</definedName>
    <definedName name="hd">#REF!</definedName>
    <definedName name="HDong_VDinh110">'[97]CBKC-110'!#REF!</definedName>
    <definedName name="He_So_Bat_Loi">'[30]Phieu TN Nen Duong'!$B$20</definedName>
    <definedName name="HE_SO_KHO_KHAN_CANG_DAY">#REF!</definedName>
    <definedName name="Heä_soá_laép_xaø_H">1.7</definedName>
    <definedName name="heä_soá_sình_laày">#REF!</definedName>
    <definedName name="Hello">#REF!</definedName>
    <definedName name="heso">'[49]DAM NEN HC'!$S$14:$T$64</definedName>
    <definedName name="HH">#REF!</definedName>
    <definedName name="HH15HT">'[11]TONGKE-HT'!#REF!</definedName>
    <definedName name="HH16HT">'[11]TONGKE-HT'!#REF!</definedName>
    <definedName name="HH19HT">'[11]TONGKE-HT'!#REF!</definedName>
    <definedName name="HH20HT">'[11]TONGKE-HT'!#REF!</definedName>
    <definedName name="HiddenRows" hidden="1">#REF!</definedName>
    <definedName name="hien">#REF!</definedName>
    <definedName name="hm">#REF!</definedName>
    <definedName name="HMUC">#REF!</definedName>
    <definedName name="HOME_MANP">#REF!</definedName>
    <definedName name="HOMEOFFICE_COST">#REF!</definedName>
    <definedName name="hoten">#REF!</definedName>
    <definedName name="Hoü_vaì_tãn">'[116]Tong hop'!#REF!</definedName>
    <definedName name="HS">#REF!</definedName>
    <definedName name="HS_DD04">#REF!</definedName>
    <definedName name="HS_DD041">#REF!</definedName>
    <definedName name="HS_DD22">#REF!</definedName>
    <definedName name="HS_DD221">#REF!</definedName>
    <definedName name="Hs_mtc">#REF!</definedName>
    <definedName name="Hs_NC">#REF!</definedName>
    <definedName name="HSBDVC">'[89]vt CS'!$B$28:$H$35</definedName>
    <definedName name="Hsc">#REF!</definedName>
    <definedName name="HSCONG">#REF!</definedName>
    <definedName name="HSCong1">#REF!</definedName>
    <definedName name="HSCT3">0.1</definedName>
    <definedName name="hsdc">#REF!</definedName>
    <definedName name="hsdc1">#REF!</definedName>
    <definedName name="HSDD">#REF!</definedName>
    <definedName name="HSDD1">#REF!</definedName>
    <definedName name="HSDDHT">#REF!</definedName>
    <definedName name="HSDDHT1">#REF!</definedName>
    <definedName name="HSDE">#REF!</definedName>
    <definedName name="HsDe1">#REF!</definedName>
    <definedName name="Hsdh">#REF!</definedName>
    <definedName name="HSDIEN">#REF!</definedName>
    <definedName name="HSDN">2.5</definedName>
    <definedName name="HSGT">#REF!</definedName>
    <definedName name="HSGT1">#REF!</definedName>
    <definedName name="HSHH">#REF!</definedName>
    <definedName name="HSHHUT">#REF!</definedName>
    <definedName name="hsk">#REF!</definedName>
    <definedName name="HSKENH">#REF!</definedName>
    <definedName name="HsKenh1">#REF!</definedName>
    <definedName name="HSKK">#REF!</definedName>
    <definedName name="hskk1">[78]chitiet!$D$4</definedName>
    <definedName name="HSksat">#REF!</definedName>
    <definedName name="hsktay1">#REF!</definedName>
    <definedName name="hsKtay2">#REF!</definedName>
    <definedName name="HSKV">'[117]Chi tiet VL-NC-MTC'!$C$308</definedName>
    <definedName name="HSKVXL_MTC">[51]HSKVUC!$B$20:$J$21</definedName>
    <definedName name="HSKVXL_NC">[51]HSKVUC!$B$7:$J$14</definedName>
    <definedName name="HSlanxe">[32]Solieu!$D$15</definedName>
    <definedName name="hsmbang">#REF!</definedName>
    <definedName name="HSMTC">'[51]SL dau tien'!$F$5</definedName>
    <definedName name="HSNC">[67]Du_lieu!$C$6</definedName>
    <definedName name="HSPCKV">'[51]SL dau tien'!$F$6</definedName>
    <definedName name="HSSL">#REF!</definedName>
    <definedName name="HSTBA">#REF!</definedName>
    <definedName name="HSTBA1">#REF!</definedName>
    <definedName name="HSTH">#REF!</definedName>
    <definedName name="HSTL">#REF!</definedName>
    <definedName name="HSVC1">#REF!</definedName>
    <definedName name="HSVC2">#REF!</definedName>
    <definedName name="HSVC3">#REF!</definedName>
    <definedName name="HSvl">#REF!</definedName>
    <definedName name="HSxm">#REF!</definedName>
    <definedName name="ht25nc">[56]CHITIET!#REF!</definedName>
    <definedName name="ht25vl">[56]CHITIET!#REF!</definedName>
    <definedName name="ht325nc">[56]CHITIET!#REF!</definedName>
    <definedName name="ht325vl">[56]CHITIET!#REF!</definedName>
    <definedName name="ht37k">[56]CHITIET!#REF!</definedName>
    <definedName name="ht37nc">[56]CHITIET!#REF!</definedName>
    <definedName name="ht50nc">[56]CHITIET!#REF!</definedName>
    <definedName name="ht50vl">[56]CHITIET!#REF!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VL">#REF!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2É6">[5]chitimc!#REF!</definedName>
    <definedName name="IDLAB_COST">#REF!</definedName>
    <definedName name="IELWSALES">#REF!</definedName>
    <definedName name="IELYSALES">#REF!</definedName>
    <definedName name="IEPLANSALES">#REF!</definedName>
    <definedName name="IESP">#REF!</definedName>
    <definedName name="II">#REF!</definedName>
    <definedName name="II_A">#REF!</definedName>
    <definedName name="II_B">#REF!</definedName>
    <definedName name="II_c">#REF!</definedName>
    <definedName name="III">#REF!</definedName>
    <definedName name="III_a">#REF!</definedName>
    <definedName name="III_B">#REF!</definedName>
    <definedName name="III_c">#REF!</definedName>
    <definedName name="IND_LAB">#REF!</definedName>
    <definedName name="INDMANP">#REF!</definedName>
    <definedName name="InteriorWork">'[64]DGchitiet '!#REF!</definedName>
    <definedName name="IntFreeCred">#REF!</definedName>
    <definedName name="IO">'[1]COAT&amp;WRAP-QIOT-#3'!#REF!</definedName>
    <definedName name="IV">#REF!</definedName>
    <definedName name="j">#REF!</definedName>
    <definedName name="j356C8">#REF!</definedName>
    <definedName name="jpy">[21]Blad1!#REF!</definedName>
    <definedName name="K">#REF!</definedName>
    <definedName name="k2b">'[5]THPDMoi  (2)'!#REF!</definedName>
    <definedName name="Kcmb">#REF!</definedName>
    <definedName name="Kcmbang">#REF!</definedName>
    <definedName name="kcong">#REF!</definedName>
    <definedName name="Kctchuan">#REF!</definedName>
    <definedName name="keo" xml:space="preserve"> ROUNDUP([60]Keothep!XEZ1*[60]Keothep!XFA1*[60]Keothep!XFB1*[60]Keothep!XFC1*7.85,0)</definedName>
    <definedName name="KgBM">#REF!</definedName>
    <definedName name="Kgcot">#REF!</definedName>
    <definedName name="KgCTd4">#REF!</definedName>
    <definedName name="KgCTt4">#REF!</definedName>
    <definedName name="Kgdamd4">#REF!</definedName>
    <definedName name="Kgdamt4">#REF!</definedName>
    <definedName name="Kgmong">#REF!</definedName>
    <definedName name="KgNXOLdk">#REF!</definedName>
    <definedName name="Kgsan">#REF!</definedName>
    <definedName name="kh">#REF!</definedName>
    <definedName name="Khao_sat__bcnckt__thiÕt_kÕ_phÝ">#REF!</definedName>
    <definedName name="Khèi_luîng_dao_dat">#REF!</definedName>
    <definedName name="KHKQKD">#REF!</definedName>
    <definedName name="KHO_CONG_TRINH">[55]bangtinh!#REF!</definedName>
    <definedName name="KHO_CONG_TRINH_DI_CHUYEN_BO_MAY_THI_CONG">#REF!</definedName>
    <definedName name="khoan">#REF!</definedName>
    <definedName name="khoan45">#REF!</definedName>
    <definedName name="Khocau">'[31]Xuly Data'!#REF!</definedName>
    <definedName name="KHOI_LUONG">[118]!KHOI_LUONG</definedName>
    <definedName name="KHOI_LUONG_DAO_DAT_MONG">#REF!</definedName>
    <definedName name="KHOI_LUONG_DAT_DAO_DAP">#REF!</definedName>
    <definedName name="khoiluong">'[119]DM 56'!#REF!</definedName>
    <definedName name="KHOILUONG_TONGHOP">[120]!KHOILUONG_TONGHOP</definedName>
    <definedName name="KHOILUONGTONG">'[69]mồ mả'!#REF!</definedName>
    <definedName name="KHTHUE">#REF!</definedName>
    <definedName name="KHU_V_KHAC">#REF!</definedName>
    <definedName name="kiem">#REF!</definedName>
    <definedName name="KINH_PHI_DEN_BU">#REF!</definedName>
    <definedName name="KINH_PHI_DZ0.4KV">#REF!</definedName>
    <definedName name="KINH_PHI_KHAO_SAT__LAP_BCNCKT__TKKTTC">#REF!</definedName>
    <definedName name="KINH_PHI_KHO_BAI">#REF!</definedName>
    <definedName name="KINH_PHI_TBA">#REF!</definedName>
    <definedName name="KINH_PHI_TOAN_CONG_TRINH">#REF!</definedName>
    <definedName name="Kinh_phÝ_thùc_hiÖn_dÒn_bï">#REF!</definedName>
    <definedName name="Kks">#REF!</definedName>
    <definedName name="Kks.">#REF!</definedName>
    <definedName name="KL">#REF!</definedName>
    <definedName name="KL_C">[102]Sum!$F$1</definedName>
    <definedName name="KL_CHITIET">#REF!</definedName>
    <definedName name="KL_DOAN">[121]DO_AN!$A$8:$AB$141</definedName>
    <definedName name="kl_giang">[122]!kl_giang</definedName>
    <definedName name="kl_ME">#REF!</definedName>
    <definedName name="KL_TGIANG">[123]T.GIANG!$A$8:$AB$84</definedName>
    <definedName name="KL_TTAP">[121]TTAP!$A$8:$AB$91</definedName>
    <definedName name="kl04kv">'[108]bt-DZ04'!$AO$1:$AT$56</definedName>
    <definedName name="kl22kv">'[108]bt-DZ22'!$AO$1:$AT$42</definedName>
    <definedName name="klCS">#REF!</definedName>
    <definedName name="kldd1p">#REF!</definedName>
    <definedName name="kldd3p">[59]CHITIET!#REF!</definedName>
    <definedName name="klTBA">'[108]bt-TBA'!$AO$1:$AT$55</definedName>
    <definedName name="KLTNHA">[124]THKL!#REF!</definedName>
    <definedName name="Km">#REF!</definedName>
    <definedName name="kmong">[5]giathanh1!#REF!</definedName>
    <definedName name="Knc">#REF!</definedName>
    <definedName name="Knc.">#REF!</definedName>
    <definedName name="kno">[22]gVL!$Q$48</definedName>
    <definedName name="kp1ph">#REF!</definedName>
    <definedName name="kq">#REF!</definedName>
    <definedName name="Ks">#REF!</definedName>
    <definedName name="KSDD04">#REF!</definedName>
    <definedName name="KSDD22">#REF!</definedName>
    <definedName name="KSKTDZ">#REF!</definedName>
    <definedName name="KSKTTBA">#REF!</definedName>
    <definedName name="ksp">#REF!</definedName>
    <definedName name="KTay1">#REF!</definedName>
    <definedName name="Ktay2">#REF!</definedName>
    <definedName name="KTHD">'[125]khung ten TD'!#REF!</definedName>
    <definedName name="KVC">#REF!</definedName>
    <definedName name="KY0">[13]BXLDL!$D$2:$D$54</definedName>
    <definedName name="L">#REF!</definedName>
    <definedName name="L63x6">5800</definedName>
    <definedName name="la">#REF!</definedName>
    <definedName name="Lai">#REF!</definedName>
    <definedName name="laikhdz">#REF!</definedName>
    <definedName name="Lam_viec_tot">'[38]Phan Tich Don Gia'!#REF!</definedName>
    <definedName name="lan" hidden="1">{#N/A,#N/A,TRUE,"BT M200 da 10x20"}</definedName>
    <definedName name="LANDIMP">'[2]FA-LISTING'!#REF!</definedName>
    <definedName name="LANDREV">'[2]FA-LISTING'!#REF!</definedName>
    <definedName name="Lap_dat">'[82]DM 67'!$A$25:$F$28</definedName>
    <definedName name="LAP_DAT_TBA">#REF!</definedName>
    <definedName name="Lap_dat_td">'[82]DM 67'!$A$37:$F$40</definedName>
    <definedName name="Lap_xa_neo">'[82]DM 67'!$A$74:$F$80</definedName>
    <definedName name="lapa">'[7]CT Thang Mo'!$B$350:$H$350</definedName>
    <definedName name="lapb">'[7]CT Thang Mo'!$B$370:$H$370</definedName>
    <definedName name="lapc">'[7]CT Thang Mo'!$B$390:$H$390</definedName>
    <definedName name="LBS_22">107800000</definedName>
    <definedName name="Ldc">#REF!</definedName>
    <definedName name="Ldh">#REF!</definedName>
    <definedName name="leffer">[16]Names!$D$117</definedName>
    <definedName name="Lf">'[81]Check C'!#REF!</definedName>
    <definedName name="lh">#REF!</definedName>
    <definedName name="LIET_KE_VI_TRI_DZ0.4KV">#REF!</definedName>
    <definedName name="LIET_KE_VI_TRI_DZ22KV">#REF!</definedName>
    <definedName name="LiÖt_ke_cac_loai_cét">#REF!</definedName>
    <definedName name="list2">#REF!</definedName>
    <definedName name="list3">#REF!</definedName>
    <definedName name="list4">'[126]!'!#REF!</definedName>
    <definedName name="Lktay1">#REF!</definedName>
    <definedName name="Lktay2">#REF!</definedName>
    <definedName name="Lmk">#REF!</definedName>
    <definedName name="LN">#REF!</definedName>
    <definedName name="LOAI_DUONG">#REF!</definedName>
    <definedName name="LRDaysTaken">#REF!</definedName>
    <definedName name="LREmployeeName">#REF!</definedName>
    <definedName name="LRNoOfDays">#REF!</definedName>
    <definedName name="Lt">#REF!</definedName>
    <definedName name="Ltt">'[31]Xuly Data'!#REF!</definedName>
    <definedName name="lulop16">[16]Names!$D$124</definedName>
    <definedName name="lulop25">[16]Names!$D$119</definedName>
    <definedName name="luoicua">[6]dg!$D$56</definedName>
    <definedName name="luong">'[127]A6,MAY'!$A$3:$F$13</definedName>
    <definedName name="lurung15">[16]Names!$D$125</definedName>
    <definedName name="luth10">[16]Names!$D$123</definedName>
    <definedName name="lVC">#REF!</definedName>
    <definedName name="LWSALES">#REF!</definedName>
    <definedName name="LYBin">#REF!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#REF!</definedName>
    <definedName name="m_1">[39]Input!#REF!</definedName>
    <definedName name="m_2">[39]Input!#REF!</definedName>
    <definedName name="m_3">[39]Input!#REF!</definedName>
    <definedName name="m_4">[39]Input!#REF!</definedName>
    <definedName name="M020.030">'[12]20.030'!$G$9</definedName>
    <definedName name="M020.050">'[12]20.050'!$G$8</definedName>
    <definedName name="M020.060">'[12]20.060'!$G$9</definedName>
    <definedName name="M020.070">'[12]20.070'!$G$9</definedName>
    <definedName name="M040.010">'[12]40.010'!$G$13</definedName>
    <definedName name="m102bnnc">[59]CHITIET!#REF!</definedName>
    <definedName name="m102bnvl">[59]CHITIET!#REF!</definedName>
    <definedName name="m10aamtc">'[5]t-h HA THE'!#REF!</definedName>
    <definedName name="m10aanc">[56]CHITIET!$G$37</definedName>
    <definedName name="m10aavl">[56]CHITIET!$G$33</definedName>
    <definedName name="m10anc">[17]chitiet!#REF!</definedName>
    <definedName name="m10avl">[17]chitiet!#REF!</definedName>
    <definedName name="m10banc">[56]CHITIET!$G$49</definedName>
    <definedName name="m10bavl">[56]CHITIET!$G$44</definedName>
    <definedName name="m122bnnc">[59]CHITIET!#REF!</definedName>
    <definedName name="m122bnvl">[59]CHITIET!#REF!</definedName>
    <definedName name="m12aanc">[59]CHITIET!#REF!</definedName>
    <definedName name="m12aavl">[59]CHITIET!#REF!</definedName>
    <definedName name="m12anc">[59]CHITIET!#REF!</definedName>
    <definedName name="m12avl">[59]CHITIET!#REF!</definedName>
    <definedName name="M12ba3p">#REF!</definedName>
    <definedName name="m12banc">[56]CHITIET!$G$61</definedName>
    <definedName name="m12bavl">[56]CHITIET!$G$57</definedName>
    <definedName name="M12bb1p">#REF!</definedName>
    <definedName name="m12bbnc">[59]CHITIET!#REF!</definedName>
    <definedName name="m12bbvl">[59]CHITIET!#REF!</definedName>
    <definedName name="M12bnnc">'[5]#REF'!#REF!</definedName>
    <definedName name="M12bnvl">'[5]#REF'!#REF!</definedName>
    <definedName name="M12cbnc">#REF!</definedName>
    <definedName name="M12cbvl">#REF!</definedName>
    <definedName name="m142bnnc">[59]CHITIET!#REF!</definedName>
    <definedName name="m142bnvl">[59]CHITIET!#REF!</definedName>
    <definedName name="M14bb1p">#REF!</definedName>
    <definedName name="m14bbnc">[56]CHITIET!$G$73</definedName>
    <definedName name="M14bbvc">'[5]CHITIET VL-NC-TT -1p'!#REF!</definedName>
    <definedName name="m14bbvl">[56]CHITIET!$G$69</definedName>
    <definedName name="m3_betong">#REF!</definedName>
    <definedName name="m3btong">'[86]Chi tiet XD TBA'!#REF!</definedName>
    <definedName name="M8a">'[5]THPDMoi  (2)'!#REF!</definedName>
    <definedName name="M8aa">'[5]THPDMoi  (2)'!#REF!</definedName>
    <definedName name="m8aanc">#REF!</definedName>
    <definedName name="m8aavl">#REF!</definedName>
    <definedName name="m8amtc">'[5]t-h HA THE'!#REF!</definedName>
    <definedName name="m8anc">[56]CHITIET!$G$14</definedName>
    <definedName name="m8avl">[56]CHITIET!$G$10</definedName>
    <definedName name="ma">'[128]!'!$A$565:$A$594</definedName>
    <definedName name="MA_DAT_O">#REF!</definedName>
    <definedName name="ma_ma">#REF!</definedName>
    <definedName name="ma_nha">#REF!</definedName>
    <definedName name="ma_vkt">#REF!</definedName>
    <definedName name="Ma3pnc">#REF!</definedName>
    <definedName name="Ma3pvl">#REF!</definedName>
    <definedName name="Maa3pnc">#REF!</definedName>
    <definedName name="Maa3pvl">#REF!</definedName>
    <definedName name="MACTANG_BD">#REF!</definedName>
    <definedName name="MACTANG_HT_BD">#REF!</definedName>
    <definedName name="MACTANG_HT_KT">#REF!</definedName>
    <definedName name="MACTANG_KT">#REF!</definedName>
    <definedName name="MAGTDONGIA">'[69]mồ mả'!#REF!</definedName>
    <definedName name="MAJ_CON_EQP">#REF!</definedName>
    <definedName name="MaMay_Q">'[129]GVL(Dr-Tk)'!#REF!</definedName>
    <definedName name="manha">#REF!</definedName>
    <definedName name="manhap">#REF!</definedName>
    <definedName name="MARGINPLAN">#REF!</definedName>
    <definedName name="MARGINPROJ">#REF!</definedName>
    <definedName name="MASO">[13]BXLDL!$B$2:$B$54</definedName>
    <definedName name="Masonry">'[64]DGchitiet '!#REF!</definedName>
    <definedName name="MAT">'[1]COAT&amp;WRAP-QIOT-#3'!#REF!</definedName>
    <definedName name="matit">[37]gvl!$Q$69</definedName>
    <definedName name="matra">#REF!</definedName>
    <definedName name="MauTN">#REF!</definedName>
    <definedName name="may">'[130]Rate &amp; Price'!$H$191</definedName>
    <definedName name="MAY_TN">#REF!</definedName>
    <definedName name="MAY_VANAN">#REF!</definedName>
    <definedName name="Mba1p">#REF!</definedName>
    <definedName name="Mba3p">#REF!</definedName>
    <definedName name="mbac">[16]Names!$D$131</definedName>
    <definedName name="Mbb3p">#REF!</definedName>
    <definedName name="Mbn1p">#REF!</definedName>
    <definedName name="mbnc">[59]CHITIET!#REF!</definedName>
    <definedName name="mbvl">[59]CHITIET!#REF!</definedName>
    <definedName name="mc">'[131]!'!$A$134:$A$463</definedName>
    <definedName name="MCT">#REF!</definedName>
    <definedName name="me">#REF!</definedName>
    <definedName name="MetalWork">'[64]DGchitiet '!#REF!</definedName>
    <definedName name="MF">'[1]COAT&amp;WRAP-QIOT-#3'!#REF!</definedName>
    <definedName name="mg">[39]Input!#REF!</definedName>
    <definedName name="MG_A">#REF!</definedName>
    <definedName name="mg1.">[39]Input!#REF!</definedName>
    <definedName name="mg2.">[39]Input!#REF!</definedName>
    <definedName name="MH_DG">#REF!</definedName>
    <definedName name="mi">#REF!</definedName>
    <definedName name="MiscellaneousWork">'[64]DGchitiet '!#REF!</definedName>
    <definedName name="mix">[16]Names!$D$91</definedName>
    <definedName name="mm">#REF!</definedName>
    <definedName name="mmm">[5]giathanh1!#REF!</definedName>
    <definedName name="MN">#REF!</definedName>
    <definedName name="MN12DZ22">#REF!</definedName>
    <definedName name="MN15DZ22">#REF!</definedName>
    <definedName name="MN18DZ22">#REF!</definedName>
    <definedName name="MNTHTH">[32]Solieu!$E$27</definedName>
    <definedName name="MNTN">'[31]Xuly Data'!#REF!</definedName>
    <definedName name="MNTT">'[31]Xuly Data'!#REF!</definedName>
    <definedName name="Moduyn_TK">'[30]Phieu TN Nen Duong'!$B$19</definedName>
    <definedName name="Moi_di_nhau">'[38]Phan Tich Don Gia'!#REF!</definedName>
    <definedName name="Mong_tru_thep">#REF!</definedName>
    <definedName name="Mong_tru_thep_cu">[132]Mthep!#REF!</definedName>
    <definedName name="MONGMSDZ04">#REF!</definedName>
    <definedName name="morong4054_98">#REF!</definedName>
    <definedName name="mp1x25">'[5]dongia (2)'!#REF!</definedName>
    <definedName name="MS5DZ22">#REF!</definedName>
    <definedName name="MS6DZ22">#REF!</definedName>
    <definedName name="MS7DZ22">#REF!</definedName>
    <definedName name="mstn_b">[133]BC.TN!$B$7:$B$50</definedName>
    <definedName name="mstn_cnv">[134]MSTN!$B$9:$T$97</definedName>
    <definedName name="MT">#REF!</definedName>
    <definedName name="MT2DZ22">#REF!</definedName>
    <definedName name="MT3DZ22">#REF!</definedName>
    <definedName name="mtc">[85]TL!$I$4</definedName>
    <definedName name="MTC1P">'[5]TONG HOP VL-NC TT'!#REF!</definedName>
    <definedName name="MTC3P">'[5]TONG HOP VL-NC TT'!#REF!</definedName>
    <definedName name="MTCCS_ÂG">#REF!</definedName>
    <definedName name="MTCHC">[5]TNHCHINH!$K$38</definedName>
    <definedName name="MTCMB">'[5]#REF'!#REF!</definedName>
    <definedName name="MTMAC12">#REF!</definedName>
    <definedName name="mtr">#REF!</definedName>
    <definedName name="mtram">#REF!</definedName>
    <definedName name="Mu">#REF!</definedName>
    <definedName name="Mu_">#REF!</definedName>
    <definedName name="MUA_SAM_DAY_SU_PHU_KIEN">[55]bangtinh!#REF!</definedName>
    <definedName name="MUA_SAM_DUNG_CU_CHUAN_BI_SAN_XUAT">#REF!</definedName>
    <definedName name="MUA_SAM_THIET_BI">#REF!</definedName>
    <definedName name="MUA_SAM_VAT_LIEU_CHINH">#REF!</definedName>
    <definedName name="MV">'[2]FA-LISTING'!#REF!</definedName>
    <definedName name="n">'[104]DO AM DT'!$G$102</definedName>
    <definedName name="n.d1">[39]Input!#REF!</definedName>
    <definedName name="n.d2">[39]Input!#REF!</definedName>
    <definedName name="N_a">#REF!</definedName>
    <definedName name="N_b">#REF!</definedName>
    <definedName name="N_t">#REF!</definedName>
    <definedName name="N1IN">'[5]TONGKE3p '!$U$295</definedName>
    <definedName name="n1pig">[17]VC!#REF!</definedName>
    <definedName name="n1pignc">[56]CHITIET!$G$290</definedName>
    <definedName name="n1pigvl">[56]CHITIET!$G$282</definedName>
    <definedName name="n1pind">[17]VC!#REF!</definedName>
    <definedName name="n1pindnc">[56]CHITIET!$G$338</definedName>
    <definedName name="n1pindvl">[56]CHITIET!$G$330</definedName>
    <definedName name="n1ping">[17]VC!#REF!</definedName>
    <definedName name="n1pingnc">[56]CHITIET!$G$322</definedName>
    <definedName name="n1pingvl">[56]CHITIET!$G$314</definedName>
    <definedName name="n1pint">[17]VC!#REF!</definedName>
    <definedName name="n1pintnc">[59]CHITIET!#REF!</definedName>
    <definedName name="n1pintvl">[59]CHITIET!#REF!</definedName>
    <definedName name="n24nc">[56]CHITIET!$G$172</definedName>
    <definedName name="n24vl">[56]CHITIET!$G$167</definedName>
    <definedName name="n2mignc">'[5]lam-moi'!#REF!</definedName>
    <definedName name="n2migvl">'[5]lam-moi'!#REF!</definedName>
    <definedName name="n2min1nc">'[5]lam-moi'!#REF!</definedName>
    <definedName name="n2min1vl">'[5]lam-moi'!#REF!</definedName>
    <definedName name="nam_trong">#REF!</definedName>
    <definedName name="Name">#REF!</definedName>
    <definedName name="NC">#REF!</definedName>
    <definedName name="NC_TN">#REF!</definedName>
    <definedName name="NC_VANAN">#REF!</definedName>
    <definedName name="NC010.101">'[12]010.010'!$G$3</definedName>
    <definedName name="NC020.030">'[12]20.030'!$G$8</definedName>
    <definedName name="NC020.050">'[12]20.050'!$G$5</definedName>
    <definedName name="NC020.060">'[12]20.060'!$G$7</definedName>
    <definedName name="NC020.070">'[12]20.070'!$G$7</definedName>
    <definedName name="NC040.010">'[12]40.010'!$G$11</definedName>
    <definedName name="nc1nc">[59]CHITIET!#REF!</definedName>
    <definedName name="nc1p">#REF!</definedName>
    <definedName name="nc1vl">[59]CHITIET!#REF!</definedName>
    <definedName name="nc24nc">[56]CHITIET!$G$181</definedName>
    <definedName name="nc24vl">[56]CHITIET!$G$176</definedName>
    <definedName name="nc3p">#REF!</definedName>
    <definedName name="NCBD100">#REF!</definedName>
    <definedName name="ncbd1743">#REF!</definedName>
    <definedName name="NCBD200">#REF!</definedName>
    <definedName name="NCBD250">#REF!</definedName>
    <definedName name="NCcap0.7">#REF!</definedName>
    <definedName name="NCcap1">#REF!</definedName>
    <definedName name="NCCS_ÂG">#REF!</definedName>
    <definedName name="ncdd">#REF!</definedName>
    <definedName name="NCDD2">#REF!</definedName>
    <definedName name="ncga1110">#REF!</definedName>
    <definedName name="ncga1111">#REF!</definedName>
    <definedName name="ncga2111">#REF!</definedName>
    <definedName name="ncga5110">#REF!</definedName>
    <definedName name="ncha1121">#REF!</definedName>
    <definedName name="ncha1212">#REF!</definedName>
    <definedName name="ncha1213">#REF!</definedName>
    <definedName name="ncha2112">#REF!</definedName>
    <definedName name="ncha2113">#REF!</definedName>
    <definedName name="ncha2313">#REF!</definedName>
    <definedName name="ncha3213">#REF!</definedName>
    <definedName name="ncha6112">#REF!</definedName>
    <definedName name="ncha6113">#REF!</definedName>
    <definedName name="ncha6222">#REF!</definedName>
    <definedName name="ncha8113">#REF!</definedName>
    <definedName name="NCHC">[5]TNHCHINH!$J$38</definedName>
    <definedName name="nchg4112">#REF!</definedName>
    <definedName name="nchg4113">#REF!</definedName>
    <definedName name="nchg6423">#REF!</definedName>
    <definedName name="ncia2111">#REF!</definedName>
    <definedName name="ncia2121">#REF!</definedName>
    <definedName name="ncia2511">#REF!</definedName>
    <definedName name="ncia2521">#REF!</definedName>
    <definedName name="ncib3611">#REF!</definedName>
    <definedName name="ncib3621">#REF!</definedName>
    <definedName name="ncka2320">#REF!</definedName>
    <definedName name="nckq6110">#REF!</definedName>
    <definedName name="ncla5110">#REF!</definedName>
    <definedName name="Ncong35">#REF!</definedName>
    <definedName name="nct_DL">#REF!</definedName>
    <definedName name="nctr">#REF!</definedName>
    <definedName name="nctram">#REF!</definedName>
    <definedName name="ncud3310">#REF!</definedName>
    <definedName name="ncud7310">#REF!</definedName>
    <definedName name="ncvb2122">#REF!</definedName>
    <definedName name="ncvb3130">#REF!</definedName>
    <definedName name="NCVC100">#REF!</definedName>
    <definedName name="NCVC200">#REF!</definedName>
    <definedName name="NCVC250">#REF!</definedName>
    <definedName name="NCVC3P">#REF!</definedName>
    <definedName name="nczj7110">#REF!</definedName>
    <definedName name="nczj7180">#REF!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g">[39]Input!#REF!</definedName>
    <definedName name="ng1.">[39]Input!#REF!</definedName>
    <definedName name="ng2.">[39]Input!#REF!</definedName>
    <definedName name="NH">#REF!</definedName>
    <definedName name="nha_thendong">#REF!</definedName>
    <definedName name="Nhapsolieu">#REF!</definedName>
    <definedName name="nhn">[17]VC!#REF!</definedName>
    <definedName name="nhnnc">[59]CHITIET!#REF!</definedName>
    <definedName name="nhnvl">[59]CHITIET!#REF!</definedName>
    <definedName name="NHot">#REF!</definedName>
    <definedName name="nhua">[6]dg!$D$13</definedName>
    <definedName name="nhuaduong">#REF!</definedName>
    <definedName name="nig">[17]VC!#REF!</definedName>
    <definedName name="NIG13p">'[5]TONGKE3p '!$T$295</definedName>
    <definedName name="nig1p">#REF!</definedName>
    <definedName name="nig3p">#REF!</definedName>
    <definedName name="nightnc">#REF!</definedName>
    <definedName name="nightvl">#REF!</definedName>
    <definedName name="nignc1p">#REF!</definedName>
    <definedName name="nignc3p">'[135]CHITIET VL-NC'!$G$107</definedName>
    <definedName name="nigvl1p">#REF!</definedName>
    <definedName name="nigvl3p">'[135]CHITIET VL-NC'!$G$99</definedName>
    <definedName name="nin">[17]VC!#REF!</definedName>
    <definedName name="nin14nc3p">#REF!</definedName>
    <definedName name="nin14vl3p">#REF!</definedName>
    <definedName name="nin1903p">#REF!</definedName>
    <definedName name="nin190nc">[56]CHITIET!$G$394</definedName>
    <definedName name="nin190nc3p">#REF!</definedName>
    <definedName name="nin190vl">[56]CHITIET!$G$381</definedName>
    <definedName name="nin190vl3p">#REF!</definedName>
    <definedName name="nin1pnc">[56]CHITIET!$G$306</definedName>
    <definedName name="nin1pvl">[56]CHITIET!$G$298</definedName>
    <definedName name="nin2903p">#REF!</definedName>
    <definedName name="nin290nc3p">#REF!</definedName>
    <definedName name="nin290vl3p">#REF!</definedName>
    <definedName name="nin3p">#REF!</definedName>
    <definedName name="nind">[17]VC!#REF!</definedName>
    <definedName name="nind1p">#REF!</definedName>
    <definedName name="nind3p">#REF!</definedName>
    <definedName name="nindnc">[56]CHITIET!$G$413</definedName>
    <definedName name="nindnc1p">#REF!</definedName>
    <definedName name="nindnc3p">#REF!</definedName>
    <definedName name="nindvl">[56]CHITIET!$G$402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">[56]CHITIET!$G$373</definedName>
    <definedName name="ninnc3p">#REF!</definedName>
    <definedName name="nint1p">#REF!</definedName>
    <definedName name="nintnc1p">#REF!</definedName>
    <definedName name="nintvl1p">#REF!</definedName>
    <definedName name="ninvl">[56]CHITIET!$G$362</definedName>
    <definedName name="ninvl3p">#REF!</definedName>
    <definedName name="nl">[17]VC!#REF!</definedName>
    <definedName name="NL12nc">'[5]#REF'!#REF!</definedName>
    <definedName name="NL12vl">'[5]#REF'!#REF!</definedName>
    <definedName name="nl1p">[17]VC!#REF!</definedName>
    <definedName name="nl3p">#REF!</definedName>
    <definedName name="nlht">'[5]THPDMoi  (2)'!#REF!</definedName>
    <definedName name="nlmtc">'[5]t-h HA THE'!#REF!</definedName>
    <definedName name="nlnc">[56]CHITIET!$G$467</definedName>
    <definedName name="nlnc3p">#REF!</definedName>
    <definedName name="nlnc3pha">#REF!</definedName>
    <definedName name="NLTK1p">#REF!</definedName>
    <definedName name="nlvl">[56]CHITIET!$G$458</definedName>
    <definedName name="nlvl1">[59]CHITIET!$G$302</definedName>
    <definedName name="nlvl3p">#REF!</definedName>
    <definedName name="Nms">#REF!</definedName>
    <definedName name="nn">[17]VC!#REF!</definedName>
    <definedName name="NN_HANG_NAM">#REF!</definedName>
    <definedName name="NN_LAU_NAM">#REF!</definedName>
    <definedName name="NN_RUNG">#REF!</definedName>
    <definedName name="NN_T_SAN">#REF!</definedName>
    <definedName name="nn1p">[17]VC!#REF!</definedName>
    <definedName name="nn3p">#REF!</definedName>
    <definedName name="nnnc">[59]CHITIET!#REF!</definedName>
    <definedName name="nnnc3p">#REF!</definedName>
    <definedName name="nnvl">[59]CHITIET!#REF!</definedName>
    <definedName name="nnvl3p">#REF!</definedName>
    <definedName name="No">#REF!</definedName>
    <definedName name="none">#REF!</definedName>
    <definedName name="Nq">#REF!</definedName>
    <definedName name="NR_HaLong110">'[97]CBKC-110'!#REF!</definedName>
    <definedName name="nsl">#REF!</definedName>
    <definedName name="nt">#REF!</definedName>
    <definedName name="nuoc">[80]gvl!$N$38</definedName>
    <definedName name="nv">[39]Input!#REF!</definedName>
    <definedName name="nx">'[5]THPDMoi  (2)'!#REF!</definedName>
    <definedName name="nxmtc">'[5]t-h HA THE'!#REF!</definedName>
    <definedName name="o">#REF!</definedName>
    <definedName name="OE">'[2]FA-LISTING'!#REF!</definedName>
    <definedName name="ong">[114]Sheet1!#REF!</definedName>
    <definedName name="ongnhua">[6]dg!$D$54</definedName>
    <definedName name="OrderTable" hidden="1">#REF!</definedName>
    <definedName name="osc">'[5]THPDMoi  (2)'!#REF!</definedName>
    <definedName name="OTHER_PANEL">'[109]NEW-PANEL'!#REF!</definedName>
    <definedName name="OtherWork">'[64]DGchitiet '!#REF!</definedName>
    <definedName name="oton">[16]Names!$D$108</definedName>
    <definedName name="oxy">[15]dg!$D$27</definedName>
    <definedName name="P">'[1]PNT-QUOT-#3'!#REF!</definedName>
    <definedName name="P_M">'[2]FA-LISTING'!#REF!</definedName>
    <definedName name="P_T_DON_GIA">[136]PhanTichDonGia!$B$8:$H$661</definedName>
    <definedName name="PA">#REF!</definedName>
    <definedName name="Painting">'[64]DGchitiet '!#REF!</definedName>
    <definedName name="Parem">[137]Parem!$A$4:$C$22</definedName>
    <definedName name="paremÞ">'[138]Sat tron'!$A$3:$C$21</definedName>
    <definedName name="PCKV">#REF!</definedName>
    <definedName name="PCTH">#REF!</definedName>
    <definedName name="Pd">#REF!</definedName>
    <definedName name="PEJM">'[1]COAT&amp;WRAP-QIOT-#3'!#REF!</definedName>
    <definedName name="PF">'[1]PNT-QUOT-#3'!#REF!</definedName>
    <definedName name="phai">'[24]FA-LISTING'!#REF!</definedName>
    <definedName name="PHAN_DIEN_DZ0.4KV">#REF!</definedName>
    <definedName name="PHAN_DIEN_TBA">#REF!</definedName>
    <definedName name="PHAN_MUA_SAM_DZ0.4KV">#REF!</definedName>
    <definedName name="PHANTRAMBT">'[69]mồ mả'!#REF!</definedName>
    <definedName name="PhaoBe">#REF!</definedName>
    <definedName name="phatuyen">#REF!</definedName>
    <definedName name="phgnc">[6]dg!$D$47</definedName>
    <definedName name="Phone">#REF!</definedName>
    <definedName name="phu_luc_vua">#REF!</definedName>
    <definedName name="phugiabt">[6]dg!$D$44</definedName>
    <definedName name="phugiavua">[6]dg!$D$45</definedName>
    <definedName name="phuluc1cayden">#REF!</definedName>
    <definedName name="phuluc1cayht">#REF!</definedName>
    <definedName name="phuluc1nha">#REF!</definedName>
    <definedName name="phulucah">#REF!</definedName>
    <definedName name="phulucmoma">#REF!</definedName>
    <definedName name="phulucvkt">#REF!</definedName>
    <definedName name="PileSize">#REF!</definedName>
    <definedName name="PileType">#REF!</definedName>
    <definedName name="PK">#REF!</definedName>
    <definedName name="PL_???___P.B.___REST_P.B._????">'[139]NEW-PANEL'!#REF!</definedName>
    <definedName name="PL_指示燈___P.B.___REST_P.B._壓扣開關">'[109]NEW-PANEL'!#REF!</definedName>
    <definedName name="Plaster">'[64]DGchitiet '!#REF!</definedName>
    <definedName name="PM">[140]IBASE!$AH$16:$AV$110</definedName>
    <definedName name="Poisson">'[30]Phieu TN Nen Duong'!$B$16</definedName>
    <definedName name="PRDump">#REF!</definedName>
    <definedName name="PRICE">#REF!</definedName>
    <definedName name="PRICE1">#REF!</definedName>
    <definedName name="_xlnm.Print_Area" localSheetId="16">'1,cao'!$A$1:$R$13</definedName>
    <definedName name="_xlnm.Print_Area" localSheetId="17">'2,sau'!$A$1:$R$13</definedName>
    <definedName name="_xlnm.Print_Area" localSheetId="18">'3,chí'!$A$1:$R$14</definedName>
    <definedName name="_xlnm.Print_Area" localSheetId="19">'4.Diệp'!$A$1:$R$12</definedName>
    <definedName name="_xlnm.Print_Area" localSheetId="20">'5,Cư'!$A$1:$R$12</definedName>
    <definedName name="_xlnm.Print_Area" localSheetId="21">'6,Dũng'!$A$1:$R$12</definedName>
    <definedName name="_xlnm.Print_Area" localSheetId="22">'7,Hoàng'!$A$1:$R$12</definedName>
    <definedName name="_xlnm.Print_Area" localSheetId="23">'8,Năm'!$A$1:$R$12</definedName>
    <definedName name="_xlnm.Print_Area" localSheetId="24">'9,Lài'!$A$1:$R$12</definedName>
    <definedName name="_xlnm.Print_Area" localSheetId="14">DS!$A$1:$R$39</definedName>
    <definedName name="_xlnm.Print_Area" localSheetId="15">UB!$A$1:$R$29</definedName>
    <definedName name="_xlnm.Print_Area">#REF!</definedName>
    <definedName name="Print_Area_MI">[141]ESTI.!$A$1:$U$52</definedName>
    <definedName name="_xlnm.Print_Titles" localSheetId="13">'a truc'!$7:$12</definedName>
    <definedName name="_xlnm.Print_Titles" localSheetId="14">DS!$1:$11</definedName>
    <definedName name="_xlnm.Print_Titles" localSheetId="1">'THTO1 TDD3'!$7:$7</definedName>
    <definedName name="_xlnm.Print_Titles" localSheetId="0">'TKTO1 TDD3'!$7:$12</definedName>
    <definedName name="_xlnm.Print_Titles" localSheetId="7">TKTO1TDD2!$7:$12</definedName>
    <definedName name="_xlnm.Print_Titles" localSheetId="2">'TKTO2 TDD3'!$7:$12</definedName>
    <definedName name="_xlnm.Print_Titles" localSheetId="9">TKTO2TDD2!$7:$12</definedName>
    <definedName name="_xlnm.Print_Titles" localSheetId="15">UB!$7:$11</definedName>
    <definedName name="_xlnm.Print_Titles">#REF!</definedName>
    <definedName name="Print_Titles_MI">#REF!</definedName>
    <definedName name="PRINTA">#REF!</definedName>
    <definedName name="PRINTB">#REF!</definedName>
    <definedName name="PRINTC">#REF!</definedName>
    <definedName name="ProdForm" hidden="1">#REF!</definedName>
    <definedName name="Product" hidden="1">#REF!</definedName>
    <definedName name="PROPOSAL">#REF!</definedName>
    <definedName name="PS">'[19]PTCT-1'!#REF!</definedName>
    <definedName name="PT_Duong">#REF!</definedName>
    <definedName name="ptdg">#REF!</definedName>
    <definedName name="PTDG_cau">#REF!</definedName>
    <definedName name="PTDG_DCV">#REF!</definedName>
    <definedName name="ptdg_duong">#REF!</definedName>
    <definedName name="PTDG_TN">#REF!</definedName>
    <definedName name="PTDG_VANAN">#REF!</definedName>
    <definedName name="PTICH_GIA">#REF!</definedName>
    <definedName name="PTNC">'[135]DON GIA'!$G$227</definedName>
    <definedName name="PTST">[142]sat!$A$6:$K$38</definedName>
    <definedName name="PTT">#REF!</definedName>
    <definedName name="PTVT">[142]ptvt!$A$6:$X$128</definedName>
    <definedName name="Pu">#REF!</definedName>
    <definedName name="pw">#REF!</definedName>
    <definedName name="Q">[5]giathanh1!#REF!</definedName>
    <definedName name="q4donvi">{"Book1","HS bao cao QT.xls","Ngocreogd1.xls"}</definedName>
    <definedName name="qh">[23]gVL!$N$40</definedName>
    <definedName name="qu">#REF!</definedName>
    <definedName name="quehan">[15]dg!$D$25</definedName>
    <definedName name="QUYLG">#REF!</definedName>
    <definedName name="QUYTT">#REF!</definedName>
    <definedName name="ra11p">#REF!</definedName>
    <definedName name="ra13p">#REF!</definedName>
    <definedName name="rack1">'[5]THPDMoi  (2)'!#REF!</definedName>
    <definedName name="rack2">'[5]THPDMoi  (2)'!#REF!</definedName>
    <definedName name="rack3">'[5]THPDMoi  (2)'!#REF!</definedName>
    <definedName name="rack4">'[5]THPDMoi  (2)'!#REF!</definedName>
    <definedName name="raib">[16]Names!$D$127</definedName>
    <definedName name="raim">[16]Names!$D$128</definedName>
    <definedName name="Ram_thang_chin">'[38]Phan Tich Don Gia'!#REF!</definedName>
    <definedName name="RawAgencyPrice">#REF!</definedName>
    <definedName name="RBData">#REF!</definedName>
    <definedName name="RCArea" hidden="1">#REF!</definedName>
    <definedName name="_xlnm.Recorder">#REF!</definedName>
    <definedName name="RECOUT">#N/A</definedName>
    <definedName name="Reselects">#REF!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nd">#REF!</definedName>
    <definedName name="Roda">#REF!</definedName>
    <definedName name="RoofingWork">'[64]DGchitiet '!#REF!</definedName>
    <definedName name="RR">#REF!</definedName>
    <definedName name="RT">'[1]COAT&amp;WRAP-QIOT-#3'!#REF!</definedName>
    <definedName name="s">#REF!</definedName>
    <definedName name="s.">#REF!</definedName>
    <definedName name="SALESPLAN">#REF!</definedName>
    <definedName name="San_Tennis">'[97]CBKC-110'!#REF!</definedName>
    <definedName name="San_truoc">[143]tienluong!#REF!</definedName>
    <definedName name="Sang_vui">'[38]Phan Tich Don Gia'!#REF!</definedName>
    <definedName name="sapxep">#REF!</definedName>
    <definedName name="sau">'[10]Chiet tinh dz35'!$H$4</definedName>
    <definedName name="SB">[140]IBASE!$AH$7:$AL$14</definedName>
    <definedName name="sbase">[16]Names!$D$49</definedName>
    <definedName name="scao98">#REF!</definedName>
    <definedName name="SCH">#REF!</definedName>
    <definedName name="scr">[22]gVL!$Q$33</definedName>
    <definedName name="sct_DL">#REF!</definedName>
    <definedName name="sd3p">'[5]lam-moi'!#REF!</definedName>
    <definedName name="SDMONG">#REF!</definedName>
    <definedName name="sdo">[105]gvl!$N$35</definedName>
    <definedName name="sek">[21]Blad1!#REF!</definedName>
    <definedName name="sg">[39]Input!#REF!</definedName>
    <definedName name="sg1.">[39]Input!#REF!</definedName>
    <definedName name="sg2.">[39]Input!#REF!</definedName>
    <definedName name="sgnc">#REF!</definedName>
    <definedName name="sgvl">#REF!</definedName>
    <definedName name="sh">[144]TSO_CHUNG!$C$7</definedName>
    <definedName name="Sheet1">#REF!</definedName>
    <definedName name="sht">'[5]THPDMoi  (2)'!#REF!</definedName>
    <definedName name="sht3p">'[5]lam-moi'!#REF!</definedName>
    <definedName name="sieucao">#REF!</definedName>
    <definedName name="SIR">'[26]TH-XL'!$H$3</definedName>
    <definedName name="SIZE">#REF!</definedName>
    <definedName name="skd">[22]gVL!$Q$37</definedName>
    <definedName name="SL">#REF!</definedName>
    <definedName name="SL_CRD">#REF!</definedName>
    <definedName name="SL_CRS">#REF!</definedName>
    <definedName name="SL_CS">#REF!</definedName>
    <definedName name="SL_DD">#REF!</definedName>
    <definedName name="sn">#REF!</definedName>
    <definedName name="soc3p">#REF!</definedName>
    <definedName name="SoiLoc">#REF!</definedName>
    <definedName name="SoilType">#REF!</definedName>
    <definedName name="Solan">'[31]Xuly Data'!#REF!</definedName>
    <definedName name="soluongdotcong">#REF!</definedName>
    <definedName name="SORT">#REF!</definedName>
    <definedName name="SORT_AREA">'[141]DI-ESTI'!$A$8:$R$489</definedName>
    <definedName name="sot">#REF!</definedName>
    <definedName name="SP">'[1]PNT-QUOT-#3'!#REF!</definedName>
    <definedName name="spcn_DL">#REF!</definedName>
    <definedName name="SPEC">#REF!</definedName>
    <definedName name="SpecialPrice" hidden="1">#REF!</definedName>
    <definedName name="SPECSUMMARY">#REF!</definedName>
    <definedName name="spk1p">#REF!</definedName>
    <definedName name="spk3p">[59]CHITIET!#REF!</definedName>
    <definedName name="sps_DL">#REF!</definedName>
    <definedName name="spsc_DL">#REF!</definedName>
    <definedName name="ST">[145]CTGS!$G$7:$G$202</definedName>
    <definedName name="st3p">'[5]lam-moi'!#REF!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ate">#REF!</definedName>
    <definedName name="str">[105]gvl!$N$34</definedName>
    <definedName name="STRA">#REF!</definedName>
    <definedName name="SUMMARY">#REF!</definedName>
    <definedName name="sv">[39]Input!#REF!</definedName>
    <definedName name="svn">[39]Input!#REF!</definedName>
    <definedName name="T">#REF!</definedName>
    <definedName name="t_1">[39]Input!#REF!</definedName>
    <definedName name="T1_04KV">#REF!</definedName>
    <definedName name="T1_22KV">#REF!</definedName>
    <definedName name="t101p">[17]VC!#REF!</definedName>
    <definedName name="t103p">[17]VC!#REF!</definedName>
    <definedName name="t105mnc">'[5]thao-go'!#REF!</definedName>
    <definedName name="t10m">'[5]lam-moi'!#REF!</definedName>
    <definedName name="t10nc">[56]CHITIET!$G$121</definedName>
    <definedName name="t10nc1p">#REF!</definedName>
    <definedName name="t10ncm">'[5]lam-moi'!#REF!</definedName>
    <definedName name="t10vl">[56]CHITIET!$G$118</definedName>
    <definedName name="t10vl1p">#REF!</definedName>
    <definedName name="t121p">[17]VC!#REF!</definedName>
    <definedName name="t123p">[17]VC!#REF!</definedName>
    <definedName name="t12m">'[5]lam-moi'!#REF!</definedName>
    <definedName name="t12mnc">'[5]thao-go'!#REF!</definedName>
    <definedName name="t12nc">[56]CHITIET!$G$113</definedName>
    <definedName name="t12nc3p">'[135]CHITIET VL-NC'!$G$38</definedName>
    <definedName name="t12ncm">'[5]lam-moi'!#REF!</definedName>
    <definedName name="t12vl">[56]CHITIET!$G$110</definedName>
    <definedName name="t12vl3p">'[135]CHITIET VL-NC'!$G$34</definedName>
    <definedName name="t141p">[17]VC!#REF!</definedName>
    <definedName name="t143p">[17]VC!#REF!</definedName>
    <definedName name="t14m">'[5]lam-moi'!#REF!</definedName>
    <definedName name="t14mnc">'[5]thao-go'!#REF!</definedName>
    <definedName name="t14nc">[56]CHITIET!$G$105</definedName>
    <definedName name="t14nc3p">#REF!</definedName>
    <definedName name="t14ncm">'[5]lam-moi'!#REF!</definedName>
    <definedName name="T14vc">'[5]CHITIET VL-NC-TT -1p'!#REF!</definedName>
    <definedName name="t14vl">[56]CHITIET!$G$102</definedName>
    <definedName name="t14vl3p">#REF!</definedName>
    <definedName name="T2_04KV">#REF!</definedName>
    <definedName name="T2_22KV">#REF!</definedName>
    <definedName name="T203P">[17]VC!#REF!</definedName>
    <definedName name="t20m">'[5]lam-moi'!#REF!</definedName>
    <definedName name="t20ncm">'[5]lam-moi'!#REF!</definedName>
    <definedName name="T3_04KV">#REF!</definedName>
    <definedName name="T3_22KV">#REF!</definedName>
    <definedName name="T4_22KV">#REF!</definedName>
    <definedName name="t7m">'[5]THPDMoi  (2)'!#REF!</definedName>
    <definedName name="t7nc">[56]CHITIET!$G$514</definedName>
    <definedName name="t7vl">[56]CHITIET!$G$511</definedName>
    <definedName name="t84mnc">'[5]thao-go'!#REF!</definedName>
    <definedName name="t8m">'[5]THPDMoi  (2)'!#REF!</definedName>
    <definedName name="t8nc">[56]CHITIET!$G$522</definedName>
    <definedName name="t8vl">[56]CHITIET!$G$519</definedName>
    <definedName name="Table1">#REF!</definedName>
    <definedName name="Tæng_gia_thanh_XM_cat_da_sái_dot4">#REF!</definedName>
    <definedName name="Tæng_hîp_kinh_phÝ__DZ_35kv">#REF!</definedName>
    <definedName name="Tæng_hîp_kinh_phÝ__kho_kÝn__kho_hë">#REF!</definedName>
    <definedName name="Tæng_hîp_VL_NC_MTC">#REF!</definedName>
    <definedName name="Tæng_ke_chi_tiÕt_da_hiÖu_chØnh">#REF!</definedName>
    <definedName name="Tæng_ke_DZ_35KV_Son_TÞnh_Tra_Bång">#REF!</definedName>
    <definedName name="Tai_Trong_Tinh_Toan">'[30]Phieu TN Nen Duong'!$B$18</definedName>
    <definedName name="Taikhoan">'[146]Tai khoan'!$A$3:$C$93</definedName>
    <definedName name="taluy">#REF!</definedName>
    <definedName name="tamnhua">#REF!</definedName>
    <definedName name="TAO_BANG">[118]!TAO_BANG</definedName>
    <definedName name="tavet">[6]dg!$D$40</definedName>
    <definedName name="TaxTB">0.05</definedName>
    <definedName name="TaxTV">10%</definedName>
    <definedName name="TaxXL">5%</definedName>
    <definedName name="tb">'[104]DO AM DT'!$B$100</definedName>
    <definedName name="TBA">#REF!</definedName>
    <definedName name="tbdd1p">'[5]lam-moi'!#REF!</definedName>
    <definedName name="tbdd3p">'[5]lam-moi'!#REF!</definedName>
    <definedName name="tbddsdl">'[5]lam-moi'!#REF!</definedName>
    <definedName name="TBI">#REF!</definedName>
    <definedName name="tbl_ProdInfo" hidden="1">#REF!</definedName>
    <definedName name="tbtr">#REF!</definedName>
    <definedName name="tbtram">#REF!</definedName>
    <definedName name="TC">#REF!</definedName>
    <definedName name="TC_NHANH1">#REF!</definedName>
    <definedName name="tcxxnc">'[5]thao-go'!#REF!</definedName>
    <definedName name="td">'[5]THPDMoi  (2)'!#REF!</definedName>
    <definedName name="td10vl">'[5]#REF'!#REF!</definedName>
    <definedName name="td12nc">'[5]#REF'!#REF!</definedName>
    <definedName name="td1cnc">[56]CHITIET!$G$85</definedName>
    <definedName name="td1cvl">[56]CHITIET!$G$80</definedName>
    <definedName name="td1p">[17]VC!#REF!</definedName>
    <definedName name="TD1pnc">'[5]CHITIET VL-NC-TT -1p'!#REF!</definedName>
    <definedName name="TD1pvl">'[5]CHITIET VL-NC-TT -1p'!#REF!</definedName>
    <definedName name="td3p">[17]VC!#REF!</definedName>
    <definedName name="tdc84nc">'[5]thao-go'!#REF!</definedName>
    <definedName name="tdcnc">'[5]thao-go'!#REF!</definedName>
    <definedName name="TDDZ04">#REF!</definedName>
    <definedName name="TDDZ22">#REF!</definedName>
    <definedName name="tdgnc">[56]CHITIET!#REF!</definedName>
    <definedName name="tdgvl">[56]CHITIET!#REF!</definedName>
    <definedName name="tdhtnc">[56]CHITIET!$G$583</definedName>
    <definedName name="tdhtvl">[56]CHITIET!$G$578</definedName>
    <definedName name="tdk">#REF!</definedName>
    <definedName name="tdnc">#REF!</definedName>
    <definedName name="tdnc1p">#REF!</definedName>
    <definedName name="tdnc3p">'[135]CHITIET VL-NC'!$G$28</definedName>
    <definedName name="tdt1pnc">#REF!</definedName>
    <definedName name="tdt1pvl">#REF!</definedName>
    <definedName name="tdt2cnc">[56]CHITIET!#REF!</definedName>
    <definedName name="tdt2cvl">[56]CHITIET!#REF!</definedName>
    <definedName name="tdtr2cnc">#REF!</definedName>
    <definedName name="tdtr2cvl">#REF!</definedName>
    <definedName name="tdtrnc">[56]CHITIET!#REF!</definedName>
    <definedName name="tdtrvl">[56]CHITIET!#REF!</definedName>
    <definedName name="tdvl">#REF!</definedName>
    <definedName name="tdvl1p">#REF!</definedName>
    <definedName name="tdvl3p">'[135]CHITIET VL-NC'!$G$23</definedName>
    <definedName name="TemporaryWork">'[64]DGchitiet '!#REF!</definedName>
    <definedName name="ten">#REF!</definedName>
    <definedName name="TENCT">#REF!</definedName>
    <definedName name="tet">#REF!</definedName>
    <definedName name="TG">#REF!</definedName>
    <definedName name="Tgtxlct">#REF!</definedName>
    <definedName name="th">[23]gVL!$N$20</definedName>
    <definedName name="TH_VKHNN">#REF!</definedName>
    <definedName name="th3x15">[5]giathanh1!#REF!</definedName>
    <definedName name="ThanhXuan110">'[147]KH-Q1,Q2,01'!#REF!</definedName>
    <definedName name="ÞBM">#REF!</definedName>
    <definedName name="Þcot">#REF!</definedName>
    <definedName name="THCPTB">#REF!</definedName>
    <definedName name="THCPXL">#REF!</definedName>
    <definedName name="ÞCTd4">#REF!</definedName>
    <definedName name="ÞCTt4">#REF!</definedName>
    <definedName name="Þdamd4">#REF!</definedName>
    <definedName name="Þdamt4">#REF!</definedName>
    <definedName name="thdt">#REF!</definedName>
    <definedName name="Theo_ÂM_1242_1998_QÂ_BXD_ngaìy_25_11_1998_cuía_Bäü_Xáy_dæûng">#REF!</definedName>
    <definedName name="thep">[148]data!$F$3:$I$24</definedName>
    <definedName name="thep10">#REF!</definedName>
    <definedName name="thep18">#REF!</definedName>
    <definedName name="thepbuoc">[6]dg!$D$31</definedName>
    <definedName name="thepcdc">[6]dg!$D$42</definedName>
    <definedName name="thephinh">[15]dg!$D$17</definedName>
    <definedName name="thepluoi">[6]dg!$D$22</definedName>
    <definedName name="thepma">10500</definedName>
    <definedName name="thepmakem">[6]dg!$D$63</definedName>
    <definedName name="theptam">[6]dg!$D$18</definedName>
    <definedName name="theptron1">[6]dg!$D$19</definedName>
    <definedName name="theptronc2">[6]dg!$D$21</definedName>
    <definedName name="THGO1pnc">#REF!</definedName>
    <definedName name="thht">#REF!</definedName>
    <definedName name="THI">#REF!</definedName>
    <definedName name="thinghiem">#REF!</definedName>
    <definedName name="thinh">[105]gvl!$N$23</definedName>
    <definedName name="THîp_gia_trÞ_quyÕt_toan">#REF!</definedName>
    <definedName name="Thîp_kinh_phÝ_dao_dóc_mãng_dùng_trô">#REF!</definedName>
    <definedName name="THîp_phat_tuyÕn_kho_bai_thi_cong">#REF!</definedName>
    <definedName name="THîp_vèn_TBA35_22KV_1000KVA">#REF!</definedName>
    <definedName name="THîp_vl_nc_mtc_dît_1_thang_10_1996">#REF!</definedName>
    <definedName name="THK">'[1]COAT&amp;WRAP-QIOT-#3'!#REF!</definedName>
    <definedName name="THKP">#REF!</definedName>
    <definedName name="THKP160">'[5]dongia (2)'!#REF!</definedName>
    <definedName name="thkp3">#REF!</definedName>
    <definedName name="Þmong">#REF!</definedName>
    <definedName name="THMTC22">'[25]TH dz 22'!$J$165</definedName>
    <definedName name="Thñ_tôc_xin_cÊp_dÊt_lÖ_phÝ_cÊp_dÊt">#REF!</definedName>
    <definedName name="THNC22">'[25]TH dz 22'!$I$165</definedName>
    <definedName name="ÞNXoldk">#REF!</definedName>
    <definedName name="Þsan">#REF!</definedName>
    <definedName name="thtr15">[5]giathanh1!#REF!</definedName>
    <definedName name="thtt">#REF!</definedName>
    <definedName name="thucthanh">'[149]Thuc thanh'!$E$29</definedName>
    <definedName name="THUEDKC">#REF!</definedName>
    <definedName name="THUEDKN">#REF!</definedName>
    <definedName name="THUELKPSCO">#REF!</definedName>
    <definedName name="THUELKPSNO">#REF!</definedName>
    <definedName name="THUEMA">#REF!</definedName>
    <definedName name="THUEPSC">#REF!</definedName>
    <definedName name="THUEPSN">#REF!</definedName>
    <definedName name="thuychuan">#REF!</definedName>
    <definedName name="THUYETMINH">[150]ptvt!$A$6:$X$128</definedName>
    <definedName name="THVL22">'[25]TH dz 22'!$H$165</definedName>
    <definedName name="THVT_A">[151]THVT!$F$9</definedName>
    <definedName name="Tien">#REF!</definedName>
    <definedName name="TIEN_LUONG_VAT_LIEU_XAY_DUNG">[55]bangtinh!#REF!</definedName>
    <definedName name="TIEN_LUONG_VAT_LIEU_XAY_DUNG_CHINH">#REF!</definedName>
    <definedName name="TIENKQKD">#REF!</definedName>
    <definedName name="TIENLUONG">#REF!</definedName>
    <definedName name="Tiepdia">[5]Tiepdia!$A:$IV</definedName>
    <definedName name="Tiepdiama">9500</definedName>
    <definedName name="TIEU_HAO_VAT_TU_DZ0.4KV">#REF!</definedName>
    <definedName name="TIEU_HAO_VAT_TU_DZ22KV">#REF!</definedName>
    <definedName name="TIEU_HAO_VAT_TU_TBA">#REF!</definedName>
    <definedName name="tigia">#REF!</definedName>
    <definedName name="TileStone">'[64]DGchitiet '!#REF!</definedName>
    <definedName name="Tim_cong">[152]DTCT!$A$8:$A$741</definedName>
    <definedName name="Tim_lan_xuat_hien_duong">#REF!</definedName>
    <definedName name="tim_xuat_hien">#REF!</definedName>
    <definedName name="timbando">#REF!</definedName>
    <definedName name="TITAN">#REF!</definedName>
    <definedName name="TK">#REF!</definedName>
    <definedName name="TKC">[145]CTGS!$F$7:$F$202</definedName>
    <definedName name="tkc_DL">#REF!</definedName>
    <definedName name="tkdc">#REF!</definedName>
    <definedName name="TKDC1">#REF!</definedName>
    <definedName name="TKDF1">#REF!</definedName>
    <definedName name="TKN">[145]CTGS!$E$7:$E$202</definedName>
    <definedName name="tkn_DL">#REF!</definedName>
    <definedName name="TKP">#REF!</definedName>
    <definedName name="TL">[18]ND!#REF!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CHINH">#REF!</definedName>
    <definedName name="tlcpc">#REF!</definedName>
    <definedName name="TLD">[16]Names!$D$8</definedName>
    <definedName name="tldf">#REF!</definedName>
    <definedName name="Tle">#REF!</definedName>
    <definedName name="tltkp">#REF!</definedName>
    <definedName name="TLY">[16]Names!$D$88</definedName>
    <definedName name="TMProtection">'[64]DGchitiet '!#REF!</definedName>
    <definedName name="tn1pinnc">'[5]thao-go'!#REF!</definedName>
    <definedName name="tn2mhnnc">'[5]thao-go'!#REF!</definedName>
    <definedName name="TNcan">#REF!</definedName>
    <definedName name="TNCM">'[5]CHITIET VL-NC-TT-3p'!#REF!</definedName>
    <definedName name="tnhnnc">'[5]thao-go'!#REF!</definedName>
    <definedName name="tnignc">'[5]thao-go'!#REF!</definedName>
    <definedName name="tnin190nc">'[5]thao-go'!#REF!</definedName>
    <definedName name="tnk">#REF!</definedName>
    <definedName name="tnlnc">'[5]thao-go'!#REF!</definedName>
    <definedName name="tnnnc">'[5]thao-go'!#REF!</definedName>
    <definedName name="TNnuoc">#REF!</definedName>
    <definedName name="tno">[22]gVL!$Q$47</definedName>
    <definedName name="ton">'[104]DO AM DT'!$AC$84</definedName>
    <definedName name="tong">#REF!</definedName>
    <definedName name="tông">#REF!</definedName>
    <definedName name="TONG_GIA_TRI_CONG_TRINH">#REF!</definedName>
    <definedName name="TONG_HOP_CHI_TIET_XAY_DUNG">#REF!</definedName>
    <definedName name="TONG_HOP_KINH_PHI_DZ">#REF!</definedName>
    <definedName name="TONG_HOP_KINH_PHI_GIA_CONG_PHAN_LAP_DAT_DIEN">#REF!</definedName>
    <definedName name="TONG_HOP_KINH_PHI_PHAN_A_THUC_HIEN">#REF!</definedName>
    <definedName name="TONG_HOP_KINH_PHI_PHAN_DIEN">#REF!</definedName>
    <definedName name="TONG_HOP_KINH_PHI_THI_NGHIEM">[55]bangtinh!#REF!</definedName>
    <definedName name="TONG_HOP_THI_NGHIEM_DZ0.4KV">#REF!</definedName>
    <definedName name="TONG_HOP_THI_NGHIEM_DZ22KV">#REF!</definedName>
    <definedName name="TONG_HOP_VL_NC_MTC_15">#REF!</definedName>
    <definedName name="TONG_HOP_VL_NC_MTC_35">#REF!</definedName>
    <definedName name="TONG_KE_DZ0.4KV">'[153]TONG KE DZ 0.4 KV'!#REF!</definedName>
    <definedName name="TONG_KE_TBA">#REF!</definedName>
    <definedName name="tongcayden">#REF!</definedName>
    <definedName name="tongcayhotro">#REF!</definedName>
    <definedName name="tongdt">[154]BO!#REF!</definedName>
    <definedName name="TONGKHOILUONG">'[155]PTVT (MAU)'!$G$9:$G$2662</definedName>
    <definedName name="TONGVATTU">'[155]PTVT (MAU)'!$C$9:$C$2662</definedName>
    <definedName name="total">#REF!</definedName>
    <definedName name="totald">#REF!</definedName>
    <definedName name="totb">'[104]DO AM DT'!#REF!</definedName>
    <definedName name="totb1">'[104]DO AM DT'!#REF!</definedName>
    <definedName name="totb2">'[104]DO AM DT'!#REF!</definedName>
    <definedName name="totb3">'[104]DO AM DT'!#REF!</definedName>
    <definedName name="totb4">'[104]DO AM DT'!#REF!</definedName>
    <definedName name="totb5">'[104]DO AM DT'!#REF!</definedName>
    <definedName name="totb6">'[104]DO AM DT'!#REF!</definedName>
    <definedName name="TPLRP">#REF!</definedName>
    <definedName name="tr1.1">#REF!</definedName>
    <definedName name="tr1.2">#REF!</definedName>
    <definedName name="TR15HT">'[5]TONGKE-HT'!#REF!</definedName>
    <definedName name="TR16HT">'[5]TONGKE-HT'!#REF!</definedName>
    <definedName name="TR19HT">'[5]TONGKE-HT'!#REF!</definedName>
    <definedName name="tr1x15">[5]giathanh1!#REF!</definedName>
    <definedName name="TR20HT">'[5]TONGKE-HT'!#REF!</definedName>
    <definedName name="tr3x100">'[5]dongia (2)'!#REF!</definedName>
    <definedName name="Tra_DM_su_dung">#REF!</definedName>
    <definedName name="Tra_don_gia_KS">#REF!</definedName>
    <definedName name="Tra_DTCT">#REF!</definedName>
    <definedName name="Tra_gia_KS">'[156]Gia KS'!$A$8:$H$62</definedName>
    <definedName name="Tra_gia_VLKS">'[157]VL,NC'!$A$4:$D$488</definedName>
    <definedName name="Tra_gtxl_cong">#REF!</definedName>
    <definedName name="Tra_GTXLST">[158]DTCT!$C$10:$J$438</definedName>
    <definedName name="Tra_KS">'[159]Tra KS'!$B$5:$D$485</definedName>
    <definedName name="Tra_phan_tram">[160]Tra_bang!#REF!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'[161]tra-vat-lieu'!$G$4:$J$193</definedName>
    <definedName name="Tra_VL">[162]TVL!$A$1:$D$227</definedName>
    <definedName name="tra_VL_1">'[77]tra-vat-lieu'!$A$201:$H$215</definedName>
    <definedName name="tracdoc">#REF!</definedName>
    <definedName name="Tracp">#REF!</definedName>
    <definedName name="TRADE2">#REF!</definedName>
    <definedName name="tram100">'[5]dongia (2)'!#REF!</definedName>
    <definedName name="tram1x25">'[5]dongia (2)'!#REF!</definedName>
    <definedName name="TRANSFORMER">'[109]NEW-PANEL'!#REF!</definedName>
    <definedName name="TraQ">[36]BANGTRA!$E$122:$G$128</definedName>
    <definedName name="TraTH">'[163]dtct cong'!$A$9:$A$649</definedName>
    <definedName name="trathua">#REF!</definedName>
    <definedName name="TRAVL">#REF!</definedName>
    <definedName name="tron250">#REF!</definedName>
    <definedName name="tron80">#REF!</definedName>
    <definedName name="tronasp">[16]Names!$D$129</definedName>
    <definedName name="tronbt">[16]Names!$D$90</definedName>
    <definedName name="tru10mtc">'[5]t-h HA THE'!#REF!</definedName>
    <definedName name="tru8mtc">'[5]t-h HA THE'!#REF!</definedName>
    <definedName name="TS">[96]Ktmo!$P$3:$Z$11</definedName>
    <definedName name="tsI">#REF!</definedName>
    <definedName name="TT">#REF!</definedName>
    <definedName name="TT_1P">#REF!</definedName>
    <definedName name="TT_3p">#REF!</definedName>
    <definedName name="tt1pnc">[56]CHITIET!#REF!</definedName>
    <definedName name="tt1pvl">[56]CHITIET!#REF!</definedName>
    <definedName name="tt3pnc">[56]CHITIET!#REF!</definedName>
    <definedName name="tt3pvl">[56]CHITIET!#REF!</definedName>
    <definedName name="ttam">[23]gVL!$N$21</definedName>
    <definedName name="ttbt">#REF!</definedName>
    <definedName name="TTDD">[5]TDTKP!$E$44+[5]TDTKP!$F$44+[5]TDTKP!$G$44</definedName>
    <definedName name="TTDD1P">[164]TDTKP!$F$46</definedName>
    <definedName name="TTDD3P">[164]TDTKP!$D$46</definedName>
    <definedName name="ttdd3pct">[164]TDTKP!$E$46</definedName>
    <definedName name="TTDDCT3p">[5]TDTKP1!#REF!</definedName>
    <definedName name="TTDKKH">'[164]DK-KH'!$F$9</definedName>
    <definedName name="tthi">#REF!</definedName>
    <definedName name="TTK3p">'[5]TONGKE3p '!$C$295</definedName>
    <definedName name="ttronmk">#REF!</definedName>
    <definedName name="ttt">'[7]CT Thang Mo'!$B$309:$M$309</definedName>
    <definedName name="tttb">'[7]CT Thang Mo'!$B$431:$I$431</definedName>
    <definedName name="TTTR">[164]TDTKP!$H$46</definedName>
    <definedName name="TU">[165]dutoan!$I$50</definedName>
    <definedName name="tuoi">#REF!</definedName>
    <definedName name="tv75nc">#REF!</definedName>
    <definedName name="tv75vl">#REF!</definedName>
    <definedName name="tx1pignc">'[5]thao-go'!#REF!</definedName>
    <definedName name="tx1pindnc">'[5]thao-go'!#REF!</definedName>
    <definedName name="tx1pingnc">'[5]thao-go'!#REF!</definedName>
    <definedName name="tx1pintnc">'[5]thao-go'!#REF!</definedName>
    <definedName name="tx1pitnc">'[5]thao-go'!#REF!</definedName>
    <definedName name="tx2mhnnc">'[5]thao-go'!#REF!</definedName>
    <definedName name="tx2mitnc">'[5]thao-go'!#REF!</definedName>
    <definedName name="txhnnc">'[5]thao-go'!#REF!</definedName>
    <definedName name="txig1nc">'[5]thao-go'!#REF!</definedName>
    <definedName name="txin190nc">'[5]thao-go'!#REF!</definedName>
    <definedName name="txinnc">'[5]thao-go'!#REF!</definedName>
    <definedName name="txit1nc">'[5]thao-go'!#REF!</definedName>
    <definedName name="ty_le">#REF!</definedName>
    <definedName name="Ty_Le_1">#REF!</definedName>
    <definedName name="ty_le_BTN">#REF!</definedName>
    <definedName name="Ty_le1">#REF!</definedName>
    <definedName name="tygia">#REF!</definedName>
    <definedName name="tyle_pvon">[99]KT!#REF!</definedName>
    <definedName name="TYÛGIAÙ">#REF!</definedName>
    <definedName name="U">#REF!</definedName>
    <definedName name="UONDOC">[148]phi!$A$3:$D$222</definedName>
    <definedName name="usd">[21]Blad1!#REF!</definedName>
    <definedName name="V">#REF!</definedName>
    <definedName name="V.1">#REF!</definedName>
    <definedName name="V.10">#REF!</definedName>
    <definedName name="V.11">#REF!</definedName>
    <definedName name="V.12">#REF!</definedName>
    <definedName name="V.13">#REF!</definedName>
    <definedName name="V.14">#REF!</definedName>
    <definedName name="V.15">#REF!</definedName>
    <definedName name="V.16">#REF!</definedName>
    <definedName name="V.17">#REF!</definedName>
    <definedName name="V.18">#REF!</definedName>
    <definedName name="V.2">#REF!</definedName>
    <definedName name="V.3">#REF!</definedName>
    <definedName name="V.4">#REF!</definedName>
    <definedName name="V.5">#REF!</definedName>
    <definedName name="V.6">#REF!</definedName>
    <definedName name="V.7">#REF!</definedName>
    <definedName name="V.8">#REF!</definedName>
    <definedName name="V.9">#REF!</definedName>
    <definedName name="V_1">[39]Input!#REF!</definedName>
    <definedName name="V_2">[39]Input!#REF!</definedName>
    <definedName name="V_3">[39]Input!#REF!</definedName>
    <definedName name="V_4">[39]Input!#REF!</definedName>
    <definedName name="VA">[18]ND!#REF!</definedName>
    <definedName name="VaiLoc">#REF!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_CHUYEN_DUONG_DAI">[55]bangtinh!#REF!</definedName>
    <definedName name="VAN_CHUYEN_DUONG_DAI_DZ0.4KV">#REF!</definedName>
    <definedName name="VAN_CHUYEN_DUONG_DAI_DZ22KV">#REF!</definedName>
    <definedName name="VAN_CHUYEN_DUONG_DAI_TBA">#REF!</definedName>
    <definedName name="VAN_CHUYEN_TRUNG_CHUYEN">[55]bangtinh!#REF!</definedName>
    <definedName name="VAN_CHUYEN_VAT_TU_CHUNG">#REF!</definedName>
    <definedName name="VAN_CHUYEN_VLXD_DEN_HIEN_TRUONG">[55]bangtinh!#REF!</definedName>
    <definedName name="VAN_TRUNG_CHUYEN_VAT_TU_CHUNG">#REF!</definedName>
    <definedName name="VARIINST">#REF!</definedName>
    <definedName name="VARIPURC">#REF!</definedName>
    <definedName name="VAT">#REF!</definedName>
    <definedName name="VAT_LIEU_DEN_CHAN_CONG_TRINH">#REF!</definedName>
    <definedName name="VATks">#REF!</definedName>
    <definedName name="vbtchongnuocm300">#REF!</definedName>
    <definedName name="vbtm150">#REF!</definedName>
    <definedName name="vbtm300">#REF!</definedName>
    <definedName name="vbtm400">#REF!</definedName>
    <definedName name="VC_HD">#REF!</definedName>
    <definedName name="vc3.">'[7]CT  PL'!$B$125:$H$125</definedName>
    <definedName name="vca">'[7]CT  PL'!$B$25:$H$25</definedName>
    <definedName name="VCBVAI">#REF!</definedName>
    <definedName name="vccot">#REF!</definedName>
    <definedName name="vccot.">'[7]CT  PL'!$B$8:$H$8</definedName>
    <definedName name="vcdbt">'[7]CT Thang Mo'!$B$220:$I$220</definedName>
    <definedName name="vcdc.">'[166]Chi tiet'!#REF!</definedName>
    <definedName name="vcdd">'[7]CT Thang Mo'!$B$182:$H$182</definedName>
    <definedName name="vcdd_tba">[89]VCDD_TBA!$S$13</definedName>
    <definedName name="VCDD22">[25]VCDD_22!$S$19</definedName>
    <definedName name="VCDD3p">'[5]KPVC-BD '!#REF!</definedName>
    <definedName name="VCDDCS">#REF!</definedName>
    <definedName name="vcdt">'[7]CT Thang Mo'!$B$406:$I$406</definedName>
    <definedName name="vcdtb">'[7]CT Thang Mo'!$B$432:$I$432</definedName>
    <definedName name="VCHT">[17]VC!#REF!</definedName>
    <definedName name="vcp2ma">#REF!</definedName>
    <definedName name="vcp2shtk">#REF!</definedName>
    <definedName name="vctb">#REF!</definedName>
    <definedName name="vctt">'[7]CT  PL'!$B$288:$H$288</definedName>
    <definedName name="VCVBT1">'[5]VCV-BE-TONG'!$G$11</definedName>
    <definedName name="VCVBT2">'[5]VCV-BE-TONG'!$G$17</definedName>
    <definedName name="vd3p">#REF!</definedName>
    <definedName name="vdkt">[22]gVL!$Q$55</definedName>
    <definedName name="VËn_chuyÓn_duêng_dai_trung_chuyÓn">#REF!</definedName>
    <definedName name="VËt_liÖu_phÇn_DZ35kv">#REF!</definedName>
    <definedName name="vitri">'[167]!'!#REF!</definedName>
    <definedName name="vk">[16]Names!$D$59</definedName>
    <definedName name="vkcauthang">#REF!</definedName>
    <definedName name="vksan">#REF!</definedName>
    <definedName name="vkt_thendong">#REF!</definedName>
    <definedName name="VL">#REF!</definedName>
    <definedName name="VL_CHINH">#REF!</definedName>
    <definedName name="VL_TN">#REF!</definedName>
    <definedName name="VL_VANAN">#REF!</definedName>
    <definedName name="VL020.030">'[12]20.030'!$G$2</definedName>
    <definedName name="VL020.050">'[12]20.050'!$G$3</definedName>
    <definedName name="VL020.060">'[12]20.060'!$G$2</definedName>
    <definedName name="VL040.010">'[12]40.010'!$G$2</definedName>
    <definedName name="vl1p">#REF!</definedName>
    <definedName name="vl3p">#REF!</definedName>
    <definedName name="Vlcap0.7">#REF!</definedName>
    <definedName name="VLcap1">#REF!</definedName>
    <definedName name="VLCHINH">#REF!</definedName>
    <definedName name="VLCS_ÂG">#REF!</definedName>
    <definedName name="VLCS_NÂG">#REF!</definedName>
    <definedName name="vldd">#REF!</definedName>
    <definedName name="vldn400">#REF!</definedName>
    <definedName name="vldn600">#REF!</definedName>
    <definedName name="vlga1110">#REF!</definedName>
    <definedName name="vlga1111">#REF!</definedName>
    <definedName name="vlga2111">#REF!</definedName>
    <definedName name="vlga5110">#REF!</definedName>
    <definedName name="vlha1121">#REF!</definedName>
    <definedName name="vlha1212">#REF!</definedName>
    <definedName name="vlha1213">#REF!</definedName>
    <definedName name="vlha2112">#REF!</definedName>
    <definedName name="vlha2113">#REF!</definedName>
    <definedName name="vlha2313">#REF!</definedName>
    <definedName name="vlha3213">#REF!</definedName>
    <definedName name="vlha6112">#REF!</definedName>
    <definedName name="vlha6113">#REF!</definedName>
    <definedName name="vlha6222">#REF!</definedName>
    <definedName name="vlha8113">#REF!</definedName>
    <definedName name="VLHC">[5]TNHCHINH!$I$38</definedName>
    <definedName name="vlhg4112">#REF!</definedName>
    <definedName name="vlhg4113">#REF!</definedName>
    <definedName name="vlhg6423">#REF!</definedName>
    <definedName name="vlia2111">#REF!</definedName>
    <definedName name="vlia2121">#REF!</definedName>
    <definedName name="vlia2511">#REF!</definedName>
    <definedName name="vlia2521">#REF!</definedName>
    <definedName name="vlib3611">#REF!</definedName>
    <definedName name="vlib3621">#REF!</definedName>
    <definedName name="VLIEU">#REF!</definedName>
    <definedName name="vlka2320">#REF!</definedName>
    <definedName name="vlkq6110">#REF!</definedName>
    <definedName name="vlla5110">#REF!</definedName>
    <definedName name="VLM">#REF!</definedName>
    <definedName name="VLNC">#REF!</definedName>
    <definedName name="VLP_NC_MTC_PHAN_DAY_SU_PHU_KIEN">[55]bangtinh!#REF!</definedName>
    <definedName name="vltr">#REF!</definedName>
    <definedName name="vltram">#REF!</definedName>
    <definedName name="vlud3310">#REF!</definedName>
    <definedName name="vlud7310">#REF!</definedName>
    <definedName name="vlvb2122">#REF!</definedName>
    <definedName name="vlvb3130">#REF!</definedName>
    <definedName name="vlzj7110">#REF!</definedName>
    <definedName name="vlzj7180">#REF!</definedName>
    <definedName name="vm">[39]Input!#REF!</definedName>
    <definedName name="vm1.">[39]Input!#REF!</definedName>
    <definedName name="vm2.">[39]Input!#REF!</definedName>
    <definedName name="vn1.">[39]Input!#REF!</definedName>
    <definedName name="vn2.">[39]Input!#REF!</definedName>
    <definedName name="Vnc">#REF!</definedName>
    <definedName name="voi">'[168]Gia vat tu'!#REF!</definedName>
    <definedName name="Vr">'[43]B-B'!$F$59</definedName>
    <definedName name="vr3p">#REF!</definedName>
    <definedName name="VT">#REF!</definedName>
    <definedName name="vt1pbs">'[5]lam-moi'!#REF!</definedName>
    <definedName name="VTB">#REF!</definedName>
    <definedName name="vtbs">'[5]lam-moi'!#REF!</definedName>
    <definedName name="vtbtt">#REF!</definedName>
    <definedName name="VTTB">[26]DLNS!$G$4:$J$13</definedName>
    <definedName name="Vu">#REF!</definedName>
    <definedName name="Vu_">#REF!</definedName>
    <definedName name="vua">#REF!</definedName>
    <definedName name="vung_CL">#REF!</definedName>
    <definedName name="vung_mm1">#REF!</definedName>
    <definedName name="vung_mm2">#REF!</definedName>
    <definedName name="vungcongtong">#REF!</definedName>
    <definedName name="VungDuoiDuThau">#REF!</definedName>
    <definedName name="VungKLVatTu">[169]ChiTiet!#REF!</definedName>
    <definedName name="VungTL">#REF!</definedName>
    <definedName name="vungtongmoma">#REF!</definedName>
    <definedName name="Vvl">#REF!</definedName>
    <definedName name="VXL">#REF!</definedName>
    <definedName name="vxltt">#REF!</definedName>
    <definedName name="Vxm">#REF!</definedName>
    <definedName name="W">#REF!</definedName>
    <definedName name="wl">#REF!</definedName>
    <definedName name="wrn.chi._.tiÆt." hidden="1">{#N/A,#N/A,FALSE,"Chi tiÆt"}</definedName>
    <definedName name="wrn.l" hidden="1">{#N/A,#N/A,FALSE,"Sheet2"}</definedName>
    <definedName name="wrn.L." hidden="1">{#N/A,#N/A,FALSE,"Sheet2"}</definedName>
    <definedName name="wrn.vd." hidden="1">{#N/A,#N/A,TRUE,"BT M200 da 10x20"}</definedName>
    <definedName name="Ws">#REF!</definedName>
    <definedName name="Wss">#REF!</definedName>
    <definedName name="Wst">#REF!</definedName>
    <definedName name="wt">#REF!</definedName>
    <definedName name="X">#REF!</definedName>
    <definedName name="X_hien">'[170]303+303'!$A$9:$A$128</definedName>
    <definedName name="x17dnc">[17]chitiet!#REF!</definedName>
    <definedName name="x17dvl">[17]chitiet!#REF!</definedName>
    <definedName name="x17knc">[17]chitiet!#REF!</definedName>
    <definedName name="x17kvl">[17]chitiet!#REF!</definedName>
    <definedName name="X1pFCOnc">'[5]CHITIET VL-NC-TT -1p'!#REF!</definedName>
    <definedName name="X1pFCOvc">'[5]CHITIET VL-NC-TT -1p'!#REF!</definedName>
    <definedName name="X1pFCOvl">'[5]CHITIET VL-NC-TT -1p'!#REF!</definedName>
    <definedName name="x1pignc">'[5]lam-moi'!#REF!</definedName>
    <definedName name="X1pIGvc">'[5]CHITIET VL-NC-TT -1p'!#REF!</definedName>
    <definedName name="x1pigvl">'[5]lam-moi'!#REF!</definedName>
    <definedName name="x1pind">[17]VC!#REF!</definedName>
    <definedName name="x1pindnc">[59]CHITIET!#REF!</definedName>
    <definedName name="x1pindvl">[59]CHITIET!#REF!</definedName>
    <definedName name="x1ping">[17]VC!#REF!</definedName>
    <definedName name="x1pingnc">#REF!</definedName>
    <definedName name="x1pingvl">#REF!</definedName>
    <definedName name="x1pint">[17]VC!#REF!</definedName>
    <definedName name="x1pintnc">'[5]lam-moi'!#REF!</definedName>
    <definedName name="X1pINTvc">'[5]CHITIET VL-NC-TT -1p'!#REF!</definedName>
    <definedName name="x1pintvl">'[5]lam-moi'!#REF!</definedName>
    <definedName name="x1pitnc">'[5]lam-moi'!#REF!</definedName>
    <definedName name="X1pITvc">'[5]CHITIET VL-NC-TT -1p'!#REF!</definedName>
    <definedName name="x1pitvl">'[5]lam-moi'!#REF!</definedName>
    <definedName name="x20knc">[17]chitiet!#REF!</definedName>
    <definedName name="x20kvl">[17]chitiet!#REF!</definedName>
    <definedName name="x22knc">[17]chitiet!#REF!</definedName>
    <definedName name="x22kvl">[17]chitiet!#REF!</definedName>
    <definedName name="x2mig1nc">'[5]lam-moi'!#REF!</definedName>
    <definedName name="x2mig1vl">'[5]lam-moi'!#REF!</definedName>
    <definedName name="x2min1nc">'[5]lam-moi'!#REF!</definedName>
    <definedName name="x2min1vl">'[5]lam-moi'!#REF!</definedName>
    <definedName name="x2mit1vl">'[5]lam-moi'!#REF!</definedName>
    <definedName name="x2mitnc">'[5]lam-moi'!#REF!</definedName>
    <definedName name="XADZ04">#REF!</definedName>
    <definedName name="Xæí_lyï_tiãúp_âëa_xaî_Hæång_Phong">#REF!</definedName>
    <definedName name="xaïon">#REF!</definedName>
    <definedName name="xama">[171]TSO_CHUNG!$C$7</definedName>
    <definedName name="xason">[171]TSO_CHUNG!$C$8</definedName>
    <definedName name="XCCDZ22">#REF!</definedName>
    <definedName name="XCCT">0.5</definedName>
    <definedName name="xchinh_sach">#REF!</definedName>
    <definedName name="XCT">#REF!</definedName>
    <definedName name="XDAUTRAMDZ22">#REF!</definedName>
    <definedName name="XDDZ22">#REF!</definedName>
    <definedName name="XDGHDZ22">#REF!</definedName>
    <definedName name="XDHDZ22">#REF!</definedName>
    <definedName name="xdsnc">#REF!</definedName>
    <definedName name="xdsvl">#REF!</definedName>
    <definedName name="XDTDZ22">#REF!</definedName>
    <definedName name="xfco">[17]VC!#REF!</definedName>
    <definedName name="xfco3p">#REF!</definedName>
    <definedName name="xfconc">[56]CHITIET!$G$212</definedName>
    <definedName name="xfconc3p">'[135]CHITIET VL-NC'!$G$94</definedName>
    <definedName name="xfcotnc">#REF!</definedName>
    <definedName name="xfcotvl">#REF!</definedName>
    <definedName name="xfcovl">[56]CHITIET!$G$207</definedName>
    <definedName name="xfcovl3p">'[135]CHITIET VL-NC'!$G$90</definedName>
    <definedName name="xfnc">'[5]lam-moi'!#REF!</definedName>
    <definedName name="XFTDZ22">#REF!</definedName>
    <definedName name="xfvl">'[5]lam-moi'!#REF!</definedName>
    <definedName name="xh">#REF!</definedName>
    <definedName name="xhn">[17]VC!#REF!</definedName>
    <definedName name="xhnnc">[59]CHITIET!#REF!</definedName>
    <definedName name="xhnvl">[59]CHITIET!#REF!</definedName>
    <definedName name="XHT">#REF!</definedName>
    <definedName name="xig">[17]VC!#REF!</definedName>
    <definedName name="xig1">[17]VC!#REF!</definedName>
    <definedName name="xig1nc">[59]CHITIET!#REF!</definedName>
    <definedName name="xig1p">#REF!</definedName>
    <definedName name="xig1pnc">[56]CHITIET!$G$256</definedName>
    <definedName name="xig1pvl">[56]CHITIET!$G$253</definedName>
    <definedName name="xig1vl">[59]CHITIET!#REF!</definedName>
    <definedName name="xig2nc">'[5]lam-moi'!#REF!</definedName>
    <definedName name="xig2vl">'[5]lam-moi'!#REF!</definedName>
    <definedName name="xig3p">#REF!</definedName>
    <definedName name="xiggnc">'[135]CHITIET VL-NC'!$G$57</definedName>
    <definedName name="xiggvl">'[135]CHITIET VL-NC'!$G$53</definedName>
    <definedName name="xignc">[56]CHITIET!$G$202</definedName>
    <definedName name="xignc3p">#REF!</definedName>
    <definedName name="xigvl">[56]CHITIET!$G$196</definedName>
    <definedName name="xigvl3p">#REF!</definedName>
    <definedName name="xin">[17]VC!#REF!</definedName>
    <definedName name="xin190">[17]VC!#REF!</definedName>
    <definedName name="xin1903p">#REF!</definedName>
    <definedName name="xin190nc">[56]CHITIET!$G$222</definedName>
    <definedName name="xin190nc3p">'[135]CHITIET VL-NC'!$G$76</definedName>
    <definedName name="xin190vl">[56]CHITIET!$G$216</definedName>
    <definedName name="xin190vl3p">'[135]CHITIET VL-NC'!$G$72</definedName>
    <definedName name="xin2903p">#REF!</definedName>
    <definedName name="xin290nc3p">#REF!</definedName>
    <definedName name="xin290vl3p">#REF!</definedName>
    <definedName name="xin3p">#REF!</definedName>
    <definedName name="xin901nc">[56]CHITIET!$G$279</definedName>
    <definedName name="xin901vl">[56]CHITIET!$G$274</definedName>
    <definedName name="xind">[17]VC!#REF!</definedName>
    <definedName name="xind1p">#REF!</definedName>
    <definedName name="xind1pnc">[56]CHITIET!$G$271</definedName>
    <definedName name="xind1pvl">[56]CHITIET!$G$266</definedName>
    <definedName name="xind3p">#REF!</definedName>
    <definedName name="xindnc">[56]CHITIET!$G$243</definedName>
    <definedName name="xindnc1p">#REF!</definedName>
    <definedName name="xindnc3p">'[135]CHITIET VL-NC'!$G$85</definedName>
    <definedName name="xindvl">[56]CHITIET!$G$238</definedName>
    <definedName name="xindvl1p">#REF!</definedName>
    <definedName name="xindvl3p">'[135]CHITIET VL-NC'!$G$80</definedName>
    <definedName name="xing1p">#REF!</definedName>
    <definedName name="xing1pnc">[56]CHITIET!$G$263</definedName>
    <definedName name="xing1pvl">[56]CHITIET!$G$259</definedName>
    <definedName name="xingnc1p">#REF!</definedName>
    <definedName name="xingvl1p">#REF!</definedName>
    <definedName name="xinnc">[56]CHITIET!$G$233</definedName>
    <definedName name="xinnc3p">#REF!</definedName>
    <definedName name="xint1p">#REF!</definedName>
    <definedName name="xinvl">[56]CHITIET!$G$226</definedName>
    <definedName name="xinvl3p">#REF!</definedName>
    <definedName name="xit">[17]VC!#REF!</definedName>
    <definedName name="xit1">[17]VC!#REF!</definedName>
    <definedName name="xit1nc">[59]CHITIET!#REF!</definedName>
    <definedName name="xit1p">#REF!</definedName>
    <definedName name="xit1pnc">[56]CHITIET!$G$250</definedName>
    <definedName name="xit1pvl">[56]CHITIET!$G$247</definedName>
    <definedName name="xit1vl">[59]CHITIET!#REF!</definedName>
    <definedName name="xit2nc">'[5]lam-moi'!#REF!</definedName>
    <definedName name="xit2nc3p">#REF!</definedName>
    <definedName name="xit2vl">'[5]lam-moi'!#REF!</definedName>
    <definedName name="xit2vl3p">#REF!</definedName>
    <definedName name="xit3p">#REF!</definedName>
    <definedName name="xitnc">[56]CHITIET!$G$191</definedName>
    <definedName name="xitnc3p">#REF!</definedName>
    <definedName name="xittnc">'[135]CHITIET VL-NC'!$G$48</definedName>
    <definedName name="xittvl">'[135]CHITIET VL-NC'!$G$44</definedName>
    <definedName name="xitvl">[56]CHITIET!$G$185</definedName>
    <definedName name="xitvl3p">#REF!</definedName>
    <definedName name="xl">#REF!</definedName>
    <definedName name="xlc">#REF!</definedName>
    <definedName name="xlk">#REF!</definedName>
    <definedName name="xltba22.04">#REF!</definedName>
    <definedName name="xltt">#REF!</definedName>
    <definedName name="xm">[80]gvl!$N$16</definedName>
    <definedName name="xmcax">#REF!</definedName>
    <definedName name="xmpc30">[15]dg!$D$14</definedName>
    <definedName name="xmpc40">'[48]Gia VL'!#REF!</definedName>
    <definedName name="xn">#REF!</definedName>
    <definedName name="XNDZ22">#REF!</definedName>
    <definedName name="XNHDZ22">#REF!</definedName>
    <definedName name="XNTDZ22">#REF!</definedName>
    <definedName name="xom">#REF!</definedName>
    <definedName name="XPSDZ22">#REF!</definedName>
    <definedName name="xr1nc">[59]CHITIET!#REF!</definedName>
    <definedName name="xr1vl">[59]CHITIET!#REF!</definedName>
    <definedName name="xthua">#REF!</definedName>
    <definedName name="xtr3pnc">#REF!</definedName>
    <definedName name="xtr3pvl">#REF!</definedName>
    <definedName name="Xuán_Sån_Hoa_Haì">'[172]T Chuan'!#REF!</definedName>
    <definedName name="xuat_hien">[173]DTCT!$D$7:$D$227</definedName>
    <definedName name="Xuat_hien1">[174]DTCT!$A$7:$A$238</definedName>
    <definedName name="xuc0.6">[16]Names!$D$126</definedName>
    <definedName name="xuc1.25">[16]Names!$D$118</definedName>
    <definedName name="y">#REF!</definedName>
    <definedName name="Z">#REF!</definedName>
    <definedName name="Zbtn">[175]kpxld!#REF!</definedName>
    <definedName name="Zct">[176]kpxlc!$G$19</definedName>
    <definedName name="Zd1m">[177]kpxlc!#REF!</definedName>
    <definedName name="Zdtr">[176]kpxld!$G$20</definedName>
    <definedName name="zfg">#REF!</definedName>
    <definedName name="Zip">#REF!</definedName>
    <definedName name="zl">#REF!</definedName>
    <definedName name="Zma">[176]kpxlc!$F$19</definedName>
    <definedName name="Zmo">[176]kpxlc!$E$19</definedName>
    <definedName name="Zn">[178]kpxld!#REF!</definedName>
    <definedName name="Ztluy">[176]kpxld!$F$20</definedName>
    <definedName name="Zw">#REF!</definedName>
    <definedName name="ZYX">#REF!</definedName>
    <definedName name="ZZZ">#REF!</definedName>
    <definedName name="전">#REF!</definedName>
    <definedName name="주택사업본부">#REF!</definedName>
    <definedName name="철구사업본부">#REF!</definedName>
  </definedNames>
  <calcPr calcId="162913"/>
</workbook>
</file>

<file path=xl/calcChain.xml><?xml version="1.0" encoding="utf-8"?>
<calcChain xmlns="http://schemas.openxmlformats.org/spreadsheetml/2006/main">
  <c r="G29" i="68" l="1"/>
  <c r="P31" i="83" l="1"/>
  <c r="P31" i="82"/>
  <c r="J14" i="71"/>
  <c r="J29" i="68"/>
  <c r="H29" i="68"/>
  <c r="F29" i="68"/>
  <c r="P31" i="81" l="1"/>
  <c r="P31" i="80"/>
  <c r="P31" i="79"/>
  <c r="P31" i="72"/>
  <c r="P32" i="70"/>
  <c r="D12" i="70"/>
  <c r="E12" i="70" s="1"/>
  <c r="P33" i="71"/>
  <c r="P32" i="69"/>
  <c r="D12" i="69"/>
  <c r="E12" i="69" s="1"/>
  <c r="P49" i="68"/>
  <c r="I39" i="62" l="1"/>
  <c r="J39" i="62" l="1"/>
  <c r="F39" i="62"/>
  <c r="P59" i="62" l="1"/>
  <c r="H39" i="62" l="1"/>
  <c r="A15" i="39" l="1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4" i="39"/>
  <c r="G136" i="39"/>
  <c r="F136" i="39"/>
  <c r="C13" i="39"/>
  <c r="D13" i="39" s="1"/>
  <c r="E13" i="39" s="1"/>
  <c r="F13" i="39" s="1"/>
  <c r="G13" i="39" s="1"/>
  <c r="H13" i="39" s="1"/>
  <c r="I13" i="39" s="1"/>
  <c r="J13" i="39" s="1"/>
  <c r="K13" i="39" s="1"/>
  <c r="L13" i="39" s="1"/>
  <c r="M13" i="39" s="1"/>
  <c r="I21" i="50" l="1"/>
  <c r="H21" i="50"/>
  <c r="I20" i="50"/>
  <c r="H20" i="50"/>
  <c r="I18" i="50"/>
  <c r="H18" i="50"/>
  <c r="I17" i="50"/>
  <c r="H17" i="50"/>
  <c r="I16" i="50"/>
  <c r="H16" i="50"/>
  <c r="I15" i="50"/>
  <c r="H15" i="50"/>
  <c r="H10" i="50"/>
  <c r="I10" i="50"/>
  <c r="H11" i="50"/>
  <c r="I11" i="50"/>
  <c r="H12" i="50"/>
  <c r="I12" i="50"/>
  <c r="H13" i="50"/>
  <c r="I13" i="50"/>
  <c r="I9" i="50"/>
  <c r="H9" i="50"/>
  <c r="F21" i="50"/>
  <c r="E21" i="50"/>
  <c r="D21" i="50"/>
  <c r="F20" i="50"/>
  <c r="E20" i="50"/>
  <c r="D20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D10" i="50"/>
  <c r="E10" i="50"/>
  <c r="F10" i="50"/>
  <c r="D11" i="50"/>
  <c r="E11" i="50"/>
  <c r="F11" i="50"/>
  <c r="D12" i="50"/>
  <c r="E12" i="50"/>
  <c r="F12" i="50"/>
  <c r="D13" i="50"/>
  <c r="E13" i="50"/>
  <c r="F13" i="50"/>
  <c r="F9" i="50"/>
  <c r="E9" i="50"/>
  <c r="D9" i="50"/>
  <c r="G135" i="51"/>
  <c r="H135" i="51"/>
  <c r="F135" i="51"/>
  <c r="T121" i="51"/>
  <c r="T122" i="51"/>
  <c r="T123" i="51"/>
  <c r="T124" i="51"/>
  <c r="T125" i="51"/>
  <c r="T126" i="51"/>
  <c r="T127" i="51"/>
  <c r="T128" i="51"/>
  <c r="T129" i="51"/>
  <c r="T130" i="51"/>
  <c r="T131" i="51"/>
  <c r="T132" i="51"/>
  <c r="T133" i="51"/>
  <c r="T134" i="51"/>
  <c r="AM134" i="51"/>
  <c r="AL134" i="51"/>
  <c r="AK134" i="51"/>
  <c r="AJ134" i="51"/>
  <c r="AI134" i="51"/>
  <c r="AH134" i="51"/>
  <c r="AG134" i="51"/>
  <c r="AE134" i="51"/>
  <c r="AD134" i="51"/>
  <c r="AC134" i="51"/>
  <c r="AB134" i="51"/>
  <c r="AA134" i="51"/>
  <c r="Z134" i="51"/>
  <c r="Y134" i="51"/>
  <c r="B134" i="51"/>
  <c r="A134" i="51"/>
  <c r="X134" i="51" s="1"/>
  <c r="AM133" i="51"/>
  <c r="AL133" i="51"/>
  <c r="AK133" i="51"/>
  <c r="AJ133" i="51"/>
  <c r="AI133" i="51"/>
  <c r="AH133" i="51"/>
  <c r="AG133" i="51"/>
  <c r="AE133" i="51"/>
  <c r="AD133" i="51"/>
  <c r="AC133" i="51"/>
  <c r="AB133" i="51"/>
  <c r="AA133" i="51"/>
  <c r="Z133" i="51"/>
  <c r="Y133" i="51"/>
  <c r="B133" i="51"/>
  <c r="A133" i="51"/>
  <c r="X133" i="51" s="1"/>
  <c r="AM132" i="51"/>
  <c r="AL132" i="51"/>
  <c r="AK132" i="51"/>
  <c r="AJ132" i="51"/>
  <c r="AI132" i="51"/>
  <c r="AH132" i="51"/>
  <c r="AG132" i="51"/>
  <c r="AE132" i="51"/>
  <c r="AD132" i="51"/>
  <c r="AC132" i="51"/>
  <c r="AB132" i="51"/>
  <c r="AA132" i="51"/>
  <c r="Z132" i="51"/>
  <c r="Y132" i="51"/>
  <c r="B132" i="51"/>
  <c r="A132" i="51"/>
  <c r="X132" i="51" s="1"/>
  <c r="AM131" i="51"/>
  <c r="AL131" i="51"/>
  <c r="AK131" i="51"/>
  <c r="AJ131" i="51"/>
  <c r="AI131" i="51"/>
  <c r="AH131" i="51"/>
  <c r="AG131" i="51"/>
  <c r="AE131" i="51"/>
  <c r="AD131" i="51"/>
  <c r="AC131" i="51"/>
  <c r="AB131" i="51"/>
  <c r="AA131" i="51"/>
  <c r="Z131" i="51"/>
  <c r="Y131" i="51"/>
  <c r="O131" i="51"/>
  <c r="N131" i="51"/>
  <c r="B131" i="51"/>
  <c r="A131" i="51"/>
  <c r="X131" i="51" s="1"/>
  <c r="AM130" i="51"/>
  <c r="AL130" i="51"/>
  <c r="AK130" i="51"/>
  <c r="AJ130" i="51"/>
  <c r="AI130" i="51"/>
  <c r="AH130" i="51"/>
  <c r="AG130" i="51"/>
  <c r="AE130" i="51"/>
  <c r="AD130" i="51"/>
  <c r="AC130" i="51"/>
  <c r="AB130" i="51"/>
  <c r="AA130" i="51"/>
  <c r="Z130" i="51"/>
  <c r="Y130" i="51"/>
  <c r="B130" i="51"/>
  <c r="A130" i="51"/>
  <c r="X130" i="51" s="1"/>
  <c r="AM129" i="51"/>
  <c r="AL129" i="51"/>
  <c r="AK129" i="51"/>
  <c r="AJ129" i="51"/>
  <c r="AI129" i="51"/>
  <c r="AH129" i="51"/>
  <c r="AG129" i="51"/>
  <c r="AE129" i="51"/>
  <c r="AD129" i="51"/>
  <c r="AC129" i="51"/>
  <c r="AB129" i="51"/>
  <c r="AA129" i="51"/>
  <c r="Z129" i="51"/>
  <c r="Y129" i="51"/>
  <c r="B129" i="51"/>
  <c r="A129" i="51"/>
  <c r="X129" i="51" s="1"/>
  <c r="AM128" i="51"/>
  <c r="AL128" i="51"/>
  <c r="AK128" i="51"/>
  <c r="AJ128" i="51"/>
  <c r="AI128" i="51"/>
  <c r="AH128" i="51"/>
  <c r="AG128" i="51"/>
  <c r="AE128" i="51"/>
  <c r="AD128" i="51"/>
  <c r="AC128" i="51"/>
  <c r="AB128" i="51"/>
  <c r="AA128" i="51"/>
  <c r="Z128" i="51"/>
  <c r="Y128" i="51"/>
  <c r="B128" i="51"/>
  <c r="A128" i="51"/>
  <c r="X128" i="51" s="1"/>
  <c r="AM127" i="51"/>
  <c r="AL127" i="51"/>
  <c r="AK127" i="51"/>
  <c r="AJ127" i="51"/>
  <c r="AI127" i="51"/>
  <c r="AH127" i="51"/>
  <c r="AG127" i="51"/>
  <c r="AE127" i="51"/>
  <c r="AD127" i="51"/>
  <c r="AC127" i="51"/>
  <c r="AB127" i="51"/>
  <c r="AA127" i="51"/>
  <c r="Z127" i="51"/>
  <c r="Y127" i="51"/>
  <c r="B127" i="51"/>
  <c r="A127" i="51"/>
  <c r="X127" i="51" s="1"/>
  <c r="AM126" i="51"/>
  <c r="AL126" i="51"/>
  <c r="AK126" i="51"/>
  <c r="AJ126" i="51"/>
  <c r="AI126" i="51"/>
  <c r="AH126" i="51"/>
  <c r="AG126" i="51"/>
  <c r="AE126" i="51"/>
  <c r="AD126" i="51"/>
  <c r="AC126" i="51"/>
  <c r="AB126" i="51"/>
  <c r="AA126" i="51"/>
  <c r="Z126" i="51"/>
  <c r="Y126" i="51"/>
  <c r="B126" i="51"/>
  <c r="A126" i="51"/>
  <c r="X126" i="51" s="1"/>
  <c r="AM125" i="51"/>
  <c r="AL125" i="51"/>
  <c r="AK125" i="51"/>
  <c r="AJ125" i="51"/>
  <c r="AI125" i="51"/>
  <c r="AH125" i="51"/>
  <c r="AG125" i="51"/>
  <c r="AE125" i="51"/>
  <c r="AD125" i="51"/>
  <c r="AC125" i="51"/>
  <c r="AB125" i="51"/>
  <c r="AA125" i="51"/>
  <c r="Z125" i="51"/>
  <c r="Y125" i="51"/>
  <c r="B125" i="51"/>
  <c r="A125" i="51"/>
  <c r="X125" i="51" s="1"/>
  <c r="AM124" i="51"/>
  <c r="AL124" i="51"/>
  <c r="AK124" i="51"/>
  <c r="AJ124" i="51"/>
  <c r="AI124" i="51"/>
  <c r="AH124" i="51"/>
  <c r="AG124" i="51"/>
  <c r="AE124" i="51"/>
  <c r="AD124" i="51"/>
  <c r="AC124" i="51"/>
  <c r="AB124" i="51"/>
  <c r="AA124" i="51"/>
  <c r="Z124" i="51"/>
  <c r="Y124" i="51"/>
  <c r="B124" i="51"/>
  <c r="A124" i="51"/>
  <c r="X124" i="51" s="1"/>
  <c r="AM123" i="51"/>
  <c r="AL123" i="51"/>
  <c r="AK123" i="51"/>
  <c r="AJ123" i="51"/>
  <c r="AI123" i="51"/>
  <c r="AH123" i="51"/>
  <c r="AG123" i="51"/>
  <c r="AE123" i="51"/>
  <c r="AD123" i="51"/>
  <c r="AC123" i="51"/>
  <c r="AB123" i="51"/>
  <c r="AA123" i="51"/>
  <c r="Z123" i="51"/>
  <c r="Y123" i="51"/>
  <c r="B123" i="51"/>
  <c r="A123" i="51"/>
  <c r="X123" i="51" s="1"/>
  <c r="AM122" i="51"/>
  <c r="AL122" i="51"/>
  <c r="AK122" i="51"/>
  <c r="AJ122" i="51"/>
  <c r="AI122" i="51"/>
  <c r="AH122" i="51"/>
  <c r="AG122" i="51"/>
  <c r="AE122" i="51"/>
  <c r="AD122" i="51"/>
  <c r="AC122" i="51"/>
  <c r="AB122" i="51"/>
  <c r="AA122" i="51"/>
  <c r="Z122" i="51"/>
  <c r="Y122" i="51"/>
  <c r="B122" i="51"/>
  <c r="A122" i="51"/>
  <c r="X122" i="51" s="1"/>
  <c r="AM121" i="51"/>
  <c r="AL121" i="51"/>
  <c r="AK121" i="51"/>
  <c r="AJ121" i="51"/>
  <c r="AI121" i="51"/>
  <c r="AH121" i="51"/>
  <c r="AG121" i="51"/>
  <c r="AE121" i="51"/>
  <c r="AD121" i="51"/>
  <c r="AC121" i="51"/>
  <c r="AB121" i="51"/>
  <c r="AA121" i="51"/>
  <c r="Z121" i="51"/>
  <c r="Y121" i="51"/>
  <c r="B121" i="51"/>
  <c r="A121" i="51"/>
  <c r="X121" i="51" s="1"/>
  <c r="W138" i="51"/>
  <c r="W137" i="51"/>
  <c r="W136" i="51"/>
  <c r="W135" i="51"/>
  <c r="A135" i="51"/>
  <c r="AM120" i="51"/>
  <c r="AL120" i="51"/>
  <c r="AK120" i="51"/>
  <c r="AJ120" i="51"/>
  <c r="AI120" i="51"/>
  <c r="AH120" i="51"/>
  <c r="AG120" i="51"/>
  <c r="T120" i="51"/>
  <c r="B120" i="51"/>
  <c r="A120" i="51"/>
  <c r="X120" i="51" s="1"/>
  <c r="AM119" i="51"/>
  <c r="AL119" i="51"/>
  <c r="AK119" i="51"/>
  <c r="AJ119" i="51"/>
  <c r="AI119" i="51"/>
  <c r="AH119" i="51"/>
  <c r="AG119" i="51"/>
  <c r="AE119" i="51"/>
  <c r="AD119" i="51"/>
  <c r="AC119" i="51"/>
  <c r="AB119" i="51"/>
  <c r="AA119" i="51"/>
  <c r="Z119" i="51"/>
  <c r="Y119" i="51"/>
  <c r="T119" i="51"/>
  <c r="B119" i="51"/>
  <c r="A119" i="51"/>
  <c r="X119" i="51" s="1"/>
  <c r="AM118" i="51"/>
  <c r="AL118" i="51"/>
  <c r="AK118" i="51"/>
  <c r="AJ118" i="51"/>
  <c r="AI118" i="51"/>
  <c r="AH118" i="51"/>
  <c r="AG118" i="51"/>
  <c r="AE118" i="51"/>
  <c r="AD118" i="51"/>
  <c r="AC118" i="51"/>
  <c r="AB118" i="51"/>
  <c r="AA118" i="51"/>
  <c r="Z118" i="51"/>
  <c r="Y118" i="51"/>
  <c r="T118" i="51"/>
  <c r="N118" i="51"/>
  <c r="B118" i="51"/>
  <c r="A118" i="51"/>
  <c r="X118" i="51" s="1"/>
  <c r="AM117" i="51"/>
  <c r="AL117" i="51"/>
  <c r="AK117" i="51"/>
  <c r="AJ117" i="51"/>
  <c r="AI117" i="51"/>
  <c r="AH117" i="51"/>
  <c r="AG117" i="51"/>
  <c r="AE117" i="51"/>
  <c r="AD117" i="51"/>
  <c r="AC117" i="51"/>
  <c r="AB117" i="51"/>
  <c r="AA117" i="51"/>
  <c r="Z117" i="51"/>
  <c r="Y117" i="51"/>
  <c r="T117" i="51"/>
  <c r="N117" i="51"/>
  <c r="B117" i="51"/>
  <c r="A117" i="51"/>
  <c r="X117" i="51" s="1"/>
  <c r="AM116" i="51"/>
  <c r="AL116" i="51"/>
  <c r="AK116" i="51"/>
  <c r="AJ116" i="51"/>
  <c r="AI116" i="51"/>
  <c r="AH116" i="51"/>
  <c r="AG116" i="51"/>
  <c r="AE116" i="51"/>
  <c r="AD116" i="51"/>
  <c r="AC116" i="51"/>
  <c r="AB116" i="51"/>
  <c r="AA116" i="51"/>
  <c r="Z116" i="51"/>
  <c r="Y116" i="51"/>
  <c r="T116" i="51"/>
  <c r="N116" i="51"/>
  <c r="B116" i="51"/>
  <c r="A116" i="51"/>
  <c r="X116" i="51" s="1"/>
  <c r="AM115" i="51"/>
  <c r="AL115" i="51"/>
  <c r="AK115" i="51"/>
  <c r="AJ115" i="51"/>
  <c r="AI115" i="51"/>
  <c r="AH115" i="51"/>
  <c r="AG115" i="51"/>
  <c r="AE115" i="51"/>
  <c r="AD115" i="51"/>
  <c r="AC115" i="51"/>
  <c r="AB115" i="51"/>
  <c r="AA115" i="51"/>
  <c r="Z115" i="51"/>
  <c r="Y115" i="51"/>
  <c r="T115" i="51"/>
  <c r="B115" i="51"/>
  <c r="A115" i="51"/>
  <c r="X115" i="51" s="1"/>
  <c r="AM114" i="51"/>
  <c r="AL114" i="51"/>
  <c r="AK114" i="51"/>
  <c r="AJ114" i="51"/>
  <c r="AI114" i="51"/>
  <c r="AH114" i="51"/>
  <c r="AG114" i="51"/>
  <c r="AE114" i="51"/>
  <c r="AD114" i="51"/>
  <c r="AC114" i="51"/>
  <c r="AB114" i="51"/>
  <c r="AA114" i="51"/>
  <c r="Z114" i="51"/>
  <c r="Y114" i="51"/>
  <c r="T114" i="51"/>
  <c r="B114" i="51"/>
  <c r="A114" i="51"/>
  <c r="X114" i="51" s="1"/>
  <c r="AM113" i="51"/>
  <c r="AL113" i="51"/>
  <c r="AK113" i="51"/>
  <c r="AJ113" i="51"/>
  <c r="AI113" i="51"/>
  <c r="AH113" i="51"/>
  <c r="AG113" i="51"/>
  <c r="AE113" i="51"/>
  <c r="AD113" i="51"/>
  <c r="AC113" i="51"/>
  <c r="AB113" i="51"/>
  <c r="AA113" i="51"/>
  <c r="Z113" i="51"/>
  <c r="Y113" i="51"/>
  <c r="T113" i="51"/>
  <c r="B113" i="51"/>
  <c r="A113" i="51"/>
  <c r="X113" i="51" s="1"/>
  <c r="AM112" i="51"/>
  <c r="AL112" i="51"/>
  <c r="AK112" i="51"/>
  <c r="AJ112" i="51"/>
  <c r="AI112" i="51"/>
  <c r="AH112" i="51"/>
  <c r="AG112" i="51"/>
  <c r="AE112" i="51"/>
  <c r="AD112" i="51"/>
  <c r="AC112" i="51"/>
  <c r="AB112" i="51"/>
  <c r="AA112" i="51"/>
  <c r="Z112" i="51"/>
  <c r="Y112" i="51"/>
  <c r="T112" i="51"/>
  <c r="B112" i="51"/>
  <c r="A112" i="51"/>
  <c r="X112" i="51" s="1"/>
  <c r="AM111" i="51"/>
  <c r="AL111" i="51"/>
  <c r="AK111" i="51"/>
  <c r="AJ111" i="51"/>
  <c r="AI111" i="51"/>
  <c r="AH111" i="51"/>
  <c r="AG111" i="51"/>
  <c r="AE111" i="51"/>
  <c r="AD111" i="51"/>
  <c r="AC111" i="51"/>
  <c r="AB111" i="51"/>
  <c r="AA111" i="51"/>
  <c r="Z111" i="51"/>
  <c r="Y111" i="51"/>
  <c r="T111" i="51"/>
  <c r="B111" i="51"/>
  <c r="A111" i="51"/>
  <c r="X111" i="51" s="1"/>
  <c r="AM110" i="51"/>
  <c r="AL110" i="51"/>
  <c r="AK110" i="51"/>
  <c r="AJ110" i="51"/>
  <c r="AI110" i="51"/>
  <c r="AH110" i="51"/>
  <c r="AG110" i="51"/>
  <c r="AE110" i="51"/>
  <c r="AD110" i="51"/>
  <c r="AC110" i="51"/>
  <c r="AB110" i="51"/>
  <c r="AA110" i="51"/>
  <c r="Z110" i="51"/>
  <c r="Y110" i="51"/>
  <c r="T110" i="51"/>
  <c r="B110" i="51"/>
  <c r="A110" i="51"/>
  <c r="X110" i="51" s="1"/>
  <c r="AM109" i="51"/>
  <c r="AL109" i="51"/>
  <c r="AK109" i="51"/>
  <c r="AJ109" i="51"/>
  <c r="AI109" i="51"/>
  <c r="AH109" i="51"/>
  <c r="AG109" i="51"/>
  <c r="AE109" i="51"/>
  <c r="AD109" i="51"/>
  <c r="AC109" i="51"/>
  <c r="AB109" i="51"/>
  <c r="AA109" i="51"/>
  <c r="Z109" i="51"/>
  <c r="Y109" i="51"/>
  <c r="T109" i="51"/>
  <c r="B109" i="51"/>
  <c r="A109" i="51"/>
  <c r="X109" i="51" s="1"/>
  <c r="AM108" i="51"/>
  <c r="AL108" i="51"/>
  <c r="AK108" i="51"/>
  <c r="AJ108" i="51"/>
  <c r="AI108" i="51"/>
  <c r="AH108" i="51"/>
  <c r="AG108" i="51"/>
  <c r="AE108" i="51"/>
  <c r="AD108" i="51"/>
  <c r="AC108" i="51"/>
  <c r="AB108" i="51"/>
  <c r="AA108" i="51"/>
  <c r="Z108" i="51"/>
  <c r="Y108" i="51"/>
  <c r="T108" i="51"/>
  <c r="B108" i="51"/>
  <c r="A108" i="51"/>
  <c r="X108" i="51" s="1"/>
  <c r="AM107" i="51"/>
  <c r="AL107" i="51"/>
  <c r="AK107" i="51"/>
  <c r="AJ107" i="51"/>
  <c r="AI107" i="51"/>
  <c r="AH107" i="51"/>
  <c r="AG107" i="51"/>
  <c r="AE107" i="51"/>
  <c r="AD107" i="51"/>
  <c r="AC107" i="51"/>
  <c r="AB107" i="51"/>
  <c r="AA107" i="51"/>
  <c r="Z107" i="51"/>
  <c r="Y107" i="51"/>
  <c r="T107" i="51"/>
  <c r="B107" i="51"/>
  <c r="A107" i="51"/>
  <c r="X107" i="51" s="1"/>
  <c r="AM106" i="51"/>
  <c r="AL106" i="51"/>
  <c r="AK106" i="51"/>
  <c r="AJ106" i="51"/>
  <c r="AI106" i="51"/>
  <c r="AH106" i="51"/>
  <c r="AG106" i="51"/>
  <c r="AE106" i="51"/>
  <c r="AD106" i="51"/>
  <c r="AC106" i="51"/>
  <c r="AB106" i="51"/>
  <c r="AA106" i="51"/>
  <c r="Z106" i="51"/>
  <c r="Y106" i="51"/>
  <c r="T106" i="51"/>
  <c r="B106" i="51"/>
  <c r="A106" i="51"/>
  <c r="X106" i="51" s="1"/>
  <c r="AM105" i="51"/>
  <c r="AL105" i="51"/>
  <c r="AK105" i="51"/>
  <c r="AJ105" i="51"/>
  <c r="AI105" i="51"/>
  <c r="AH105" i="51"/>
  <c r="AG105" i="51"/>
  <c r="AE105" i="51"/>
  <c r="AD105" i="51"/>
  <c r="AC105" i="51"/>
  <c r="AB105" i="51"/>
  <c r="AA105" i="51"/>
  <c r="Z105" i="51"/>
  <c r="Y105" i="51"/>
  <c r="T105" i="51"/>
  <c r="B105" i="51"/>
  <c r="A105" i="51"/>
  <c r="X105" i="51" s="1"/>
  <c r="AM104" i="51"/>
  <c r="AL104" i="51"/>
  <c r="AK104" i="51"/>
  <c r="AJ104" i="51"/>
  <c r="AI104" i="51"/>
  <c r="AH104" i="51"/>
  <c r="AG104" i="51"/>
  <c r="AE104" i="51"/>
  <c r="AD104" i="51"/>
  <c r="AC104" i="51"/>
  <c r="AB104" i="51"/>
  <c r="AA104" i="51"/>
  <c r="Z104" i="51"/>
  <c r="Y104" i="51"/>
  <c r="T104" i="51"/>
  <c r="B104" i="51"/>
  <c r="A104" i="51"/>
  <c r="X104" i="51" s="1"/>
  <c r="AM103" i="51"/>
  <c r="AL103" i="51"/>
  <c r="AK103" i="51"/>
  <c r="AJ103" i="51"/>
  <c r="AI103" i="51"/>
  <c r="AH103" i="51"/>
  <c r="AG103" i="51"/>
  <c r="AE103" i="51"/>
  <c r="AD103" i="51"/>
  <c r="AC103" i="51"/>
  <c r="AB103" i="51"/>
  <c r="AA103" i="51"/>
  <c r="Z103" i="51"/>
  <c r="Y103" i="51"/>
  <c r="T103" i="51"/>
  <c r="B103" i="51"/>
  <c r="A103" i="51"/>
  <c r="X103" i="51" s="1"/>
  <c r="AM102" i="51"/>
  <c r="AL102" i="51"/>
  <c r="AK102" i="51"/>
  <c r="AJ102" i="51"/>
  <c r="AI102" i="51"/>
  <c r="AH102" i="51"/>
  <c r="AG102" i="51"/>
  <c r="AE102" i="51"/>
  <c r="AD102" i="51"/>
  <c r="AC102" i="51"/>
  <c r="AB102" i="51"/>
  <c r="AA102" i="51"/>
  <c r="Z102" i="51"/>
  <c r="Y102" i="51"/>
  <c r="T102" i="51"/>
  <c r="B102" i="51"/>
  <c r="A102" i="51"/>
  <c r="X102" i="51" s="1"/>
  <c r="AM101" i="51"/>
  <c r="AL101" i="51"/>
  <c r="AK101" i="51"/>
  <c r="AJ101" i="51"/>
  <c r="AI101" i="51"/>
  <c r="AH101" i="51"/>
  <c r="AG101" i="51"/>
  <c r="AE101" i="51"/>
  <c r="AD101" i="51"/>
  <c r="AC101" i="51"/>
  <c r="AB101" i="51"/>
  <c r="AA101" i="51"/>
  <c r="Z101" i="51"/>
  <c r="Y101" i="51"/>
  <c r="T101" i="51"/>
  <c r="B101" i="51"/>
  <c r="A101" i="51"/>
  <c r="X101" i="51" s="1"/>
  <c r="AM100" i="51"/>
  <c r="AL100" i="51"/>
  <c r="AK100" i="51"/>
  <c r="AJ100" i="51"/>
  <c r="AI100" i="51"/>
  <c r="AH100" i="51"/>
  <c r="AG100" i="51"/>
  <c r="AE100" i="51"/>
  <c r="AD100" i="51"/>
  <c r="AC100" i="51"/>
  <c r="AB100" i="51"/>
  <c r="AA100" i="51"/>
  <c r="Z100" i="51"/>
  <c r="Y100" i="51"/>
  <c r="T100" i="51"/>
  <c r="B100" i="51"/>
  <c r="A100" i="51"/>
  <c r="X100" i="51" s="1"/>
  <c r="AM99" i="51"/>
  <c r="AL99" i="51"/>
  <c r="AK99" i="51"/>
  <c r="AJ99" i="51"/>
  <c r="AI99" i="51"/>
  <c r="AH99" i="51"/>
  <c r="AG99" i="51"/>
  <c r="AE99" i="51"/>
  <c r="AD99" i="51"/>
  <c r="AC99" i="51"/>
  <c r="AB99" i="51"/>
  <c r="AA99" i="51"/>
  <c r="Z99" i="51"/>
  <c r="Y99" i="51"/>
  <c r="T99" i="51"/>
  <c r="B99" i="51"/>
  <c r="A99" i="51"/>
  <c r="X99" i="51" s="1"/>
  <c r="AM98" i="51"/>
  <c r="AL98" i="51"/>
  <c r="AK98" i="51"/>
  <c r="AJ98" i="51"/>
  <c r="AI98" i="51"/>
  <c r="AH98" i="51"/>
  <c r="AG98" i="51"/>
  <c r="AE98" i="51"/>
  <c r="AD98" i="51"/>
  <c r="AC98" i="51"/>
  <c r="AB98" i="51"/>
  <c r="AA98" i="51"/>
  <c r="Z98" i="51"/>
  <c r="Y98" i="51"/>
  <c r="T98" i="51"/>
  <c r="B98" i="51"/>
  <c r="A98" i="51"/>
  <c r="X98" i="51" s="1"/>
  <c r="AM97" i="51"/>
  <c r="AL97" i="51"/>
  <c r="AK97" i="51"/>
  <c r="AJ97" i="51"/>
  <c r="AI97" i="51"/>
  <c r="AH97" i="51"/>
  <c r="AG97" i="51"/>
  <c r="AE97" i="51"/>
  <c r="AD97" i="51"/>
  <c r="AC97" i="51"/>
  <c r="AB97" i="51"/>
  <c r="AA97" i="51"/>
  <c r="Z97" i="51"/>
  <c r="Y97" i="51"/>
  <c r="T97" i="51"/>
  <c r="B97" i="51"/>
  <c r="A97" i="51"/>
  <c r="X97" i="51" s="1"/>
  <c r="AM96" i="51"/>
  <c r="AL96" i="51"/>
  <c r="AK96" i="51"/>
  <c r="AJ96" i="51"/>
  <c r="AI96" i="51"/>
  <c r="AH96" i="51"/>
  <c r="AG96" i="51"/>
  <c r="AE96" i="51"/>
  <c r="AD96" i="51"/>
  <c r="AC96" i="51"/>
  <c r="AB96" i="51"/>
  <c r="AA96" i="51"/>
  <c r="Z96" i="51"/>
  <c r="Y96" i="51"/>
  <c r="T96" i="51"/>
  <c r="B96" i="51"/>
  <c r="A96" i="51"/>
  <c r="X96" i="51" s="1"/>
  <c r="AM95" i="51"/>
  <c r="AL95" i="51"/>
  <c r="AK95" i="51"/>
  <c r="AJ95" i="51"/>
  <c r="AI95" i="51"/>
  <c r="AH95" i="51"/>
  <c r="AG95" i="51"/>
  <c r="AE95" i="51"/>
  <c r="AD95" i="51"/>
  <c r="AC95" i="51"/>
  <c r="AB95" i="51"/>
  <c r="AA95" i="51"/>
  <c r="Z95" i="51"/>
  <c r="Y95" i="51"/>
  <c r="T95" i="51"/>
  <c r="B95" i="51"/>
  <c r="A95" i="51"/>
  <c r="X95" i="51" s="1"/>
  <c r="AM94" i="51"/>
  <c r="AL94" i="51"/>
  <c r="AK94" i="51"/>
  <c r="AJ94" i="51"/>
  <c r="AI94" i="51"/>
  <c r="AH94" i="51"/>
  <c r="AG94" i="51"/>
  <c r="AE94" i="51"/>
  <c r="AD94" i="51"/>
  <c r="AC94" i="51"/>
  <c r="AB94" i="51"/>
  <c r="AA94" i="51"/>
  <c r="Z94" i="51"/>
  <c r="Y94" i="51"/>
  <c r="T94" i="51"/>
  <c r="N94" i="51"/>
  <c r="B94" i="51"/>
  <c r="A94" i="51"/>
  <c r="X94" i="51" s="1"/>
  <c r="AM93" i="51"/>
  <c r="AL93" i="51"/>
  <c r="AK93" i="51"/>
  <c r="AJ93" i="51"/>
  <c r="AI93" i="51"/>
  <c r="AH93" i="51"/>
  <c r="AG93" i="51"/>
  <c r="AE93" i="51"/>
  <c r="AD93" i="51"/>
  <c r="AC93" i="51"/>
  <c r="AB93" i="51"/>
  <c r="AA93" i="51"/>
  <c r="Z93" i="51"/>
  <c r="Y93" i="51"/>
  <c r="T93" i="51"/>
  <c r="B93" i="51"/>
  <c r="A93" i="51"/>
  <c r="X93" i="51" s="1"/>
  <c r="AM92" i="51"/>
  <c r="AL92" i="51"/>
  <c r="AK92" i="51"/>
  <c r="AJ92" i="51"/>
  <c r="AI92" i="51"/>
  <c r="AH92" i="51"/>
  <c r="AG92" i="51"/>
  <c r="AE92" i="51"/>
  <c r="AD92" i="51"/>
  <c r="AC92" i="51"/>
  <c r="AB92" i="51"/>
  <c r="AA92" i="51"/>
  <c r="Z92" i="51"/>
  <c r="Y92" i="51"/>
  <c r="T92" i="51"/>
  <c r="B92" i="51"/>
  <c r="A92" i="51"/>
  <c r="X92" i="51" s="1"/>
  <c r="AM91" i="51"/>
  <c r="AL91" i="51"/>
  <c r="AK91" i="51"/>
  <c r="AJ91" i="51"/>
  <c r="AI91" i="51"/>
  <c r="AH91" i="51"/>
  <c r="AG91" i="51"/>
  <c r="AE91" i="51"/>
  <c r="AD91" i="51"/>
  <c r="AC91" i="51"/>
  <c r="AB91" i="51"/>
  <c r="AA91" i="51"/>
  <c r="Z91" i="51"/>
  <c r="Y91" i="51"/>
  <c r="T91" i="51"/>
  <c r="B91" i="51"/>
  <c r="A91" i="51"/>
  <c r="X91" i="51" s="1"/>
  <c r="AM90" i="51"/>
  <c r="AL90" i="51"/>
  <c r="AK90" i="51"/>
  <c r="AJ90" i="51"/>
  <c r="AI90" i="51"/>
  <c r="AH90" i="51"/>
  <c r="AG90" i="51"/>
  <c r="AE90" i="51"/>
  <c r="AD90" i="51"/>
  <c r="AC90" i="51"/>
  <c r="AB90" i="51"/>
  <c r="AA90" i="51"/>
  <c r="Z90" i="51"/>
  <c r="Y90" i="51"/>
  <c r="T90" i="51"/>
  <c r="B90" i="51"/>
  <c r="A90" i="51"/>
  <c r="X90" i="51" s="1"/>
  <c r="AM89" i="51"/>
  <c r="AL89" i="51"/>
  <c r="AK89" i="51"/>
  <c r="AJ89" i="51"/>
  <c r="AI89" i="51"/>
  <c r="AH89" i="51"/>
  <c r="AG89" i="51"/>
  <c r="AE89" i="51"/>
  <c r="AD89" i="51"/>
  <c r="AC89" i="51"/>
  <c r="AB89" i="51"/>
  <c r="AA89" i="51"/>
  <c r="Z89" i="51"/>
  <c r="Y89" i="51"/>
  <c r="T89" i="51"/>
  <c r="B89" i="51"/>
  <c r="A89" i="51"/>
  <c r="X89" i="51" s="1"/>
  <c r="AM88" i="51"/>
  <c r="AL88" i="51"/>
  <c r="AK88" i="51"/>
  <c r="AJ88" i="51"/>
  <c r="AI88" i="51"/>
  <c r="AH88" i="51"/>
  <c r="AG88" i="51"/>
  <c r="AE88" i="51"/>
  <c r="AD88" i="51"/>
  <c r="AC88" i="51"/>
  <c r="AB88" i="51"/>
  <c r="AA88" i="51"/>
  <c r="Z88" i="51"/>
  <c r="Y88" i="51"/>
  <c r="T88" i="51"/>
  <c r="B88" i="51"/>
  <c r="A88" i="51"/>
  <c r="X88" i="51" s="1"/>
  <c r="AM87" i="51"/>
  <c r="AL87" i="51"/>
  <c r="AK87" i="51"/>
  <c r="AJ87" i="51"/>
  <c r="AI87" i="51"/>
  <c r="AH87" i="51"/>
  <c r="AG87" i="51"/>
  <c r="AE87" i="51"/>
  <c r="AD87" i="51"/>
  <c r="AC87" i="51"/>
  <c r="AB87" i="51"/>
  <c r="AA87" i="51"/>
  <c r="Z87" i="51"/>
  <c r="Y87" i="51"/>
  <c r="T87" i="51"/>
  <c r="B87" i="51"/>
  <c r="A87" i="51"/>
  <c r="X87" i="51" s="1"/>
  <c r="AM86" i="51"/>
  <c r="AL86" i="51"/>
  <c r="AK86" i="51"/>
  <c r="AJ86" i="51"/>
  <c r="AI86" i="51"/>
  <c r="AH86" i="51"/>
  <c r="AG86" i="51"/>
  <c r="AE86" i="51"/>
  <c r="AD86" i="51"/>
  <c r="AC86" i="51"/>
  <c r="AB86" i="51"/>
  <c r="AA86" i="51"/>
  <c r="Z86" i="51"/>
  <c r="Y86" i="51"/>
  <c r="T86" i="51"/>
  <c r="N86" i="51"/>
  <c r="B86" i="51"/>
  <c r="A86" i="51"/>
  <c r="X86" i="51" s="1"/>
  <c r="AM85" i="51"/>
  <c r="AL85" i="51"/>
  <c r="AK85" i="51"/>
  <c r="AJ85" i="51"/>
  <c r="AI85" i="51"/>
  <c r="AH85" i="51"/>
  <c r="AG85" i="51"/>
  <c r="AE85" i="51"/>
  <c r="AD85" i="51"/>
  <c r="AC85" i="51"/>
  <c r="AB85" i="51"/>
  <c r="AA85" i="51"/>
  <c r="Z85" i="51"/>
  <c r="Y85" i="51"/>
  <c r="T85" i="51"/>
  <c r="B85" i="51"/>
  <c r="A85" i="51"/>
  <c r="X85" i="51" s="1"/>
  <c r="AM84" i="51"/>
  <c r="AL84" i="51"/>
  <c r="AK84" i="51"/>
  <c r="AJ84" i="51"/>
  <c r="AI84" i="51"/>
  <c r="AH84" i="51"/>
  <c r="AG84" i="51"/>
  <c r="AE84" i="51"/>
  <c r="AD84" i="51"/>
  <c r="AC84" i="51"/>
  <c r="AB84" i="51"/>
  <c r="AA84" i="51"/>
  <c r="Z84" i="51"/>
  <c r="Y84" i="51"/>
  <c r="T84" i="51"/>
  <c r="B84" i="51"/>
  <c r="A84" i="51"/>
  <c r="X84" i="51" s="1"/>
  <c r="AM83" i="51"/>
  <c r="AL83" i="51"/>
  <c r="AK83" i="51"/>
  <c r="AJ83" i="51"/>
  <c r="AI83" i="51"/>
  <c r="AH83" i="51"/>
  <c r="AG83" i="51"/>
  <c r="AE83" i="51"/>
  <c r="AD83" i="51"/>
  <c r="AC83" i="51"/>
  <c r="AB83" i="51"/>
  <c r="AA83" i="51"/>
  <c r="Z83" i="51"/>
  <c r="Y83" i="51"/>
  <c r="T83" i="51"/>
  <c r="B83" i="51"/>
  <c r="A83" i="51"/>
  <c r="X83" i="51" s="1"/>
  <c r="AM82" i="51"/>
  <c r="AL82" i="51"/>
  <c r="AK82" i="51"/>
  <c r="AJ82" i="51"/>
  <c r="AI82" i="51"/>
  <c r="AH82" i="51"/>
  <c r="AG82" i="51"/>
  <c r="AE82" i="51"/>
  <c r="AD82" i="51"/>
  <c r="AC82" i="51"/>
  <c r="AB82" i="51"/>
  <c r="AA82" i="51"/>
  <c r="Z82" i="51"/>
  <c r="Y82" i="51"/>
  <c r="T82" i="51"/>
  <c r="B82" i="51"/>
  <c r="A82" i="51"/>
  <c r="X82" i="51" s="1"/>
  <c r="AM81" i="51"/>
  <c r="AL81" i="51"/>
  <c r="AK81" i="51"/>
  <c r="AJ81" i="51"/>
  <c r="AI81" i="51"/>
  <c r="AH81" i="51"/>
  <c r="AG81" i="51"/>
  <c r="AE81" i="51"/>
  <c r="AD81" i="51"/>
  <c r="AC81" i="51"/>
  <c r="AB81" i="51"/>
  <c r="AA81" i="51"/>
  <c r="Z81" i="51"/>
  <c r="Y81" i="51"/>
  <c r="T81" i="51"/>
  <c r="N81" i="51"/>
  <c r="B81" i="51"/>
  <c r="A81" i="51"/>
  <c r="X81" i="51" s="1"/>
  <c r="AM80" i="51"/>
  <c r="AL80" i="51"/>
  <c r="AK80" i="51"/>
  <c r="AJ80" i="51"/>
  <c r="AI80" i="51"/>
  <c r="AH80" i="51"/>
  <c r="AG80" i="51"/>
  <c r="AE80" i="51"/>
  <c r="AD80" i="51"/>
  <c r="AC80" i="51"/>
  <c r="AB80" i="51"/>
  <c r="AA80" i="51"/>
  <c r="Z80" i="51"/>
  <c r="Y80" i="51"/>
  <c r="T80" i="51"/>
  <c r="B80" i="51"/>
  <c r="A80" i="51"/>
  <c r="X80" i="51" s="1"/>
  <c r="AM79" i="51"/>
  <c r="AL79" i="51"/>
  <c r="AK79" i="51"/>
  <c r="AJ79" i="51"/>
  <c r="AI79" i="51"/>
  <c r="AH79" i="51"/>
  <c r="AG79" i="51"/>
  <c r="AE79" i="51"/>
  <c r="AD79" i="51"/>
  <c r="AC79" i="51"/>
  <c r="AB79" i="51"/>
  <c r="AA79" i="51"/>
  <c r="Z79" i="51"/>
  <c r="Y79" i="51"/>
  <c r="T79" i="51"/>
  <c r="B79" i="51"/>
  <c r="A79" i="51"/>
  <c r="X79" i="51" s="1"/>
  <c r="AM78" i="51"/>
  <c r="AL78" i="51"/>
  <c r="AK78" i="51"/>
  <c r="AJ78" i="51"/>
  <c r="AI78" i="51"/>
  <c r="AH78" i="51"/>
  <c r="AG78" i="51"/>
  <c r="AE78" i="51"/>
  <c r="AD78" i="51"/>
  <c r="AC78" i="51"/>
  <c r="AB78" i="51"/>
  <c r="AA78" i="51"/>
  <c r="Z78" i="51"/>
  <c r="Y78" i="51"/>
  <c r="T78" i="51"/>
  <c r="B78" i="51"/>
  <c r="A78" i="51"/>
  <c r="X78" i="51" s="1"/>
  <c r="AM77" i="51"/>
  <c r="AL77" i="51"/>
  <c r="AK77" i="51"/>
  <c r="AJ77" i="51"/>
  <c r="AI77" i="51"/>
  <c r="AH77" i="51"/>
  <c r="AG77" i="51"/>
  <c r="AE77" i="51"/>
  <c r="AD77" i="51"/>
  <c r="AC77" i="51"/>
  <c r="AB77" i="51"/>
  <c r="AA77" i="51"/>
  <c r="Z77" i="51"/>
  <c r="Y77" i="51"/>
  <c r="T77" i="51"/>
  <c r="B77" i="51"/>
  <c r="A77" i="51"/>
  <c r="X77" i="51" s="1"/>
  <c r="AM76" i="51"/>
  <c r="AL76" i="51"/>
  <c r="AK76" i="51"/>
  <c r="AJ76" i="51"/>
  <c r="AI76" i="51"/>
  <c r="AH76" i="51"/>
  <c r="AG76" i="51"/>
  <c r="AE76" i="51"/>
  <c r="AD76" i="51"/>
  <c r="AC76" i="51"/>
  <c r="AB76" i="51"/>
  <c r="AA76" i="51"/>
  <c r="Z76" i="51"/>
  <c r="Y76" i="51"/>
  <c r="T76" i="51"/>
  <c r="B76" i="51"/>
  <c r="A76" i="51"/>
  <c r="X76" i="51" s="1"/>
  <c r="AM75" i="51"/>
  <c r="AL75" i="51"/>
  <c r="AK75" i="51"/>
  <c r="AJ75" i="51"/>
  <c r="AI75" i="51"/>
  <c r="AH75" i="51"/>
  <c r="AG75" i="51"/>
  <c r="AE75" i="51"/>
  <c r="AD75" i="51"/>
  <c r="AC75" i="51"/>
  <c r="AB75" i="51"/>
  <c r="AA75" i="51"/>
  <c r="Z75" i="51"/>
  <c r="Y75" i="51"/>
  <c r="T75" i="51"/>
  <c r="B75" i="51"/>
  <c r="A75" i="51"/>
  <c r="X75" i="51" s="1"/>
  <c r="AM74" i="51"/>
  <c r="AL74" i="51"/>
  <c r="AK74" i="51"/>
  <c r="AJ74" i="51"/>
  <c r="AI74" i="51"/>
  <c r="AH74" i="51"/>
  <c r="AG74" i="51"/>
  <c r="AE74" i="51"/>
  <c r="AD74" i="51"/>
  <c r="AC74" i="51"/>
  <c r="AB74" i="51"/>
  <c r="AA74" i="51"/>
  <c r="Z74" i="51"/>
  <c r="Y74" i="51"/>
  <c r="T74" i="51"/>
  <c r="N74" i="51"/>
  <c r="B74" i="51"/>
  <c r="A74" i="51"/>
  <c r="X74" i="51" s="1"/>
  <c r="AM73" i="51"/>
  <c r="AL73" i="51"/>
  <c r="AK73" i="51"/>
  <c r="AJ73" i="51"/>
  <c r="AI73" i="51"/>
  <c r="AH73" i="51"/>
  <c r="AG73" i="51"/>
  <c r="AE73" i="51"/>
  <c r="AD73" i="51"/>
  <c r="AC73" i="51"/>
  <c r="AB73" i="51"/>
  <c r="AA73" i="51"/>
  <c r="Z73" i="51"/>
  <c r="Y73" i="51"/>
  <c r="T73" i="51"/>
  <c r="B73" i="51"/>
  <c r="A73" i="51"/>
  <c r="X73" i="51" s="1"/>
  <c r="AM72" i="51"/>
  <c r="AL72" i="51"/>
  <c r="AK72" i="51"/>
  <c r="AJ72" i="51"/>
  <c r="AI72" i="51"/>
  <c r="AH72" i="51"/>
  <c r="AG72" i="51"/>
  <c r="AE72" i="51"/>
  <c r="AD72" i="51"/>
  <c r="AC72" i="51"/>
  <c r="AB72" i="51"/>
  <c r="AA72" i="51"/>
  <c r="Z72" i="51"/>
  <c r="Y72" i="51"/>
  <c r="T72" i="51"/>
  <c r="N72" i="51"/>
  <c r="B72" i="51"/>
  <c r="A72" i="51"/>
  <c r="X72" i="51" s="1"/>
  <c r="AM71" i="51"/>
  <c r="AL71" i="51"/>
  <c r="AK71" i="51"/>
  <c r="AJ71" i="51"/>
  <c r="AI71" i="51"/>
  <c r="AH71" i="51"/>
  <c r="AG71" i="51"/>
  <c r="AE71" i="51"/>
  <c r="AD71" i="51"/>
  <c r="AC71" i="51"/>
  <c r="AB71" i="51"/>
  <c r="AA71" i="51"/>
  <c r="Z71" i="51"/>
  <c r="Y71" i="51"/>
  <c r="T71" i="51"/>
  <c r="N71" i="51"/>
  <c r="B71" i="51"/>
  <c r="A71" i="51"/>
  <c r="X71" i="51" s="1"/>
  <c r="AM70" i="51"/>
  <c r="AL70" i="51"/>
  <c r="AK70" i="51"/>
  <c r="AJ70" i="51"/>
  <c r="AI70" i="51"/>
  <c r="AH70" i="51"/>
  <c r="AG70" i="51"/>
  <c r="AE70" i="51"/>
  <c r="AD70" i="51"/>
  <c r="AC70" i="51"/>
  <c r="AB70" i="51"/>
  <c r="AA70" i="51"/>
  <c r="Z70" i="51"/>
  <c r="Y70" i="51"/>
  <c r="T70" i="51"/>
  <c r="N70" i="51"/>
  <c r="B70" i="51"/>
  <c r="A70" i="51"/>
  <c r="X70" i="51" s="1"/>
  <c r="AM69" i="51"/>
  <c r="AL69" i="51"/>
  <c r="AK69" i="51"/>
  <c r="AJ69" i="51"/>
  <c r="AI69" i="51"/>
  <c r="AH69" i="51"/>
  <c r="AG69" i="51"/>
  <c r="AE69" i="51"/>
  <c r="AD69" i="51"/>
  <c r="AC69" i="51"/>
  <c r="AB69" i="51"/>
  <c r="AA69" i="51"/>
  <c r="Z69" i="51"/>
  <c r="Y69" i="51"/>
  <c r="T69" i="51"/>
  <c r="B69" i="51"/>
  <c r="A69" i="51"/>
  <c r="AM68" i="51"/>
  <c r="AL68" i="51"/>
  <c r="AK68" i="51"/>
  <c r="AJ68" i="51"/>
  <c r="AI68" i="51"/>
  <c r="AH68" i="51"/>
  <c r="AG68" i="51"/>
  <c r="AE68" i="51"/>
  <c r="AD68" i="51"/>
  <c r="AC68" i="51"/>
  <c r="AB68" i="51"/>
  <c r="AA68" i="51"/>
  <c r="Z68" i="51"/>
  <c r="Y68" i="51"/>
  <c r="T68" i="51"/>
  <c r="B68" i="51"/>
  <c r="A68" i="51"/>
  <c r="X68" i="51" s="1"/>
  <c r="AM67" i="51"/>
  <c r="AL67" i="51"/>
  <c r="AK67" i="51"/>
  <c r="AJ67" i="51"/>
  <c r="AI67" i="51"/>
  <c r="AH67" i="51"/>
  <c r="AG67" i="51"/>
  <c r="AE67" i="51"/>
  <c r="AD67" i="51"/>
  <c r="AC67" i="51"/>
  <c r="AB67" i="51"/>
  <c r="AA67" i="51"/>
  <c r="Z67" i="51"/>
  <c r="Y67" i="51"/>
  <c r="T67" i="51"/>
  <c r="B67" i="51"/>
  <c r="A67" i="51"/>
  <c r="X67" i="51" s="1"/>
  <c r="AM66" i="51"/>
  <c r="AL66" i="51"/>
  <c r="AK66" i="51"/>
  <c r="AJ66" i="51"/>
  <c r="AI66" i="51"/>
  <c r="AH66" i="51"/>
  <c r="AG66" i="51"/>
  <c r="AE66" i="51"/>
  <c r="AD66" i="51"/>
  <c r="AC66" i="51"/>
  <c r="AB66" i="51"/>
  <c r="AA66" i="51"/>
  <c r="Z66" i="51"/>
  <c r="Y66" i="51"/>
  <c r="T66" i="51"/>
  <c r="B66" i="51"/>
  <c r="A66" i="51"/>
  <c r="X66" i="51" s="1"/>
  <c r="AM65" i="51"/>
  <c r="AL65" i="51"/>
  <c r="AK65" i="51"/>
  <c r="AJ65" i="51"/>
  <c r="AI65" i="51"/>
  <c r="AH65" i="51"/>
  <c r="AG65" i="51"/>
  <c r="AE65" i="51"/>
  <c r="AD65" i="51"/>
  <c r="AC65" i="51"/>
  <c r="AB65" i="51"/>
  <c r="AA65" i="51"/>
  <c r="Z65" i="51"/>
  <c r="Y65" i="51"/>
  <c r="T65" i="51"/>
  <c r="B65" i="51"/>
  <c r="A65" i="51"/>
  <c r="X65" i="51" s="1"/>
  <c r="AM64" i="51"/>
  <c r="AL64" i="51"/>
  <c r="AK64" i="51"/>
  <c r="AJ64" i="51"/>
  <c r="AI64" i="51"/>
  <c r="AH64" i="51"/>
  <c r="AG64" i="51"/>
  <c r="AE64" i="51"/>
  <c r="AD64" i="51"/>
  <c r="AC64" i="51"/>
  <c r="AB64" i="51"/>
  <c r="AA64" i="51"/>
  <c r="Z64" i="51"/>
  <c r="Y64" i="51"/>
  <c r="T64" i="51"/>
  <c r="B64" i="51"/>
  <c r="A64" i="51"/>
  <c r="X64" i="51" s="1"/>
  <c r="AM63" i="51"/>
  <c r="AL63" i="51"/>
  <c r="AK63" i="51"/>
  <c r="AJ63" i="51"/>
  <c r="AI63" i="51"/>
  <c r="AH63" i="51"/>
  <c r="AG63" i="51"/>
  <c r="AE63" i="51"/>
  <c r="AD63" i="51"/>
  <c r="AC63" i="51"/>
  <c r="AB63" i="51"/>
  <c r="AA63" i="51"/>
  <c r="Z63" i="51"/>
  <c r="Y63" i="51"/>
  <c r="T63" i="51"/>
  <c r="B63" i="51"/>
  <c r="A63" i="51"/>
  <c r="X63" i="51" s="1"/>
  <c r="AM62" i="51"/>
  <c r="AL62" i="51"/>
  <c r="AK62" i="51"/>
  <c r="AJ62" i="51"/>
  <c r="AI62" i="51"/>
  <c r="AH62" i="51"/>
  <c r="AG62" i="51"/>
  <c r="AE62" i="51"/>
  <c r="AD62" i="51"/>
  <c r="AC62" i="51"/>
  <c r="AB62" i="51"/>
  <c r="AA62" i="51"/>
  <c r="Z62" i="51"/>
  <c r="Y62" i="51"/>
  <c r="T62" i="51"/>
  <c r="B62" i="51"/>
  <c r="A62" i="51"/>
  <c r="X62" i="51" s="1"/>
  <c r="AM61" i="51"/>
  <c r="AL61" i="51"/>
  <c r="AK61" i="51"/>
  <c r="AJ61" i="51"/>
  <c r="AI61" i="51"/>
  <c r="AH61" i="51"/>
  <c r="AG61" i="51"/>
  <c r="AE61" i="51"/>
  <c r="AD61" i="51"/>
  <c r="AC61" i="51"/>
  <c r="AB61" i="51"/>
  <c r="AA61" i="51"/>
  <c r="Z61" i="51"/>
  <c r="Y61" i="51"/>
  <c r="T61" i="51"/>
  <c r="N61" i="51"/>
  <c r="B61" i="51"/>
  <c r="A61" i="51"/>
  <c r="X61" i="51" s="1"/>
  <c r="AM60" i="51"/>
  <c r="AL60" i="51"/>
  <c r="AK60" i="51"/>
  <c r="AJ60" i="51"/>
  <c r="AI60" i="51"/>
  <c r="AH60" i="51"/>
  <c r="AG60" i="51"/>
  <c r="AE60" i="51"/>
  <c r="AD60" i="51"/>
  <c r="AC60" i="51"/>
  <c r="AB60" i="51"/>
  <c r="AA60" i="51"/>
  <c r="Z60" i="51"/>
  <c r="Y60" i="51"/>
  <c r="T60" i="51"/>
  <c r="B60" i="51"/>
  <c r="A60" i="51"/>
  <c r="X60" i="51" s="1"/>
  <c r="AM59" i="51"/>
  <c r="AL59" i="51"/>
  <c r="AK59" i="51"/>
  <c r="AJ59" i="51"/>
  <c r="AI59" i="51"/>
  <c r="AH59" i="51"/>
  <c r="AG59" i="51"/>
  <c r="AE59" i="51"/>
  <c r="AD59" i="51"/>
  <c r="AC59" i="51"/>
  <c r="AB59" i="51"/>
  <c r="AA59" i="51"/>
  <c r="Z59" i="51"/>
  <c r="Y59" i="51"/>
  <c r="T59" i="51"/>
  <c r="B59" i="51"/>
  <c r="A59" i="51"/>
  <c r="X59" i="51" s="1"/>
  <c r="AM58" i="51"/>
  <c r="AL58" i="51"/>
  <c r="AK58" i="51"/>
  <c r="AJ58" i="51"/>
  <c r="AI58" i="51"/>
  <c r="AH58" i="51"/>
  <c r="AG58" i="51"/>
  <c r="AE58" i="51"/>
  <c r="AD58" i="51"/>
  <c r="AC58" i="51"/>
  <c r="AB58" i="51"/>
  <c r="AA58" i="51"/>
  <c r="Z58" i="51"/>
  <c r="Y58" i="51"/>
  <c r="T58" i="51"/>
  <c r="B58" i="51"/>
  <c r="A58" i="51"/>
  <c r="X58" i="51" s="1"/>
  <c r="AM57" i="51"/>
  <c r="AL57" i="51"/>
  <c r="AK57" i="51"/>
  <c r="AJ57" i="51"/>
  <c r="AI57" i="51"/>
  <c r="AH57" i="51"/>
  <c r="AG57" i="51"/>
  <c r="AE57" i="51"/>
  <c r="AD57" i="51"/>
  <c r="AC57" i="51"/>
  <c r="AB57" i="51"/>
  <c r="AA57" i="51"/>
  <c r="Z57" i="51"/>
  <c r="Y57" i="51"/>
  <c r="T57" i="51"/>
  <c r="B57" i="51"/>
  <c r="A57" i="51"/>
  <c r="X57" i="51" s="1"/>
  <c r="AM56" i="51"/>
  <c r="AL56" i="51"/>
  <c r="AK56" i="51"/>
  <c r="AJ56" i="51"/>
  <c r="AI56" i="51"/>
  <c r="AH56" i="51"/>
  <c r="AG56" i="51"/>
  <c r="AE56" i="51"/>
  <c r="AD56" i="51"/>
  <c r="AC56" i="51"/>
  <c r="AB56" i="51"/>
  <c r="AA56" i="51"/>
  <c r="Z56" i="51"/>
  <c r="Y56" i="51"/>
  <c r="T56" i="51"/>
  <c r="N56" i="51"/>
  <c r="B56" i="51"/>
  <c r="A56" i="51"/>
  <c r="X56" i="51" s="1"/>
  <c r="AM55" i="51"/>
  <c r="AL55" i="51"/>
  <c r="AK55" i="51"/>
  <c r="AJ55" i="51"/>
  <c r="AI55" i="51"/>
  <c r="AH55" i="51"/>
  <c r="AG55" i="51"/>
  <c r="AE55" i="51"/>
  <c r="AD55" i="51"/>
  <c r="AC55" i="51"/>
  <c r="AB55" i="51"/>
  <c r="AA55" i="51"/>
  <c r="Z55" i="51"/>
  <c r="Y55" i="51"/>
  <c r="T55" i="51"/>
  <c r="B55" i="51"/>
  <c r="A55" i="51"/>
  <c r="X55" i="51" s="1"/>
  <c r="AM54" i="51"/>
  <c r="AL54" i="51"/>
  <c r="AK54" i="51"/>
  <c r="AJ54" i="51"/>
  <c r="AI54" i="51"/>
  <c r="AH54" i="51"/>
  <c r="AG54" i="51"/>
  <c r="AE54" i="51"/>
  <c r="AD54" i="51"/>
  <c r="AC54" i="51"/>
  <c r="AB54" i="51"/>
  <c r="AA54" i="51"/>
  <c r="Z54" i="51"/>
  <c r="Y54" i="51"/>
  <c r="T54" i="51"/>
  <c r="B54" i="51"/>
  <c r="A54" i="51"/>
  <c r="X54" i="51" s="1"/>
  <c r="AM53" i="51"/>
  <c r="AL53" i="51"/>
  <c r="AK53" i="51"/>
  <c r="AJ53" i="51"/>
  <c r="AI53" i="51"/>
  <c r="AH53" i="51"/>
  <c r="AG53" i="51"/>
  <c r="AE53" i="51"/>
  <c r="AD53" i="51"/>
  <c r="AC53" i="51"/>
  <c r="AB53" i="51"/>
  <c r="AA53" i="51"/>
  <c r="Z53" i="51"/>
  <c r="Y53" i="51"/>
  <c r="T53" i="51"/>
  <c r="B53" i="51"/>
  <c r="A53" i="51"/>
  <c r="X53" i="51" s="1"/>
  <c r="AM52" i="51"/>
  <c r="AL52" i="51"/>
  <c r="AK52" i="51"/>
  <c r="AJ52" i="51"/>
  <c r="AI52" i="51"/>
  <c r="AH52" i="51"/>
  <c r="AG52" i="51"/>
  <c r="AE52" i="51"/>
  <c r="AD52" i="51"/>
  <c r="AC52" i="51"/>
  <c r="AB52" i="51"/>
  <c r="AA52" i="51"/>
  <c r="Z52" i="51"/>
  <c r="Y52" i="51"/>
  <c r="T52" i="51"/>
  <c r="B52" i="51"/>
  <c r="A52" i="51"/>
  <c r="X52" i="51" s="1"/>
  <c r="AM51" i="51"/>
  <c r="AL51" i="51"/>
  <c r="AK51" i="51"/>
  <c r="AJ51" i="51"/>
  <c r="AI51" i="51"/>
  <c r="AH51" i="51"/>
  <c r="AG51" i="51"/>
  <c r="AE51" i="51"/>
  <c r="AD51" i="51"/>
  <c r="AC51" i="51"/>
  <c r="AB51" i="51"/>
  <c r="AA51" i="51"/>
  <c r="Z51" i="51"/>
  <c r="Y51" i="51"/>
  <c r="T51" i="51"/>
  <c r="B51" i="51"/>
  <c r="A51" i="51"/>
  <c r="X51" i="51" s="1"/>
  <c r="AM50" i="51"/>
  <c r="AL50" i="51"/>
  <c r="AK50" i="51"/>
  <c r="AJ50" i="51"/>
  <c r="AI50" i="51"/>
  <c r="AH50" i="51"/>
  <c r="AG50" i="51"/>
  <c r="AE50" i="51"/>
  <c r="AD50" i="51"/>
  <c r="AC50" i="51"/>
  <c r="AB50" i="51"/>
  <c r="AA50" i="51"/>
  <c r="Z50" i="51"/>
  <c r="Y50" i="51"/>
  <c r="T50" i="51"/>
  <c r="B50" i="51"/>
  <c r="A50" i="51"/>
  <c r="X50" i="51" s="1"/>
  <c r="AM49" i="51"/>
  <c r="AL49" i="51"/>
  <c r="AK49" i="51"/>
  <c r="AJ49" i="51"/>
  <c r="AI49" i="51"/>
  <c r="AH49" i="51"/>
  <c r="AG49" i="51"/>
  <c r="AE49" i="51"/>
  <c r="AD49" i="51"/>
  <c r="AC49" i="51"/>
  <c r="AB49" i="51"/>
  <c r="AA49" i="51"/>
  <c r="Z49" i="51"/>
  <c r="Y49" i="51"/>
  <c r="T49" i="51"/>
  <c r="B49" i="51"/>
  <c r="A49" i="51"/>
  <c r="X49" i="51" s="1"/>
  <c r="AM48" i="51"/>
  <c r="AL48" i="51"/>
  <c r="AK48" i="51"/>
  <c r="AJ48" i="51"/>
  <c r="AI48" i="51"/>
  <c r="AH48" i="51"/>
  <c r="AG48" i="51"/>
  <c r="AE48" i="51"/>
  <c r="AD48" i="51"/>
  <c r="AC48" i="51"/>
  <c r="AB48" i="51"/>
  <c r="AA48" i="51"/>
  <c r="Z48" i="51"/>
  <c r="Y48" i="51"/>
  <c r="T48" i="51"/>
  <c r="B48" i="51"/>
  <c r="A48" i="51"/>
  <c r="X48" i="51" s="1"/>
  <c r="AM47" i="51"/>
  <c r="AL47" i="51"/>
  <c r="AK47" i="51"/>
  <c r="AJ47" i="51"/>
  <c r="AI47" i="51"/>
  <c r="AH47" i="51"/>
  <c r="AG47" i="51"/>
  <c r="AE47" i="51"/>
  <c r="AD47" i="51"/>
  <c r="AC47" i="51"/>
  <c r="AB47" i="51"/>
  <c r="AA47" i="51"/>
  <c r="Z47" i="51"/>
  <c r="Y47" i="51"/>
  <c r="T47" i="51"/>
  <c r="B47" i="51"/>
  <c r="A47" i="51"/>
  <c r="X47" i="51" s="1"/>
  <c r="AM46" i="51"/>
  <c r="AL46" i="51"/>
  <c r="AK46" i="51"/>
  <c r="AJ46" i="51"/>
  <c r="AI46" i="51"/>
  <c r="AH46" i="51"/>
  <c r="AG46" i="51"/>
  <c r="AE46" i="51"/>
  <c r="AD46" i="51"/>
  <c r="AC46" i="51"/>
  <c r="AB46" i="51"/>
  <c r="AA46" i="51"/>
  <c r="Z46" i="51"/>
  <c r="Y46" i="51"/>
  <c r="T46" i="51"/>
  <c r="B46" i="51"/>
  <c r="A46" i="51"/>
  <c r="X46" i="51" s="1"/>
  <c r="AM45" i="51"/>
  <c r="AL45" i="51"/>
  <c r="AK45" i="51"/>
  <c r="AJ45" i="51"/>
  <c r="AI45" i="51"/>
  <c r="AH45" i="51"/>
  <c r="AG45" i="51"/>
  <c r="AE45" i="51"/>
  <c r="AD45" i="51"/>
  <c r="AC45" i="51"/>
  <c r="AB45" i="51"/>
  <c r="AA45" i="51"/>
  <c r="Z45" i="51"/>
  <c r="Y45" i="51"/>
  <c r="T45" i="51"/>
  <c r="B45" i="51"/>
  <c r="A45" i="51"/>
  <c r="X45" i="51" s="1"/>
  <c r="AM44" i="51"/>
  <c r="AL44" i="51"/>
  <c r="AK44" i="51"/>
  <c r="AJ44" i="51"/>
  <c r="AI44" i="51"/>
  <c r="AH44" i="51"/>
  <c r="AG44" i="51"/>
  <c r="AE44" i="51"/>
  <c r="AD44" i="51"/>
  <c r="AC44" i="51"/>
  <c r="AB44" i="51"/>
  <c r="AA44" i="51"/>
  <c r="Z44" i="51"/>
  <c r="Y44" i="51"/>
  <c r="T44" i="51"/>
  <c r="B44" i="51"/>
  <c r="A44" i="51"/>
  <c r="X44" i="51" s="1"/>
  <c r="AM43" i="51"/>
  <c r="AL43" i="51"/>
  <c r="AK43" i="51"/>
  <c r="AJ43" i="51"/>
  <c r="AI43" i="51"/>
  <c r="AH43" i="51"/>
  <c r="AG43" i="51"/>
  <c r="AE43" i="51"/>
  <c r="AD43" i="51"/>
  <c r="AC43" i="51"/>
  <c r="AB43" i="51"/>
  <c r="AA43" i="51"/>
  <c r="Z43" i="51"/>
  <c r="Y43" i="51"/>
  <c r="T43" i="51"/>
  <c r="B43" i="51"/>
  <c r="A43" i="51"/>
  <c r="X43" i="51" s="1"/>
  <c r="AM42" i="51"/>
  <c r="AL42" i="51"/>
  <c r="AK42" i="51"/>
  <c r="AJ42" i="51"/>
  <c r="AI42" i="51"/>
  <c r="AH42" i="51"/>
  <c r="AG42" i="51"/>
  <c r="AE42" i="51"/>
  <c r="AD42" i="51"/>
  <c r="AC42" i="51"/>
  <c r="AB42" i="51"/>
  <c r="AA42" i="51"/>
  <c r="Z42" i="51"/>
  <c r="Y42" i="51"/>
  <c r="T42" i="51"/>
  <c r="B42" i="51"/>
  <c r="A42" i="51"/>
  <c r="X42" i="51" s="1"/>
  <c r="AM41" i="51"/>
  <c r="AL41" i="51"/>
  <c r="AK41" i="51"/>
  <c r="AJ41" i="51"/>
  <c r="AI41" i="51"/>
  <c r="AH41" i="51"/>
  <c r="AG41" i="51"/>
  <c r="AE41" i="51"/>
  <c r="AD41" i="51"/>
  <c r="AC41" i="51"/>
  <c r="AB41" i="51"/>
  <c r="AA41" i="51"/>
  <c r="Z41" i="51"/>
  <c r="Y41" i="51"/>
  <c r="T41" i="51"/>
  <c r="B41" i="51"/>
  <c r="A41" i="51"/>
  <c r="X41" i="51" s="1"/>
  <c r="AM40" i="51"/>
  <c r="AL40" i="51"/>
  <c r="AK40" i="51"/>
  <c r="AJ40" i="51"/>
  <c r="AI40" i="51"/>
  <c r="AH40" i="51"/>
  <c r="AG40" i="51"/>
  <c r="AE40" i="51"/>
  <c r="AD40" i="51"/>
  <c r="AC40" i="51"/>
  <c r="AB40" i="51"/>
  <c r="AA40" i="51"/>
  <c r="Z40" i="51"/>
  <c r="Y40" i="51"/>
  <c r="T40" i="51"/>
  <c r="B40" i="51"/>
  <c r="A40" i="51"/>
  <c r="X40" i="51" s="1"/>
  <c r="AM39" i="51"/>
  <c r="AL39" i="51"/>
  <c r="AK39" i="51"/>
  <c r="AJ39" i="51"/>
  <c r="AI39" i="51"/>
  <c r="AH39" i="51"/>
  <c r="AG39" i="51"/>
  <c r="AE39" i="51"/>
  <c r="AD39" i="51"/>
  <c r="AC39" i="51"/>
  <c r="AB39" i="51"/>
  <c r="AA39" i="51"/>
  <c r="Z39" i="51"/>
  <c r="Y39" i="51"/>
  <c r="T39" i="51"/>
  <c r="B39" i="51"/>
  <c r="A39" i="51"/>
  <c r="X39" i="51" s="1"/>
  <c r="AM38" i="51"/>
  <c r="AL38" i="51"/>
  <c r="AK38" i="51"/>
  <c r="AJ38" i="51"/>
  <c r="AI38" i="51"/>
  <c r="AH38" i="51"/>
  <c r="AG38" i="51"/>
  <c r="AE38" i="51"/>
  <c r="AD38" i="51"/>
  <c r="AC38" i="51"/>
  <c r="AB38" i="51"/>
  <c r="AA38" i="51"/>
  <c r="Z38" i="51"/>
  <c r="Y38" i="51"/>
  <c r="T38" i="51"/>
  <c r="B38" i="51"/>
  <c r="A38" i="51"/>
  <c r="X38" i="51" s="1"/>
  <c r="AM37" i="51"/>
  <c r="AL37" i="51"/>
  <c r="AK37" i="51"/>
  <c r="AJ37" i="51"/>
  <c r="AI37" i="51"/>
  <c r="AH37" i="51"/>
  <c r="AG37" i="51"/>
  <c r="AE37" i="51"/>
  <c r="AD37" i="51"/>
  <c r="AC37" i="51"/>
  <c r="AB37" i="51"/>
  <c r="AA37" i="51"/>
  <c r="Z37" i="51"/>
  <c r="Y37" i="51"/>
  <c r="T37" i="51"/>
  <c r="B37" i="51"/>
  <c r="A37" i="51"/>
  <c r="X37" i="51" s="1"/>
  <c r="AM36" i="51"/>
  <c r="AL36" i="51"/>
  <c r="AK36" i="51"/>
  <c r="AJ36" i="51"/>
  <c r="AI36" i="51"/>
  <c r="AH36" i="51"/>
  <c r="AG36" i="51"/>
  <c r="AE36" i="51"/>
  <c r="AD36" i="51"/>
  <c r="AC36" i="51"/>
  <c r="AB36" i="51"/>
  <c r="AA36" i="51"/>
  <c r="Z36" i="51"/>
  <c r="Y36" i="51"/>
  <c r="T36" i="51"/>
  <c r="B36" i="51"/>
  <c r="A36" i="51"/>
  <c r="X36" i="51" s="1"/>
  <c r="AM35" i="51"/>
  <c r="AL35" i="51"/>
  <c r="AK35" i="51"/>
  <c r="AJ35" i="51"/>
  <c r="AI35" i="51"/>
  <c r="AH35" i="51"/>
  <c r="AG35" i="51"/>
  <c r="AE35" i="51"/>
  <c r="AD35" i="51"/>
  <c r="AC35" i="51"/>
  <c r="AB35" i="51"/>
  <c r="AA35" i="51"/>
  <c r="Z35" i="51"/>
  <c r="Y35" i="51"/>
  <c r="T35" i="51"/>
  <c r="N35" i="51"/>
  <c r="B35" i="51"/>
  <c r="A35" i="51"/>
  <c r="X35" i="51" s="1"/>
  <c r="AM34" i="51"/>
  <c r="AL34" i="51"/>
  <c r="AK34" i="51"/>
  <c r="AJ34" i="51"/>
  <c r="AI34" i="51"/>
  <c r="AH34" i="51"/>
  <c r="AG34" i="51"/>
  <c r="AE34" i="51"/>
  <c r="AD34" i="51"/>
  <c r="AC34" i="51"/>
  <c r="AB34" i="51"/>
  <c r="AA34" i="51"/>
  <c r="Z34" i="51"/>
  <c r="Y34" i="51"/>
  <c r="T34" i="51"/>
  <c r="B34" i="51"/>
  <c r="A34" i="51"/>
  <c r="X34" i="51" s="1"/>
  <c r="AM33" i="51"/>
  <c r="AL33" i="51"/>
  <c r="AK33" i="51"/>
  <c r="AJ33" i="51"/>
  <c r="AI33" i="51"/>
  <c r="AH33" i="51"/>
  <c r="AG33" i="51"/>
  <c r="AE33" i="51"/>
  <c r="AD33" i="51"/>
  <c r="AC33" i="51"/>
  <c r="AB33" i="51"/>
  <c r="AA33" i="51"/>
  <c r="Z33" i="51"/>
  <c r="Y33" i="51"/>
  <c r="T33" i="51"/>
  <c r="B33" i="51"/>
  <c r="A33" i="51"/>
  <c r="X33" i="51" s="1"/>
  <c r="AM32" i="51"/>
  <c r="AL32" i="51"/>
  <c r="AK32" i="51"/>
  <c r="AJ32" i="51"/>
  <c r="AI32" i="51"/>
  <c r="AH32" i="51"/>
  <c r="AG32" i="51"/>
  <c r="AE32" i="51"/>
  <c r="AD32" i="51"/>
  <c r="AC32" i="51"/>
  <c r="AB32" i="51"/>
  <c r="AA32" i="51"/>
  <c r="Z32" i="51"/>
  <c r="Y32" i="51"/>
  <c r="T32" i="51"/>
  <c r="B32" i="51"/>
  <c r="A32" i="51"/>
  <c r="X32" i="51" s="1"/>
  <c r="AM31" i="51"/>
  <c r="AL31" i="51"/>
  <c r="AK31" i="51"/>
  <c r="AJ31" i="51"/>
  <c r="AI31" i="51"/>
  <c r="AH31" i="51"/>
  <c r="AG31" i="51"/>
  <c r="AE31" i="51"/>
  <c r="AD31" i="51"/>
  <c r="AC31" i="51"/>
  <c r="AB31" i="51"/>
  <c r="AA31" i="51"/>
  <c r="Z31" i="51"/>
  <c r="Y31" i="51"/>
  <c r="T31" i="51"/>
  <c r="B31" i="51"/>
  <c r="A31" i="51"/>
  <c r="X31" i="51" s="1"/>
  <c r="AM30" i="51"/>
  <c r="AL30" i="51"/>
  <c r="AK30" i="51"/>
  <c r="AJ30" i="51"/>
  <c r="AI30" i="51"/>
  <c r="AH30" i="51"/>
  <c r="AG30" i="51"/>
  <c r="AE30" i="51"/>
  <c r="AD30" i="51"/>
  <c r="AC30" i="51"/>
  <c r="AB30" i="51"/>
  <c r="AA30" i="51"/>
  <c r="Z30" i="51"/>
  <c r="Y30" i="51"/>
  <c r="T30" i="51"/>
  <c r="B30" i="51"/>
  <c r="A30" i="51"/>
  <c r="X30" i="51" s="1"/>
  <c r="AM29" i="51"/>
  <c r="AL29" i="51"/>
  <c r="AK29" i="51"/>
  <c r="AJ29" i="51"/>
  <c r="AI29" i="51"/>
  <c r="AH29" i="51"/>
  <c r="AG29" i="51"/>
  <c r="AE29" i="51"/>
  <c r="AD29" i="51"/>
  <c r="AC29" i="51"/>
  <c r="AB29" i="51"/>
  <c r="AA29" i="51"/>
  <c r="Z29" i="51"/>
  <c r="Y29" i="51"/>
  <c r="T29" i="51"/>
  <c r="B29" i="51"/>
  <c r="A29" i="51"/>
  <c r="X29" i="51" s="1"/>
  <c r="AM28" i="51"/>
  <c r="AL28" i="51"/>
  <c r="AK28" i="51"/>
  <c r="AJ28" i="51"/>
  <c r="AI28" i="51"/>
  <c r="AH28" i="51"/>
  <c r="AG28" i="51"/>
  <c r="AE28" i="51"/>
  <c r="AD28" i="51"/>
  <c r="AC28" i="51"/>
  <c r="AB28" i="51"/>
  <c r="AA28" i="51"/>
  <c r="Z28" i="51"/>
  <c r="Y28" i="51"/>
  <c r="T28" i="51"/>
  <c r="B28" i="51"/>
  <c r="A28" i="51"/>
  <c r="X28" i="51" s="1"/>
  <c r="AM27" i="51"/>
  <c r="AL27" i="51"/>
  <c r="AK27" i="51"/>
  <c r="AJ27" i="51"/>
  <c r="AI27" i="51"/>
  <c r="AH27" i="51"/>
  <c r="AG27" i="51"/>
  <c r="AE27" i="51"/>
  <c r="AD27" i="51"/>
  <c r="AC27" i="51"/>
  <c r="AB27" i="51"/>
  <c r="AA27" i="51"/>
  <c r="Z27" i="51"/>
  <c r="Y27" i="51"/>
  <c r="T27" i="51"/>
  <c r="B27" i="51"/>
  <c r="A27" i="51"/>
  <c r="X27" i="51" s="1"/>
  <c r="AM26" i="51"/>
  <c r="AL26" i="51"/>
  <c r="AK26" i="51"/>
  <c r="AJ26" i="51"/>
  <c r="AI26" i="51"/>
  <c r="AH26" i="51"/>
  <c r="AG26" i="51"/>
  <c r="AE26" i="51"/>
  <c r="AD26" i="51"/>
  <c r="AC26" i="51"/>
  <c r="AB26" i="51"/>
  <c r="AA26" i="51"/>
  <c r="Z26" i="51"/>
  <c r="Y26" i="51"/>
  <c r="T26" i="51"/>
  <c r="B26" i="51"/>
  <c r="A26" i="51"/>
  <c r="X26" i="51" s="1"/>
  <c r="AM25" i="51"/>
  <c r="AL25" i="51"/>
  <c r="AK25" i="51"/>
  <c r="AJ25" i="51"/>
  <c r="AI25" i="51"/>
  <c r="AH25" i="51"/>
  <c r="AG25" i="51"/>
  <c r="AE25" i="51"/>
  <c r="AD25" i="51"/>
  <c r="AC25" i="51"/>
  <c r="AB25" i="51"/>
  <c r="AA25" i="51"/>
  <c r="Z25" i="51"/>
  <c r="Y25" i="51"/>
  <c r="T25" i="51"/>
  <c r="B25" i="51"/>
  <c r="A25" i="51"/>
  <c r="X25" i="51" s="1"/>
  <c r="AM24" i="51"/>
  <c r="AL24" i="51"/>
  <c r="AK24" i="51"/>
  <c r="AJ24" i="51"/>
  <c r="AI24" i="51"/>
  <c r="AH24" i="51"/>
  <c r="AG24" i="51"/>
  <c r="AE24" i="51"/>
  <c r="AD24" i="51"/>
  <c r="AC24" i="51"/>
  <c r="AB24" i="51"/>
  <c r="AA24" i="51"/>
  <c r="Z24" i="51"/>
  <c r="Y24" i="51"/>
  <c r="T24" i="51"/>
  <c r="B24" i="51"/>
  <c r="A24" i="51"/>
  <c r="X24" i="51" s="1"/>
  <c r="AM23" i="51"/>
  <c r="AL23" i="51"/>
  <c r="AK23" i="51"/>
  <c r="AJ23" i="51"/>
  <c r="AI23" i="51"/>
  <c r="AH23" i="51"/>
  <c r="AG23" i="51"/>
  <c r="AE23" i="51"/>
  <c r="AD23" i="51"/>
  <c r="AC23" i="51"/>
  <c r="AB23" i="51"/>
  <c r="AA23" i="51"/>
  <c r="Z23" i="51"/>
  <c r="Y23" i="51"/>
  <c r="T23" i="51"/>
  <c r="B23" i="51"/>
  <c r="A23" i="51"/>
  <c r="X23" i="51" s="1"/>
  <c r="AM22" i="51"/>
  <c r="AL22" i="51"/>
  <c r="AK22" i="51"/>
  <c r="AJ22" i="51"/>
  <c r="AI22" i="51"/>
  <c r="AH22" i="51"/>
  <c r="AG22" i="51"/>
  <c r="AE22" i="51"/>
  <c r="AD22" i="51"/>
  <c r="AC22" i="51"/>
  <c r="AB22" i="51"/>
  <c r="AA22" i="51"/>
  <c r="Z22" i="51"/>
  <c r="Y22" i="51"/>
  <c r="T22" i="51"/>
  <c r="B22" i="51"/>
  <c r="A22" i="51"/>
  <c r="X22" i="51" s="1"/>
  <c r="AM21" i="51"/>
  <c r="AL21" i="51"/>
  <c r="AK21" i="51"/>
  <c r="AJ21" i="51"/>
  <c r="AI21" i="51"/>
  <c r="AH21" i="51"/>
  <c r="AG21" i="51"/>
  <c r="AE21" i="51"/>
  <c r="AD21" i="51"/>
  <c r="AC21" i="51"/>
  <c r="AB21" i="51"/>
  <c r="AA21" i="51"/>
  <c r="Z21" i="51"/>
  <c r="Y21" i="51"/>
  <c r="T21" i="51"/>
  <c r="B21" i="51"/>
  <c r="A21" i="51"/>
  <c r="X21" i="51" s="1"/>
  <c r="AM20" i="51"/>
  <c r="AL20" i="51"/>
  <c r="AK20" i="51"/>
  <c r="AJ20" i="51"/>
  <c r="AI20" i="51"/>
  <c r="AH20" i="51"/>
  <c r="AG20" i="51"/>
  <c r="AE20" i="51"/>
  <c r="AD20" i="51"/>
  <c r="AC20" i="51"/>
  <c r="AB20" i="51"/>
  <c r="AA20" i="51"/>
  <c r="Z20" i="51"/>
  <c r="Y20" i="51"/>
  <c r="T20" i="51"/>
  <c r="B20" i="51"/>
  <c r="A20" i="51"/>
  <c r="X20" i="51" s="1"/>
  <c r="AM19" i="51"/>
  <c r="AL19" i="51"/>
  <c r="AK19" i="51"/>
  <c r="AJ19" i="51"/>
  <c r="AI19" i="51"/>
  <c r="AH19" i="51"/>
  <c r="AG19" i="51"/>
  <c r="AE19" i="51"/>
  <c r="AD19" i="51"/>
  <c r="AC19" i="51"/>
  <c r="AB19" i="51"/>
  <c r="AA19" i="51"/>
  <c r="Z19" i="51"/>
  <c r="Y19" i="51"/>
  <c r="T19" i="51"/>
  <c r="B19" i="51"/>
  <c r="A19" i="51"/>
  <c r="X19" i="51" s="1"/>
  <c r="AM18" i="51"/>
  <c r="AL18" i="51"/>
  <c r="AK18" i="51"/>
  <c r="AJ18" i="51"/>
  <c r="AI18" i="51"/>
  <c r="AH18" i="51"/>
  <c r="AG18" i="51"/>
  <c r="AE18" i="51"/>
  <c r="AD18" i="51"/>
  <c r="AC18" i="51"/>
  <c r="AB18" i="51"/>
  <c r="AA18" i="51"/>
  <c r="Z18" i="51"/>
  <c r="Y18" i="51"/>
  <c r="T18" i="51"/>
  <c r="B18" i="51"/>
  <c r="A18" i="51"/>
  <c r="X18" i="51" s="1"/>
  <c r="AM17" i="51"/>
  <c r="AL17" i="51"/>
  <c r="AK17" i="51"/>
  <c r="AJ17" i="51"/>
  <c r="AI17" i="51"/>
  <c r="AH17" i="51"/>
  <c r="AG17" i="51"/>
  <c r="AE17" i="51"/>
  <c r="AD17" i="51"/>
  <c r="AC17" i="51"/>
  <c r="AB17" i="51"/>
  <c r="AA17" i="51"/>
  <c r="Z17" i="51"/>
  <c r="Y17" i="51"/>
  <c r="T17" i="51"/>
  <c r="B17" i="51"/>
  <c r="A17" i="51"/>
  <c r="X17" i="51" s="1"/>
  <c r="AM16" i="51"/>
  <c r="AL16" i="51"/>
  <c r="AK16" i="51"/>
  <c r="AJ16" i="51"/>
  <c r="AI16" i="51"/>
  <c r="AH16" i="51"/>
  <c r="AG16" i="51"/>
  <c r="AE16" i="51"/>
  <c r="AD16" i="51"/>
  <c r="AC16" i="51"/>
  <c r="AB16" i="51"/>
  <c r="AA16" i="51"/>
  <c r="Z16" i="51"/>
  <c r="Y16" i="51"/>
  <c r="T16" i="51"/>
  <c r="B16" i="51"/>
  <c r="A16" i="51"/>
  <c r="X16" i="51" s="1"/>
  <c r="AM15" i="51"/>
  <c r="AL15" i="51"/>
  <c r="AK15" i="51"/>
  <c r="AJ15" i="51"/>
  <c r="AI15" i="51"/>
  <c r="AH15" i="51"/>
  <c r="AG15" i="51"/>
  <c r="AE15" i="51"/>
  <c r="AD15" i="51"/>
  <c r="AC15" i="51"/>
  <c r="AB15" i="51"/>
  <c r="AA15" i="51"/>
  <c r="Z15" i="51"/>
  <c r="Y15" i="51"/>
  <c r="T15" i="51"/>
  <c r="B15" i="51"/>
  <c r="A15" i="51"/>
  <c r="X15" i="51" s="1"/>
  <c r="AM14" i="51"/>
  <c r="AL14" i="51"/>
  <c r="AK14" i="51"/>
  <c r="AJ14" i="51"/>
  <c r="AI14" i="51"/>
  <c r="AH14" i="51"/>
  <c r="AG14" i="51"/>
  <c r="AE14" i="51"/>
  <c r="AD14" i="51"/>
  <c r="AC14" i="51"/>
  <c r="AB14" i="51"/>
  <c r="AA14" i="51"/>
  <c r="Z14" i="51"/>
  <c r="Y14" i="51"/>
  <c r="T14" i="51"/>
  <c r="B14" i="51"/>
  <c r="A14" i="51"/>
  <c r="X14" i="51" s="1"/>
  <c r="AM13" i="51"/>
  <c r="AL13" i="51"/>
  <c r="AK13" i="51"/>
  <c r="AJ13" i="51"/>
  <c r="AI13" i="51"/>
  <c r="AH13" i="51"/>
  <c r="AG13" i="51"/>
  <c r="AE13" i="51"/>
  <c r="AD13" i="51"/>
  <c r="AC13" i="51"/>
  <c r="AB13" i="51"/>
  <c r="AA13" i="51"/>
  <c r="Z13" i="51"/>
  <c r="Y13" i="51"/>
  <c r="T13" i="51"/>
  <c r="B13" i="51"/>
  <c r="A13" i="51"/>
  <c r="F19" i="46"/>
  <c r="F18" i="46"/>
  <c r="F17" i="46"/>
  <c r="F16" i="46"/>
  <c r="F15" i="46"/>
  <c r="F14" i="46"/>
  <c r="F10" i="46"/>
  <c r="F11" i="46"/>
  <c r="F12" i="46"/>
  <c r="F9" i="46"/>
  <c r="E19" i="46"/>
  <c r="D19" i="46"/>
  <c r="E18" i="46"/>
  <c r="D18" i="46"/>
  <c r="E17" i="46"/>
  <c r="D17" i="46"/>
  <c r="E16" i="46"/>
  <c r="D16" i="46"/>
  <c r="E15" i="46"/>
  <c r="D15" i="46"/>
  <c r="E14" i="46"/>
  <c r="D14" i="46"/>
  <c r="D10" i="46"/>
  <c r="E10" i="46"/>
  <c r="D11" i="46"/>
  <c r="E11" i="46"/>
  <c r="D12" i="46"/>
  <c r="E12" i="46"/>
  <c r="E9" i="46"/>
  <c r="D9" i="46"/>
  <c r="I19" i="47"/>
  <c r="H19" i="47"/>
  <c r="G19" i="47"/>
  <c r="I18" i="47"/>
  <c r="H18" i="47"/>
  <c r="G18" i="47"/>
  <c r="I16" i="47"/>
  <c r="H16" i="47"/>
  <c r="G16" i="47"/>
  <c r="I15" i="47"/>
  <c r="H15" i="47"/>
  <c r="G15" i="47"/>
  <c r="I14" i="47"/>
  <c r="H14" i="47"/>
  <c r="G14" i="47"/>
  <c r="G10" i="47"/>
  <c r="H10" i="47"/>
  <c r="I10" i="47"/>
  <c r="G11" i="47"/>
  <c r="H11" i="47"/>
  <c r="I11" i="47"/>
  <c r="G12" i="47"/>
  <c r="H12" i="47"/>
  <c r="I12" i="47"/>
  <c r="I9" i="47"/>
  <c r="H9" i="47"/>
  <c r="G9" i="47"/>
  <c r="F19" i="47"/>
  <c r="E19" i="47"/>
  <c r="D19" i="47"/>
  <c r="F18" i="47"/>
  <c r="E18" i="47"/>
  <c r="D18" i="47"/>
  <c r="F16" i="47"/>
  <c r="E16" i="47"/>
  <c r="D16" i="47"/>
  <c r="F15" i="47"/>
  <c r="E15" i="47"/>
  <c r="D15" i="47"/>
  <c r="F14" i="47"/>
  <c r="E14" i="47"/>
  <c r="D14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X13" i="51" l="1"/>
  <c r="J46" i="39"/>
  <c r="K46" i="39"/>
  <c r="I46" i="39"/>
  <c r="E19" i="50"/>
  <c r="X69" i="51"/>
  <c r="I19" i="50"/>
  <c r="H19" i="50"/>
  <c r="H14" i="50"/>
  <c r="G15" i="50"/>
  <c r="G17" i="50"/>
  <c r="I14" i="50"/>
  <c r="AH12" i="51"/>
  <c r="AL12" i="51"/>
  <c r="Z12" i="51"/>
  <c r="I8" i="50"/>
  <c r="T135" i="51"/>
  <c r="E14" i="50"/>
  <c r="AD12" i="51"/>
  <c r="G12" i="50"/>
  <c r="G10" i="50"/>
  <c r="I122" i="39"/>
  <c r="K66" i="39"/>
  <c r="I118" i="39"/>
  <c r="K109" i="39"/>
  <c r="J81" i="39"/>
  <c r="I126" i="39"/>
  <c r="I116" i="39"/>
  <c r="I80" i="39"/>
  <c r="I60" i="39"/>
  <c r="J32" i="39"/>
  <c r="J134" i="39"/>
  <c r="I39" i="39"/>
  <c r="J14" i="39"/>
  <c r="I107" i="39"/>
  <c r="K99" i="39"/>
  <c r="I75" i="39"/>
  <c r="J63" i="39"/>
  <c r="K55" i="39"/>
  <c r="K106" i="39"/>
  <c r="I50" i="39"/>
  <c r="I133" i="39"/>
  <c r="J101" i="39"/>
  <c r="J77" i="39"/>
  <c r="K98" i="39"/>
  <c r="L22" i="39"/>
  <c r="I129" i="39"/>
  <c r="J93" i="39"/>
  <c r="J61" i="39"/>
  <c r="K82" i="39"/>
  <c r="I130" i="39"/>
  <c r="I125" i="39"/>
  <c r="J89" i="39"/>
  <c r="L37" i="39"/>
  <c r="I124" i="39"/>
  <c r="I88" i="39"/>
  <c r="I64" i="39"/>
  <c r="J36" i="39"/>
  <c r="L16" i="39"/>
  <c r="I47" i="39"/>
  <c r="J132" i="39"/>
  <c r="K123" i="39"/>
  <c r="J99" i="39"/>
  <c r="K87" i="39"/>
  <c r="I63" i="39"/>
  <c r="J55" i="39"/>
  <c r="J35" i="39"/>
  <c r="L27" i="39"/>
  <c r="L23" i="39"/>
  <c r="J102" i="39"/>
  <c r="J90" i="39"/>
  <c r="J78" i="39"/>
  <c r="I66" i="39"/>
  <c r="I58" i="39"/>
  <c r="K42" i="39"/>
  <c r="K129" i="39"/>
  <c r="J105" i="39"/>
  <c r="I93" i="39"/>
  <c r="I77" i="39"/>
  <c r="I65" i="39"/>
  <c r="I57" i="39"/>
  <c r="K41" i="39"/>
  <c r="I37" i="39"/>
  <c r="J33" i="39"/>
  <c r="I25" i="39"/>
  <c r="L21" i="39"/>
  <c r="L17" i="39"/>
  <c r="K90" i="39"/>
  <c r="K124" i="39"/>
  <c r="J108" i="39"/>
  <c r="K100" i="39"/>
  <c r="K92" i="39"/>
  <c r="K84" i="39"/>
  <c r="K76" i="39"/>
  <c r="K68" i="39"/>
  <c r="K60" i="39"/>
  <c r="K52" i="39"/>
  <c r="K40" i="39"/>
  <c r="L36" i="39"/>
  <c r="I32" i="39"/>
  <c r="K24" i="39"/>
  <c r="K20" i="39"/>
  <c r="J16" i="39"/>
  <c r="I120" i="39"/>
  <c r="I100" i="39"/>
  <c r="J73" i="39"/>
  <c r="I52" i="39"/>
  <c r="I115" i="39"/>
  <c r="J91" i="39"/>
  <c r="K79" i="39"/>
  <c r="I59" i="39"/>
  <c r="J51" i="39"/>
  <c r="L39" i="39"/>
  <c r="K126" i="39"/>
  <c r="J110" i="39"/>
  <c r="I38" i="39"/>
  <c r="I34" i="39"/>
  <c r="I30" i="39"/>
  <c r="L26" i="39"/>
  <c r="I18" i="39"/>
  <c r="J131" i="39"/>
  <c r="K102" i="39"/>
  <c r="K54" i="39"/>
  <c r="I119" i="39"/>
  <c r="J95" i="39"/>
  <c r="K83" i="39"/>
  <c r="K31" i="39"/>
  <c r="I106" i="39"/>
  <c r="I82" i="39"/>
  <c r="I117" i="39"/>
  <c r="I101" i="39"/>
  <c r="I81" i="39"/>
  <c r="K133" i="39"/>
  <c r="J53" i="39"/>
  <c r="I14" i="39"/>
  <c r="I76" i="39"/>
  <c r="J24" i="39"/>
  <c r="I31" i="39"/>
  <c r="J107" i="39"/>
  <c r="I43" i="39"/>
  <c r="J27" i="39"/>
  <c r="I78" i="39"/>
  <c r="I54" i="39"/>
  <c r="I85" i="39"/>
  <c r="J41" i="39"/>
  <c r="K17" i="39"/>
  <c r="J104" i="39"/>
  <c r="J80" i="39"/>
  <c r="I48" i="39"/>
  <c r="L24" i="39"/>
  <c r="I132" i="39"/>
  <c r="K62" i="39"/>
  <c r="J71" i="39"/>
  <c r="J130" i="39"/>
  <c r="J34" i="39"/>
  <c r="J22" i="39"/>
  <c r="K86" i="39"/>
  <c r="K95" i="39"/>
  <c r="I27" i="39"/>
  <c r="K81" i="39"/>
  <c r="I35" i="39"/>
  <c r="J57" i="39"/>
  <c r="K71" i="39"/>
  <c r="I110" i="39"/>
  <c r="I26" i="39"/>
  <c r="I111" i="39"/>
  <c r="K67" i="39"/>
  <c r="K101" i="39"/>
  <c r="L29" i="39"/>
  <c r="J64" i="39"/>
  <c r="L28" i="39"/>
  <c r="K44" i="39"/>
  <c r="K39" i="39"/>
  <c r="K30" i="39"/>
  <c r="J18" i="39"/>
  <c r="J83" i="39"/>
  <c r="K89" i="39"/>
  <c r="L19" i="39"/>
  <c r="K132" i="39"/>
  <c r="I72" i="39"/>
  <c r="L20" i="39"/>
  <c r="L14" i="39"/>
  <c r="I99" i="39"/>
  <c r="K75" i="39"/>
  <c r="K35" i="39"/>
  <c r="I23" i="39"/>
  <c r="K107" i="39"/>
  <c r="I90" i="39"/>
  <c r="I74" i="39"/>
  <c r="I62" i="39"/>
  <c r="J54" i="39"/>
  <c r="I121" i="39"/>
  <c r="I97" i="39"/>
  <c r="K77" i="39"/>
  <c r="K61" i="39"/>
  <c r="I53" i="39"/>
  <c r="K37" i="39"/>
  <c r="K29" i="39"/>
  <c r="K21" i="39"/>
  <c r="J17" i="39"/>
  <c r="J85" i="39"/>
  <c r="J112" i="39"/>
  <c r="J100" i="39"/>
  <c r="J88" i="39"/>
  <c r="K80" i="39"/>
  <c r="J68" i="39"/>
  <c r="J56" i="39"/>
  <c r="I44" i="39"/>
  <c r="K36" i="39"/>
  <c r="K28" i="39"/>
  <c r="I24" i="39"/>
  <c r="K16" i="39"/>
  <c r="K112" i="39"/>
  <c r="I84" i="39"/>
  <c r="I79" i="39"/>
  <c r="K130" i="39"/>
  <c r="L34" i="39"/>
  <c r="J65" i="39"/>
  <c r="J106" i="39"/>
  <c r="K69" i="39"/>
  <c r="K15" i="39"/>
  <c r="I36" i="39"/>
  <c r="K108" i="39"/>
  <c r="J79" i="39"/>
  <c r="J126" i="39"/>
  <c r="I22" i="39"/>
  <c r="J111" i="39"/>
  <c r="K125" i="39"/>
  <c r="I19" i="39"/>
  <c r="I96" i="39"/>
  <c r="I56" i="39"/>
  <c r="K111" i="39"/>
  <c r="K14" i="39"/>
  <c r="I87" i="39"/>
  <c r="K63" i="39"/>
  <c r="L35" i="39"/>
  <c r="K23" i="39"/>
  <c r="I102" i="39"/>
  <c r="I86" i="39"/>
  <c r="J74" i="39"/>
  <c r="J62" i="39"/>
  <c r="I42" i="39"/>
  <c r="I113" i="39"/>
  <c r="K93" i="39"/>
  <c r="K73" i="39"/>
  <c r="I61" i="39"/>
  <c r="I49" i="39"/>
  <c r="J37" i="39"/>
  <c r="I29" i="39"/>
  <c r="J21" i="39"/>
  <c r="I131" i="39"/>
  <c r="I128" i="39"/>
  <c r="I108" i="39"/>
  <c r="J96" i="39"/>
  <c r="K88" i="39"/>
  <c r="J76" i="39"/>
  <c r="J44" i="39"/>
  <c r="K134" i="39"/>
  <c r="J103" i="39"/>
  <c r="L38" i="39"/>
  <c r="K110" i="39"/>
  <c r="I98" i="39"/>
  <c r="K58" i="39"/>
  <c r="I92" i="39"/>
  <c r="J40" i="39"/>
  <c r="K103" i="39"/>
  <c r="J123" i="39"/>
  <c r="J87" i="39"/>
  <c r="I55" i="39"/>
  <c r="K27" i="39"/>
  <c r="J23" i="39"/>
  <c r="I94" i="39"/>
  <c r="J86" i="39"/>
  <c r="I70" i="39"/>
  <c r="J58" i="39"/>
  <c r="J42" i="39"/>
  <c r="I105" i="39"/>
  <c r="K85" i="39"/>
  <c r="I73" i="39"/>
  <c r="K57" i="39"/>
  <c r="I41" i="39"/>
  <c r="K33" i="39"/>
  <c r="J29" i="39"/>
  <c r="I17" i="39"/>
  <c r="I114" i="39"/>
  <c r="J124" i="39"/>
  <c r="I104" i="39"/>
  <c r="K96" i="39"/>
  <c r="J84" i="39"/>
  <c r="J72" i="39"/>
  <c r="K64" i="39"/>
  <c r="J52" i="39"/>
  <c r="L40" i="39"/>
  <c r="K32" i="39"/>
  <c r="I28" i="39"/>
  <c r="J20" i="39"/>
  <c r="J133" i="39"/>
  <c r="K104" i="39"/>
  <c r="I68" i="39"/>
  <c r="L33" i="39"/>
  <c r="I91" i="39"/>
  <c r="I71" i="39"/>
  <c r="K59" i="39"/>
  <c r="J39" i="39"/>
  <c r="J122" i="39"/>
  <c r="K34" i="39"/>
  <c r="J30" i="39"/>
  <c r="K22" i="39"/>
  <c r="I134" i="39"/>
  <c r="J97" i="39"/>
  <c r="L25" i="39"/>
  <c r="I95" i="39"/>
  <c r="I67" i="39"/>
  <c r="L31" i="39"/>
  <c r="J98" i="39"/>
  <c r="I109" i="39"/>
  <c r="I89" i="39"/>
  <c r="I45" i="39"/>
  <c r="K19" i="39"/>
  <c r="L15" i="39"/>
  <c r="J75" i="39"/>
  <c r="K131" i="39"/>
  <c r="J94" i="39"/>
  <c r="J66" i="39"/>
  <c r="J129" i="39"/>
  <c r="K97" i="39"/>
  <c r="K65" i="39"/>
  <c r="K53" i="39"/>
  <c r="I33" i="39"/>
  <c r="I21" i="39"/>
  <c r="K105" i="39"/>
  <c r="I112" i="39"/>
  <c r="J92" i="39"/>
  <c r="K72" i="39"/>
  <c r="J60" i="39"/>
  <c r="I40" i="39"/>
  <c r="L32" i="39"/>
  <c r="I16" i="39"/>
  <c r="K94" i="39"/>
  <c r="J28" i="39"/>
  <c r="K91" i="39"/>
  <c r="I51" i="39"/>
  <c r="K122" i="39"/>
  <c r="K38" i="39"/>
  <c r="L30" i="39"/>
  <c r="I127" i="39"/>
  <c r="L18" i="39"/>
  <c r="J67" i="39"/>
  <c r="J82" i="39"/>
  <c r="J109" i="39"/>
  <c r="K74" i="39"/>
  <c r="I15" i="39"/>
  <c r="J19" i="39"/>
  <c r="I103" i="39"/>
  <c r="K51" i="39"/>
  <c r="J38" i="39"/>
  <c r="K18" i="39"/>
  <c r="I123" i="39"/>
  <c r="I83" i="39"/>
  <c r="J125" i="39"/>
  <c r="J69" i="39"/>
  <c r="J15" i="39"/>
  <c r="K56" i="39"/>
  <c r="I20" i="39"/>
  <c r="K78" i="39"/>
  <c r="J59" i="39"/>
  <c r="L41" i="39"/>
  <c r="J31" i="39"/>
  <c r="I69" i="39"/>
  <c r="AI12" i="51"/>
  <c r="G13" i="50"/>
  <c r="G11" i="50"/>
  <c r="AE12" i="51"/>
  <c r="AB12" i="51"/>
  <c r="Y12" i="51"/>
  <c r="AC12" i="51"/>
  <c r="AG12" i="51"/>
  <c r="AK12" i="51"/>
  <c r="AJ12" i="51"/>
  <c r="G16" i="50"/>
  <c r="G18" i="50"/>
  <c r="G21" i="50"/>
  <c r="AA12" i="51"/>
  <c r="AM12" i="51"/>
  <c r="D19" i="50"/>
  <c r="G20" i="50"/>
  <c r="D8" i="50"/>
  <c r="G9" i="50"/>
  <c r="D14" i="50"/>
  <c r="E8" i="50"/>
  <c r="E22" i="50" s="1"/>
  <c r="H8" i="50"/>
  <c r="W27" i="45"/>
  <c r="W30" i="45"/>
  <c r="W29" i="45"/>
  <c r="W28" i="45"/>
  <c r="H22" i="50" l="1"/>
  <c r="H27" i="50" s="1"/>
  <c r="I22" i="50"/>
  <c r="I27" i="50" s="1"/>
  <c r="G19" i="50"/>
  <c r="G8" i="50"/>
  <c r="AF12" i="51"/>
  <c r="AN12" i="51"/>
  <c r="D22" i="50"/>
  <c r="D27" i="50" s="1"/>
  <c r="G14" i="50"/>
  <c r="E27" i="50"/>
  <c r="M22" i="50"/>
  <c r="V121" i="49"/>
  <c r="V123" i="49"/>
  <c r="V124" i="49"/>
  <c r="V125" i="49"/>
  <c r="G121" i="49"/>
  <c r="F121" i="49"/>
  <c r="A121" i="49"/>
  <c r="AL120" i="49"/>
  <c r="AK120" i="49"/>
  <c r="AJ120" i="49"/>
  <c r="AI120" i="49"/>
  <c r="AH120" i="49"/>
  <c r="AG120" i="49"/>
  <c r="AF120" i="49"/>
  <c r="T120" i="49"/>
  <c r="A120" i="49"/>
  <c r="AL119" i="49"/>
  <c r="AK119" i="49"/>
  <c r="AJ119" i="49"/>
  <c r="AI119" i="49"/>
  <c r="AH119" i="49"/>
  <c r="AG119" i="49"/>
  <c r="AF119" i="49"/>
  <c r="AD119" i="49"/>
  <c r="AC119" i="49"/>
  <c r="AB119" i="49"/>
  <c r="AA119" i="49"/>
  <c r="Z119" i="49"/>
  <c r="Y119" i="49"/>
  <c r="X119" i="49"/>
  <c r="T119" i="49"/>
  <c r="A119" i="49"/>
  <c r="AL118" i="49"/>
  <c r="AK118" i="49"/>
  <c r="AJ118" i="49"/>
  <c r="AI118" i="49"/>
  <c r="AH118" i="49"/>
  <c r="AG118" i="49"/>
  <c r="AF118" i="49"/>
  <c r="AD118" i="49"/>
  <c r="AC118" i="49"/>
  <c r="AB118" i="49"/>
  <c r="AA118" i="49"/>
  <c r="Z118" i="49"/>
  <c r="Y118" i="49"/>
  <c r="X118" i="49"/>
  <c r="N118" i="49"/>
  <c r="T118" i="49"/>
  <c r="A118" i="49"/>
  <c r="AL117" i="49"/>
  <c r="AK117" i="49"/>
  <c r="AJ117" i="49"/>
  <c r="AI117" i="49"/>
  <c r="AH117" i="49"/>
  <c r="AG117" i="49"/>
  <c r="AF117" i="49"/>
  <c r="AD117" i="49"/>
  <c r="AC117" i="49"/>
  <c r="AB117" i="49"/>
  <c r="AA117" i="49"/>
  <c r="Z117" i="49"/>
  <c r="Y117" i="49"/>
  <c r="X117" i="49"/>
  <c r="N117" i="49"/>
  <c r="T117" i="49"/>
  <c r="A117" i="49"/>
  <c r="AL116" i="49"/>
  <c r="AK116" i="49"/>
  <c r="AJ116" i="49"/>
  <c r="AI116" i="49"/>
  <c r="AH116" i="49"/>
  <c r="AG116" i="49"/>
  <c r="AF116" i="49"/>
  <c r="AD116" i="49"/>
  <c r="AC116" i="49"/>
  <c r="AB116" i="49"/>
  <c r="AA116" i="49"/>
  <c r="Z116" i="49"/>
  <c r="Y116" i="49"/>
  <c r="X116" i="49"/>
  <c r="N116" i="49"/>
  <c r="T116" i="49"/>
  <c r="A116" i="49"/>
  <c r="AL115" i="49"/>
  <c r="AK115" i="49"/>
  <c r="AJ115" i="49"/>
  <c r="AI115" i="49"/>
  <c r="AH115" i="49"/>
  <c r="AG115" i="49"/>
  <c r="AF115" i="49"/>
  <c r="AD115" i="49"/>
  <c r="AC115" i="49"/>
  <c r="AB115" i="49"/>
  <c r="AA115" i="49"/>
  <c r="Z115" i="49"/>
  <c r="Y115" i="49"/>
  <c r="X115" i="49"/>
  <c r="T115" i="49"/>
  <c r="A115" i="49"/>
  <c r="AL114" i="49"/>
  <c r="AK114" i="49"/>
  <c r="AJ114" i="49"/>
  <c r="AI114" i="49"/>
  <c r="AH114" i="49"/>
  <c r="AG114" i="49"/>
  <c r="AF114" i="49"/>
  <c r="AD114" i="49"/>
  <c r="AC114" i="49"/>
  <c r="AB114" i="49"/>
  <c r="AA114" i="49"/>
  <c r="Z114" i="49"/>
  <c r="Y114" i="49"/>
  <c r="X114" i="49"/>
  <c r="T114" i="49"/>
  <c r="A114" i="49"/>
  <c r="AL113" i="49"/>
  <c r="AK113" i="49"/>
  <c r="AJ113" i="49"/>
  <c r="AI113" i="49"/>
  <c r="AH113" i="49"/>
  <c r="AG113" i="49"/>
  <c r="AF113" i="49"/>
  <c r="AD113" i="49"/>
  <c r="AC113" i="49"/>
  <c r="AB113" i="49"/>
  <c r="AA113" i="49"/>
  <c r="Z113" i="49"/>
  <c r="Y113" i="49"/>
  <c r="X113" i="49"/>
  <c r="T113" i="49"/>
  <c r="A113" i="49"/>
  <c r="AL112" i="49"/>
  <c r="AK112" i="49"/>
  <c r="AJ112" i="49"/>
  <c r="AI112" i="49"/>
  <c r="AH112" i="49"/>
  <c r="AG112" i="49"/>
  <c r="AF112" i="49"/>
  <c r="AD112" i="49"/>
  <c r="AC112" i="49"/>
  <c r="AB112" i="49"/>
  <c r="AA112" i="49"/>
  <c r="Z112" i="49"/>
  <c r="Y112" i="49"/>
  <c r="X112" i="49"/>
  <c r="T112" i="49"/>
  <c r="A112" i="49"/>
  <c r="AL111" i="49"/>
  <c r="AK111" i="49"/>
  <c r="AJ111" i="49"/>
  <c r="AI111" i="49"/>
  <c r="AH111" i="49"/>
  <c r="AG111" i="49"/>
  <c r="AF111" i="49"/>
  <c r="AD111" i="49"/>
  <c r="AC111" i="49"/>
  <c r="AB111" i="49"/>
  <c r="AA111" i="49"/>
  <c r="Z111" i="49"/>
  <c r="Y111" i="49"/>
  <c r="X111" i="49"/>
  <c r="T111" i="49"/>
  <c r="A111" i="49"/>
  <c r="AL110" i="49"/>
  <c r="AK110" i="49"/>
  <c r="AJ110" i="49"/>
  <c r="AI110" i="49"/>
  <c r="AH110" i="49"/>
  <c r="AG110" i="49"/>
  <c r="AF110" i="49"/>
  <c r="AD110" i="49"/>
  <c r="AC110" i="49"/>
  <c r="AB110" i="49"/>
  <c r="AA110" i="49"/>
  <c r="Z110" i="49"/>
  <c r="Y110" i="49"/>
  <c r="X110" i="49"/>
  <c r="T110" i="49"/>
  <c r="A110" i="49"/>
  <c r="AL109" i="49"/>
  <c r="AK109" i="49"/>
  <c r="AJ109" i="49"/>
  <c r="AI109" i="49"/>
  <c r="AH109" i="49"/>
  <c r="AG109" i="49"/>
  <c r="AF109" i="49"/>
  <c r="AD109" i="49"/>
  <c r="AC109" i="49"/>
  <c r="AB109" i="49"/>
  <c r="AA109" i="49"/>
  <c r="Z109" i="49"/>
  <c r="Y109" i="49"/>
  <c r="X109" i="49"/>
  <c r="T109" i="49"/>
  <c r="A109" i="49"/>
  <c r="AL108" i="49"/>
  <c r="AK108" i="49"/>
  <c r="AJ108" i="49"/>
  <c r="AI108" i="49"/>
  <c r="AH108" i="49"/>
  <c r="AG108" i="49"/>
  <c r="AF108" i="49"/>
  <c r="AD108" i="49"/>
  <c r="AC108" i="49"/>
  <c r="AB108" i="49"/>
  <c r="AA108" i="49"/>
  <c r="Z108" i="49"/>
  <c r="Y108" i="49"/>
  <c r="X108" i="49"/>
  <c r="T108" i="49"/>
  <c r="A108" i="49"/>
  <c r="AL107" i="49"/>
  <c r="AK107" i="49"/>
  <c r="AJ107" i="49"/>
  <c r="AI107" i="49"/>
  <c r="AH107" i="49"/>
  <c r="AG107" i="49"/>
  <c r="AF107" i="49"/>
  <c r="AD107" i="49"/>
  <c r="AC107" i="49"/>
  <c r="AB107" i="49"/>
  <c r="AA107" i="49"/>
  <c r="Z107" i="49"/>
  <c r="Y107" i="49"/>
  <c r="X107" i="49"/>
  <c r="T107" i="49"/>
  <c r="A107" i="49"/>
  <c r="AL106" i="49"/>
  <c r="AK106" i="49"/>
  <c r="AJ106" i="49"/>
  <c r="AI106" i="49"/>
  <c r="AH106" i="49"/>
  <c r="AG106" i="49"/>
  <c r="AF106" i="49"/>
  <c r="AD106" i="49"/>
  <c r="AC106" i="49"/>
  <c r="AB106" i="49"/>
  <c r="AA106" i="49"/>
  <c r="Z106" i="49"/>
  <c r="Y106" i="49"/>
  <c r="X106" i="49"/>
  <c r="T106" i="49"/>
  <c r="A106" i="49"/>
  <c r="AL105" i="49"/>
  <c r="AK105" i="49"/>
  <c r="AJ105" i="49"/>
  <c r="AI105" i="49"/>
  <c r="AH105" i="49"/>
  <c r="AG105" i="49"/>
  <c r="AF105" i="49"/>
  <c r="AD105" i="49"/>
  <c r="AC105" i="49"/>
  <c r="AB105" i="49"/>
  <c r="AA105" i="49"/>
  <c r="Z105" i="49"/>
  <c r="Y105" i="49"/>
  <c r="X105" i="49"/>
  <c r="T105" i="49"/>
  <c r="A105" i="49"/>
  <c r="AL104" i="49"/>
  <c r="AK104" i="49"/>
  <c r="AJ104" i="49"/>
  <c r="AI104" i="49"/>
  <c r="AH104" i="49"/>
  <c r="AG104" i="49"/>
  <c r="AF104" i="49"/>
  <c r="AD104" i="49"/>
  <c r="AC104" i="49"/>
  <c r="AB104" i="49"/>
  <c r="AA104" i="49"/>
  <c r="Z104" i="49"/>
  <c r="Y104" i="49"/>
  <c r="X104" i="49"/>
  <c r="T104" i="49"/>
  <c r="A104" i="49"/>
  <c r="AL103" i="49"/>
  <c r="AK103" i="49"/>
  <c r="AJ103" i="49"/>
  <c r="AI103" i="49"/>
  <c r="AH103" i="49"/>
  <c r="AG103" i="49"/>
  <c r="AF103" i="49"/>
  <c r="AD103" i="49"/>
  <c r="AC103" i="49"/>
  <c r="AB103" i="49"/>
  <c r="AA103" i="49"/>
  <c r="Z103" i="49"/>
  <c r="Y103" i="49"/>
  <c r="X103" i="49"/>
  <c r="T103" i="49"/>
  <c r="A103" i="49"/>
  <c r="AL102" i="49"/>
  <c r="AK102" i="49"/>
  <c r="AJ102" i="49"/>
  <c r="AI102" i="49"/>
  <c r="AH102" i="49"/>
  <c r="AG102" i="49"/>
  <c r="AF102" i="49"/>
  <c r="AD102" i="49"/>
  <c r="AC102" i="49"/>
  <c r="AB102" i="49"/>
  <c r="AA102" i="49"/>
  <c r="Z102" i="49"/>
  <c r="Y102" i="49"/>
  <c r="X102" i="49"/>
  <c r="T102" i="49"/>
  <c r="A102" i="49"/>
  <c r="AL101" i="49"/>
  <c r="AK101" i="49"/>
  <c r="AJ101" i="49"/>
  <c r="AI101" i="49"/>
  <c r="AH101" i="49"/>
  <c r="AG101" i="49"/>
  <c r="AF101" i="49"/>
  <c r="AD101" i="49"/>
  <c r="AC101" i="49"/>
  <c r="AB101" i="49"/>
  <c r="AA101" i="49"/>
  <c r="Z101" i="49"/>
  <c r="Y101" i="49"/>
  <c r="X101" i="49"/>
  <c r="T101" i="49"/>
  <c r="A101" i="49"/>
  <c r="AL100" i="49"/>
  <c r="AK100" i="49"/>
  <c r="AJ100" i="49"/>
  <c r="AI100" i="49"/>
  <c r="AH100" i="49"/>
  <c r="AG100" i="49"/>
  <c r="AF100" i="49"/>
  <c r="AD100" i="49"/>
  <c r="AC100" i="49"/>
  <c r="AB100" i="49"/>
  <c r="AA100" i="49"/>
  <c r="Z100" i="49"/>
  <c r="Y100" i="49"/>
  <c r="X100" i="49"/>
  <c r="T100" i="49"/>
  <c r="A100" i="49"/>
  <c r="AL99" i="49"/>
  <c r="AK99" i="49"/>
  <c r="AJ99" i="49"/>
  <c r="AI99" i="49"/>
  <c r="AH99" i="49"/>
  <c r="AG99" i="49"/>
  <c r="AF99" i="49"/>
  <c r="AD99" i="49"/>
  <c r="AC99" i="49"/>
  <c r="AB99" i="49"/>
  <c r="AA99" i="49"/>
  <c r="Z99" i="49"/>
  <c r="Y99" i="49"/>
  <c r="X99" i="49"/>
  <c r="T99" i="49"/>
  <c r="A99" i="49"/>
  <c r="AL98" i="49"/>
  <c r="AK98" i="49"/>
  <c r="AJ98" i="49"/>
  <c r="AI98" i="49"/>
  <c r="AH98" i="49"/>
  <c r="AG98" i="49"/>
  <c r="AF98" i="49"/>
  <c r="AD98" i="49"/>
  <c r="AC98" i="49"/>
  <c r="AB98" i="49"/>
  <c r="AA98" i="49"/>
  <c r="Z98" i="49"/>
  <c r="Y98" i="49"/>
  <c r="X98" i="49"/>
  <c r="T98" i="49"/>
  <c r="A98" i="49"/>
  <c r="AL97" i="49"/>
  <c r="AK97" i="49"/>
  <c r="AJ97" i="49"/>
  <c r="AI97" i="49"/>
  <c r="AH97" i="49"/>
  <c r="AG97" i="49"/>
  <c r="AF97" i="49"/>
  <c r="AD97" i="49"/>
  <c r="AC97" i="49"/>
  <c r="AB97" i="49"/>
  <c r="AA97" i="49"/>
  <c r="Z97" i="49"/>
  <c r="Y97" i="49"/>
  <c r="X97" i="49"/>
  <c r="T97" i="49"/>
  <c r="A97" i="49"/>
  <c r="AL96" i="49"/>
  <c r="AK96" i="49"/>
  <c r="AJ96" i="49"/>
  <c r="AI96" i="49"/>
  <c r="AH96" i="49"/>
  <c r="AG96" i="49"/>
  <c r="AF96" i="49"/>
  <c r="AD96" i="49"/>
  <c r="AC96" i="49"/>
  <c r="AB96" i="49"/>
  <c r="AA96" i="49"/>
  <c r="Z96" i="49"/>
  <c r="Y96" i="49"/>
  <c r="X96" i="49"/>
  <c r="T96" i="49"/>
  <c r="A96" i="49"/>
  <c r="AL95" i="49"/>
  <c r="AK95" i="49"/>
  <c r="AJ95" i="49"/>
  <c r="AI95" i="49"/>
  <c r="AH95" i="49"/>
  <c r="AG95" i="49"/>
  <c r="AF95" i="49"/>
  <c r="AD95" i="49"/>
  <c r="AC95" i="49"/>
  <c r="AB95" i="49"/>
  <c r="AA95" i="49"/>
  <c r="Z95" i="49"/>
  <c r="Y95" i="49"/>
  <c r="X95" i="49"/>
  <c r="T95" i="49"/>
  <c r="A95" i="49"/>
  <c r="AL94" i="49"/>
  <c r="AK94" i="49"/>
  <c r="AJ94" i="49"/>
  <c r="AI94" i="49"/>
  <c r="AH94" i="49"/>
  <c r="AG94" i="49"/>
  <c r="AF94" i="49"/>
  <c r="AD94" i="49"/>
  <c r="AC94" i="49"/>
  <c r="AB94" i="49"/>
  <c r="AA94" i="49"/>
  <c r="Z94" i="49"/>
  <c r="Y94" i="49"/>
  <c r="X94" i="49"/>
  <c r="N94" i="49"/>
  <c r="T94" i="49"/>
  <c r="A94" i="49"/>
  <c r="AL93" i="49"/>
  <c r="AK93" i="49"/>
  <c r="AJ93" i="49"/>
  <c r="AI93" i="49"/>
  <c r="AH93" i="49"/>
  <c r="AG93" i="49"/>
  <c r="AF93" i="49"/>
  <c r="AD93" i="49"/>
  <c r="AC93" i="49"/>
  <c r="AB93" i="49"/>
  <c r="AA93" i="49"/>
  <c r="Z93" i="49"/>
  <c r="Y93" i="49"/>
  <c r="X93" i="49"/>
  <c r="T93" i="49"/>
  <c r="A93" i="49"/>
  <c r="AL92" i="49"/>
  <c r="AK92" i="49"/>
  <c r="AJ92" i="49"/>
  <c r="AI92" i="49"/>
  <c r="AH92" i="49"/>
  <c r="AG92" i="49"/>
  <c r="AF92" i="49"/>
  <c r="AD92" i="49"/>
  <c r="AC92" i="49"/>
  <c r="AB92" i="49"/>
  <c r="AA92" i="49"/>
  <c r="Z92" i="49"/>
  <c r="Y92" i="49"/>
  <c r="X92" i="49"/>
  <c r="T92" i="49"/>
  <c r="A92" i="49"/>
  <c r="AL91" i="49"/>
  <c r="AK91" i="49"/>
  <c r="AJ91" i="49"/>
  <c r="AI91" i="49"/>
  <c r="AH91" i="49"/>
  <c r="AG91" i="49"/>
  <c r="AF91" i="49"/>
  <c r="AD91" i="49"/>
  <c r="AC91" i="49"/>
  <c r="AB91" i="49"/>
  <c r="AA91" i="49"/>
  <c r="Z91" i="49"/>
  <c r="Y91" i="49"/>
  <c r="X91" i="49"/>
  <c r="T91" i="49"/>
  <c r="A91" i="49"/>
  <c r="AL90" i="49"/>
  <c r="AK90" i="49"/>
  <c r="AJ90" i="49"/>
  <c r="AI90" i="49"/>
  <c r="AH90" i="49"/>
  <c r="AG90" i="49"/>
  <c r="AF90" i="49"/>
  <c r="AD90" i="49"/>
  <c r="AC90" i="49"/>
  <c r="AB90" i="49"/>
  <c r="AA90" i="49"/>
  <c r="Z90" i="49"/>
  <c r="Y90" i="49"/>
  <c r="X90" i="49"/>
  <c r="T90" i="49"/>
  <c r="A90" i="49"/>
  <c r="AL89" i="49"/>
  <c r="AK89" i="49"/>
  <c r="AJ89" i="49"/>
  <c r="AI89" i="49"/>
  <c r="AH89" i="49"/>
  <c r="AG89" i="49"/>
  <c r="AF89" i="49"/>
  <c r="AD89" i="49"/>
  <c r="AC89" i="49"/>
  <c r="AB89" i="49"/>
  <c r="AA89" i="49"/>
  <c r="Z89" i="49"/>
  <c r="Y89" i="49"/>
  <c r="X89" i="49"/>
  <c r="T89" i="49"/>
  <c r="A89" i="49"/>
  <c r="AL88" i="49"/>
  <c r="AK88" i="49"/>
  <c r="AJ88" i="49"/>
  <c r="AI88" i="49"/>
  <c r="AH88" i="49"/>
  <c r="AG88" i="49"/>
  <c r="AF88" i="49"/>
  <c r="AD88" i="49"/>
  <c r="AC88" i="49"/>
  <c r="AB88" i="49"/>
  <c r="AA88" i="49"/>
  <c r="Z88" i="49"/>
  <c r="Y88" i="49"/>
  <c r="X88" i="49"/>
  <c r="T88" i="49"/>
  <c r="A88" i="49"/>
  <c r="AL87" i="49"/>
  <c r="AK87" i="49"/>
  <c r="AJ87" i="49"/>
  <c r="AI87" i="49"/>
  <c r="AH87" i="49"/>
  <c r="AG87" i="49"/>
  <c r="AF87" i="49"/>
  <c r="AD87" i="49"/>
  <c r="AC87" i="49"/>
  <c r="AB87" i="49"/>
  <c r="AA87" i="49"/>
  <c r="Z87" i="49"/>
  <c r="Y87" i="49"/>
  <c r="X87" i="49"/>
  <c r="T87" i="49"/>
  <c r="A87" i="49"/>
  <c r="AL86" i="49"/>
  <c r="AK86" i="49"/>
  <c r="AJ86" i="49"/>
  <c r="AI86" i="49"/>
  <c r="AH86" i="49"/>
  <c r="AG86" i="49"/>
  <c r="AF86" i="49"/>
  <c r="AD86" i="49"/>
  <c r="AC86" i="49"/>
  <c r="AB86" i="49"/>
  <c r="AA86" i="49"/>
  <c r="Z86" i="49"/>
  <c r="Y86" i="49"/>
  <c r="X86" i="49"/>
  <c r="N86" i="49"/>
  <c r="T86" i="49"/>
  <c r="A86" i="49"/>
  <c r="AL85" i="49"/>
  <c r="AK85" i="49"/>
  <c r="AJ85" i="49"/>
  <c r="AI85" i="49"/>
  <c r="AH85" i="49"/>
  <c r="AG85" i="49"/>
  <c r="AF85" i="49"/>
  <c r="AD85" i="49"/>
  <c r="AC85" i="49"/>
  <c r="AB85" i="49"/>
  <c r="AA85" i="49"/>
  <c r="Z85" i="49"/>
  <c r="Y85" i="49"/>
  <c r="X85" i="49"/>
  <c r="T85" i="49"/>
  <c r="A85" i="49"/>
  <c r="AL84" i="49"/>
  <c r="AK84" i="49"/>
  <c r="AJ84" i="49"/>
  <c r="AI84" i="49"/>
  <c r="AH84" i="49"/>
  <c r="AG84" i="49"/>
  <c r="AF84" i="49"/>
  <c r="AD84" i="49"/>
  <c r="AC84" i="49"/>
  <c r="AB84" i="49"/>
  <c r="AA84" i="49"/>
  <c r="Z84" i="49"/>
  <c r="Y84" i="49"/>
  <c r="X84" i="49"/>
  <c r="T84" i="49"/>
  <c r="A84" i="49"/>
  <c r="AL83" i="49"/>
  <c r="AK83" i="49"/>
  <c r="AJ83" i="49"/>
  <c r="AI83" i="49"/>
  <c r="AH83" i="49"/>
  <c r="AG83" i="49"/>
  <c r="AF83" i="49"/>
  <c r="AD83" i="49"/>
  <c r="AC83" i="49"/>
  <c r="AB83" i="49"/>
  <c r="AA83" i="49"/>
  <c r="Z83" i="49"/>
  <c r="Y83" i="49"/>
  <c r="X83" i="49"/>
  <c r="T83" i="49"/>
  <c r="A83" i="49"/>
  <c r="AL82" i="49"/>
  <c r="AK82" i="49"/>
  <c r="AJ82" i="49"/>
  <c r="AI82" i="49"/>
  <c r="AH82" i="49"/>
  <c r="AG82" i="49"/>
  <c r="AF82" i="49"/>
  <c r="AD82" i="49"/>
  <c r="AC82" i="49"/>
  <c r="AB82" i="49"/>
  <c r="AA82" i="49"/>
  <c r="Z82" i="49"/>
  <c r="Y82" i="49"/>
  <c r="X82" i="49"/>
  <c r="T82" i="49"/>
  <c r="A82" i="49"/>
  <c r="AL81" i="49"/>
  <c r="AK81" i="49"/>
  <c r="AJ81" i="49"/>
  <c r="AI81" i="49"/>
  <c r="AH81" i="49"/>
  <c r="AG81" i="49"/>
  <c r="AF81" i="49"/>
  <c r="AD81" i="49"/>
  <c r="AC81" i="49"/>
  <c r="AB81" i="49"/>
  <c r="AA81" i="49"/>
  <c r="Z81" i="49"/>
  <c r="Y81" i="49"/>
  <c r="X81" i="49"/>
  <c r="N81" i="49"/>
  <c r="T81" i="49"/>
  <c r="A81" i="49"/>
  <c r="AL80" i="49"/>
  <c r="AK80" i="49"/>
  <c r="AJ80" i="49"/>
  <c r="AI80" i="49"/>
  <c r="AH80" i="49"/>
  <c r="AG80" i="49"/>
  <c r="AF80" i="49"/>
  <c r="AD80" i="49"/>
  <c r="AC80" i="49"/>
  <c r="AB80" i="49"/>
  <c r="AA80" i="49"/>
  <c r="Z80" i="49"/>
  <c r="Y80" i="49"/>
  <c r="X80" i="49"/>
  <c r="T80" i="49"/>
  <c r="A80" i="49"/>
  <c r="AL79" i="49"/>
  <c r="AK79" i="49"/>
  <c r="AJ79" i="49"/>
  <c r="AI79" i="49"/>
  <c r="AH79" i="49"/>
  <c r="AG79" i="49"/>
  <c r="AF79" i="49"/>
  <c r="AD79" i="49"/>
  <c r="AC79" i="49"/>
  <c r="AB79" i="49"/>
  <c r="AA79" i="49"/>
  <c r="Z79" i="49"/>
  <c r="Y79" i="49"/>
  <c r="X79" i="49"/>
  <c r="T79" i="49"/>
  <c r="A79" i="49"/>
  <c r="AL78" i="49"/>
  <c r="AK78" i="49"/>
  <c r="AJ78" i="49"/>
  <c r="AI78" i="49"/>
  <c r="AH78" i="49"/>
  <c r="AG78" i="49"/>
  <c r="AF78" i="49"/>
  <c r="AD78" i="49"/>
  <c r="AC78" i="49"/>
  <c r="AB78" i="49"/>
  <c r="AA78" i="49"/>
  <c r="Z78" i="49"/>
  <c r="Y78" i="49"/>
  <c r="X78" i="49"/>
  <c r="T78" i="49"/>
  <c r="A78" i="49"/>
  <c r="AL77" i="49"/>
  <c r="AK77" i="49"/>
  <c r="AJ77" i="49"/>
  <c r="AI77" i="49"/>
  <c r="AH77" i="49"/>
  <c r="AG77" i="49"/>
  <c r="AF77" i="49"/>
  <c r="AD77" i="49"/>
  <c r="AC77" i="49"/>
  <c r="AB77" i="49"/>
  <c r="AA77" i="49"/>
  <c r="Z77" i="49"/>
  <c r="Y77" i="49"/>
  <c r="X77" i="49"/>
  <c r="T77" i="49"/>
  <c r="A77" i="49"/>
  <c r="AL76" i="49"/>
  <c r="AK76" i="49"/>
  <c r="AJ76" i="49"/>
  <c r="AI76" i="49"/>
  <c r="AH76" i="49"/>
  <c r="AG76" i="49"/>
  <c r="AF76" i="49"/>
  <c r="AD76" i="49"/>
  <c r="AC76" i="49"/>
  <c r="AB76" i="49"/>
  <c r="AA76" i="49"/>
  <c r="Z76" i="49"/>
  <c r="Y76" i="49"/>
  <c r="X76" i="49"/>
  <c r="T76" i="49"/>
  <c r="A76" i="49"/>
  <c r="AL75" i="49"/>
  <c r="AK75" i="49"/>
  <c r="AJ75" i="49"/>
  <c r="AI75" i="49"/>
  <c r="AH75" i="49"/>
  <c r="AG75" i="49"/>
  <c r="AF75" i="49"/>
  <c r="AD75" i="49"/>
  <c r="AC75" i="49"/>
  <c r="AB75" i="49"/>
  <c r="AA75" i="49"/>
  <c r="Z75" i="49"/>
  <c r="Y75" i="49"/>
  <c r="X75" i="49"/>
  <c r="T75" i="49"/>
  <c r="A75" i="49"/>
  <c r="AL74" i="49"/>
  <c r="AK74" i="49"/>
  <c r="AJ74" i="49"/>
  <c r="AI74" i="49"/>
  <c r="AH74" i="49"/>
  <c r="AG74" i="49"/>
  <c r="AF74" i="49"/>
  <c r="AD74" i="49"/>
  <c r="AC74" i="49"/>
  <c r="AB74" i="49"/>
  <c r="AA74" i="49"/>
  <c r="Z74" i="49"/>
  <c r="Y74" i="49"/>
  <c r="X74" i="49"/>
  <c r="N74" i="49"/>
  <c r="T74" i="49"/>
  <c r="A74" i="49"/>
  <c r="AL73" i="49"/>
  <c r="AK73" i="49"/>
  <c r="AJ73" i="49"/>
  <c r="AI73" i="49"/>
  <c r="AH73" i="49"/>
  <c r="AG73" i="49"/>
  <c r="AF73" i="49"/>
  <c r="AD73" i="49"/>
  <c r="AC73" i="49"/>
  <c r="AB73" i="49"/>
  <c r="AA73" i="49"/>
  <c r="Z73" i="49"/>
  <c r="Y73" i="49"/>
  <c r="X73" i="49"/>
  <c r="T73" i="49"/>
  <c r="A73" i="49"/>
  <c r="AL72" i="49"/>
  <c r="AK72" i="49"/>
  <c r="AJ72" i="49"/>
  <c r="AI72" i="49"/>
  <c r="AH72" i="49"/>
  <c r="AG72" i="49"/>
  <c r="AF72" i="49"/>
  <c r="AD72" i="49"/>
  <c r="AC72" i="49"/>
  <c r="AB72" i="49"/>
  <c r="AA72" i="49"/>
  <c r="Z72" i="49"/>
  <c r="Y72" i="49"/>
  <c r="X72" i="49"/>
  <c r="N72" i="49"/>
  <c r="T72" i="49"/>
  <c r="A72" i="49"/>
  <c r="AL71" i="49"/>
  <c r="AK71" i="49"/>
  <c r="AJ71" i="49"/>
  <c r="AI71" i="49"/>
  <c r="AH71" i="49"/>
  <c r="AG71" i="49"/>
  <c r="AF71" i="49"/>
  <c r="AD71" i="49"/>
  <c r="AC71" i="49"/>
  <c r="AB71" i="49"/>
  <c r="AA71" i="49"/>
  <c r="Z71" i="49"/>
  <c r="Y71" i="49"/>
  <c r="X71" i="49"/>
  <c r="N71" i="49"/>
  <c r="T71" i="49"/>
  <c r="A71" i="49"/>
  <c r="AL70" i="49"/>
  <c r="AK70" i="49"/>
  <c r="AJ70" i="49"/>
  <c r="AI70" i="49"/>
  <c r="AH70" i="49"/>
  <c r="AG70" i="49"/>
  <c r="AF70" i="49"/>
  <c r="AD70" i="49"/>
  <c r="AC70" i="49"/>
  <c r="AB70" i="49"/>
  <c r="AA70" i="49"/>
  <c r="Z70" i="49"/>
  <c r="Y70" i="49"/>
  <c r="X70" i="49"/>
  <c r="N70" i="49"/>
  <c r="T70" i="49"/>
  <c r="A70" i="49"/>
  <c r="AL69" i="49"/>
  <c r="AK69" i="49"/>
  <c r="AJ69" i="49"/>
  <c r="AI69" i="49"/>
  <c r="AH69" i="49"/>
  <c r="AG69" i="49"/>
  <c r="AF69" i="49"/>
  <c r="AD69" i="49"/>
  <c r="AC69" i="49"/>
  <c r="AB69" i="49"/>
  <c r="AA69" i="49"/>
  <c r="Z69" i="49"/>
  <c r="Y69" i="49"/>
  <c r="X69" i="49"/>
  <c r="T69" i="49"/>
  <c r="A69" i="49"/>
  <c r="AL68" i="49"/>
  <c r="AK68" i="49"/>
  <c r="AJ68" i="49"/>
  <c r="AI68" i="49"/>
  <c r="AH68" i="49"/>
  <c r="AG68" i="49"/>
  <c r="AF68" i="49"/>
  <c r="AD68" i="49"/>
  <c r="AC68" i="49"/>
  <c r="AB68" i="49"/>
  <c r="AA68" i="49"/>
  <c r="Z68" i="49"/>
  <c r="Y68" i="49"/>
  <c r="X68" i="49"/>
  <c r="T68" i="49"/>
  <c r="A68" i="49"/>
  <c r="AL67" i="49"/>
  <c r="AK67" i="49"/>
  <c r="AJ67" i="49"/>
  <c r="AI67" i="49"/>
  <c r="AH67" i="49"/>
  <c r="AG67" i="49"/>
  <c r="AF67" i="49"/>
  <c r="AD67" i="49"/>
  <c r="AC67" i="49"/>
  <c r="AB67" i="49"/>
  <c r="AA67" i="49"/>
  <c r="Z67" i="49"/>
  <c r="Y67" i="49"/>
  <c r="X67" i="49"/>
  <c r="T67" i="49"/>
  <c r="A67" i="49"/>
  <c r="AL66" i="49"/>
  <c r="AK66" i="49"/>
  <c r="AJ66" i="49"/>
  <c r="AI66" i="49"/>
  <c r="AH66" i="49"/>
  <c r="AG66" i="49"/>
  <c r="AF66" i="49"/>
  <c r="AD66" i="49"/>
  <c r="AC66" i="49"/>
  <c r="AB66" i="49"/>
  <c r="AA66" i="49"/>
  <c r="Z66" i="49"/>
  <c r="Y66" i="49"/>
  <c r="X66" i="49"/>
  <c r="T66" i="49"/>
  <c r="A66" i="49"/>
  <c r="AL65" i="49"/>
  <c r="AK65" i="49"/>
  <c r="AJ65" i="49"/>
  <c r="AI65" i="49"/>
  <c r="AH65" i="49"/>
  <c r="AG65" i="49"/>
  <c r="AF65" i="49"/>
  <c r="AD65" i="49"/>
  <c r="AC65" i="49"/>
  <c r="AB65" i="49"/>
  <c r="AA65" i="49"/>
  <c r="Z65" i="49"/>
  <c r="Y65" i="49"/>
  <c r="X65" i="49"/>
  <c r="T65" i="49"/>
  <c r="A65" i="49"/>
  <c r="AL64" i="49"/>
  <c r="AK64" i="49"/>
  <c r="AJ64" i="49"/>
  <c r="AI64" i="49"/>
  <c r="AH64" i="49"/>
  <c r="AG64" i="49"/>
  <c r="AF64" i="49"/>
  <c r="AD64" i="49"/>
  <c r="AC64" i="49"/>
  <c r="AB64" i="49"/>
  <c r="AA64" i="49"/>
  <c r="Z64" i="49"/>
  <c r="Y64" i="49"/>
  <c r="X64" i="49"/>
  <c r="T64" i="49"/>
  <c r="A64" i="49"/>
  <c r="AL63" i="49"/>
  <c r="AK63" i="49"/>
  <c r="AJ63" i="49"/>
  <c r="AI63" i="49"/>
  <c r="AH63" i="49"/>
  <c r="AG63" i="49"/>
  <c r="AF63" i="49"/>
  <c r="AD63" i="49"/>
  <c r="AC63" i="49"/>
  <c r="AB63" i="49"/>
  <c r="AA63" i="49"/>
  <c r="Z63" i="49"/>
  <c r="Y63" i="49"/>
  <c r="X63" i="49"/>
  <c r="T63" i="49"/>
  <c r="A63" i="49"/>
  <c r="AL62" i="49"/>
  <c r="AK62" i="49"/>
  <c r="AJ62" i="49"/>
  <c r="AI62" i="49"/>
  <c r="AH62" i="49"/>
  <c r="AG62" i="49"/>
  <c r="AF62" i="49"/>
  <c r="AD62" i="49"/>
  <c r="AC62" i="49"/>
  <c r="AB62" i="49"/>
  <c r="AA62" i="49"/>
  <c r="Z62" i="49"/>
  <c r="Y62" i="49"/>
  <c r="X62" i="49"/>
  <c r="T62" i="49"/>
  <c r="A62" i="49"/>
  <c r="AL61" i="49"/>
  <c r="AK61" i="49"/>
  <c r="AJ61" i="49"/>
  <c r="AI61" i="49"/>
  <c r="AH61" i="49"/>
  <c r="AG61" i="49"/>
  <c r="AF61" i="49"/>
  <c r="AD61" i="49"/>
  <c r="AC61" i="49"/>
  <c r="AB61" i="49"/>
  <c r="AA61" i="49"/>
  <c r="Z61" i="49"/>
  <c r="Y61" i="49"/>
  <c r="X61" i="49"/>
  <c r="N61" i="49"/>
  <c r="T61" i="49"/>
  <c r="A61" i="49"/>
  <c r="AL60" i="49"/>
  <c r="AK60" i="49"/>
  <c r="AJ60" i="49"/>
  <c r="AI60" i="49"/>
  <c r="AH60" i="49"/>
  <c r="AG60" i="49"/>
  <c r="AF60" i="49"/>
  <c r="AD60" i="49"/>
  <c r="AC60" i="49"/>
  <c r="AB60" i="49"/>
  <c r="AA60" i="49"/>
  <c r="Z60" i="49"/>
  <c r="Y60" i="49"/>
  <c r="X60" i="49"/>
  <c r="T60" i="49"/>
  <c r="B60" i="49"/>
  <c r="A60" i="49"/>
  <c r="AL59" i="49"/>
  <c r="AK59" i="49"/>
  <c r="AJ59" i="49"/>
  <c r="AI59" i="49"/>
  <c r="AH59" i="49"/>
  <c r="AG59" i="49"/>
  <c r="AF59" i="49"/>
  <c r="AD59" i="49"/>
  <c r="AC59" i="49"/>
  <c r="AB59" i="49"/>
  <c r="AA59" i="49"/>
  <c r="Z59" i="49"/>
  <c r="Y59" i="49"/>
  <c r="X59" i="49"/>
  <c r="T59" i="49"/>
  <c r="B59" i="49"/>
  <c r="A59" i="49"/>
  <c r="AL58" i="49"/>
  <c r="AK58" i="49"/>
  <c r="AJ58" i="49"/>
  <c r="AI58" i="49"/>
  <c r="AH58" i="49"/>
  <c r="AG58" i="49"/>
  <c r="AF58" i="49"/>
  <c r="AD58" i="49"/>
  <c r="AC58" i="49"/>
  <c r="AB58" i="49"/>
  <c r="AA58" i="49"/>
  <c r="Z58" i="49"/>
  <c r="Y58" i="49"/>
  <c r="X58" i="49"/>
  <c r="T58" i="49"/>
  <c r="B58" i="49"/>
  <c r="A58" i="49"/>
  <c r="AL57" i="49"/>
  <c r="AK57" i="49"/>
  <c r="AJ57" i="49"/>
  <c r="AI57" i="49"/>
  <c r="AH57" i="49"/>
  <c r="AG57" i="49"/>
  <c r="AF57" i="49"/>
  <c r="AD57" i="49"/>
  <c r="AC57" i="49"/>
  <c r="AB57" i="49"/>
  <c r="AA57" i="49"/>
  <c r="Z57" i="49"/>
  <c r="Y57" i="49"/>
  <c r="X57" i="49"/>
  <c r="T57" i="49"/>
  <c r="B57" i="49"/>
  <c r="A57" i="49"/>
  <c r="AL56" i="49"/>
  <c r="AK56" i="49"/>
  <c r="AJ56" i="49"/>
  <c r="AI56" i="49"/>
  <c r="AH56" i="49"/>
  <c r="AG56" i="49"/>
  <c r="AF56" i="49"/>
  <c r="AD56" i="49"/>
  <c r="AC56" i="49"/>
  <c r="AB56" i="49"/>
  <c r="AA56" i="49"/>
  <c r="Z56" i="49"/>
  <c r="Y56" i="49"/>
  <c r="X56" i="49"/>
  <c r="N56" i="49"/>
  <c r="T56" i="49"/>
  <c r="B56" i="49"/>
  <c r="A56" i="49"/>
  <c r="AL55" i="49"/>
  <c r="AK55" i="49"/>
  <c r="AJ55" i="49"/>
  <c r="AI55" i="49"/>
  <c r="AH55" i="49"/>
  <c r="AG55" i="49"/>
  <c r="AF55" i="49"/>
  <c r="AD55" i="49"/>
  <c r="AC55" i="49"/>
  <c r="AB55" i="49"/>
  <c r="AA55" i="49"/>
  <c r="Z55" i="49"/>
  <c r="Y55" i="49"/>
  <c r="X55" i="49"/>
  <c r="T55" i="49"/>
  <c r="B55" i="49"/>
  <c r="A55" i="49"/>
  <c r="AL54" i="49"/>
  <c r="AK54" i="49"/>
  <c r="AJ54" i="49"/>
  <c r="AI54" i="49"/>
  <c r="AH54" i="49"/>
  <c r="AG54" i="49"/>
  <c r="AF54" i="49"/>
  <c r="AD54" i="49"/>
  <c r="AC54" i="49"/>
  <c r="AB54" i="49"/>
  <c r="AA54" i="49"/>
  <c r="Z54" i="49"/>
  <c r="Y54" i="49"/>
  <c r="X54" i="49"/>
  <c r="T54" i="49"/>
  <c r="B54" i="49"/>
  <c r="A54" i="49"/>
  <c r="AL53" i="49"/>
  <c r="AK53" i="49"/>
  <c r="AJ53" i="49"/>
  <c r="AI53" i="49"/>
  <c r="AH53" i="49"/>
  <c r="AG53" i="49"/>
  <c r="AF53" i="49"/>
  <c r="AD53" i="49"/>
  <c r="AC53" i="49"/>
  <c r="AB53" i="49"/>
  <c r="AA53" i="49"/>
  <c r="Z53" i="49"/>
  <c r="Y53" i="49"/>
  <c r="X53" i="49"/>
  <c r="T53" i="49"/>
  <c r="B53" i="49"/>
  <c r="A53" i="49"/>
  <c r="AL52" i="49"/>
  <c r="AK52" i="49"/>
  <c r="AJ52" i="49"/>
  <c r="AI52" i="49"/>
  <c r="AH52" i="49"/>
  <c r="AG52" i="49"/>
  <c r="AF52" i="49"/>
  <c r="AD52" i="49"/>
  <c r="AC52" i="49"/>
  <c r="AB52" i="49"/>
  <c r="AA52" i="49"/>
  <c r="Z52" i="49"/>
  <c r="Y52" i="49"/>
  <c r="X52" i="49"/>
  <c r="T52" i="49"/>
  <c r="B52" i="49"/>
  <c r="A52" i="49"/>
  <c r="AL51" i="49"/>
  <c r="AK51" i="49"/>
  <c r="AJ51" i="49"/>
  <c r="AI51" i="49"/>
  <c r="AH51" i="49"/>
  <c r="AG51" i="49"/>
  <c r="AF51" i="49"/>
  <c r="AD51" i="49"/>
  <c r="AC51" i="49"/>
  <c r="AB51" i="49"/>
  <c r="AA51" i="49"/>
  <c r="Z51" i="49"/>
  <c r="Y51" i="49"/>
  <c r="X51" i="49"/>
  <c r="T51" i="49"/>
  <c r="B51" i="49"/>
  <c r="A51" i="49"/>
  <c r="AL50" i="49"/>
  <c r="AK50" i="49"/>
  <c r="AJ50" i="49"/>
  <c r="AI50" i="49"/>
  <c r="AH50" i="49"/>
  <c r="AG50" i="49"/>
  <c r="AF50" i="49"/>
  <c r="AD50" i="49"/>
  <c r="AC50" i="49"/>
  <c r="AB50" i="49"/>
  <c r="AA50" i="49"/>
  <c r="Z50" i="49"/>
  <c r="Y50" i="49"/>
  <c r="X50" i="49"/>
  <c r="T50" i="49"/>
  <c r="B50" i="49"/>
  <c r="A50" i="49"/>
  <c r="AL49" i="49"/>
  <c r="AK49" i="49"/>
  <c r="AJ49" i="49"/>
  <c r="AI49" i="49"/>
  <c r="AH49" i="49"/>
  <c r="AG49" i="49"/>
  <c r="AF49" i="49"/>
  <c r="AD49" i="49"/>
  <c r="AC49" i="49"/>
  <c r="AB49" i="49"/>
  <c r="AA49" i="49"/>
  <c r="Z49" i="49"/>
  <c r="Y49" i="49"/>
  <c r="X49" i="49"/>
  <c r="T49" i="49"/>
  <c r="B49" i="49"/>
  <c r="A49" i="49"/>
  <c r="AL48" i="49"/>
  <c r="AK48" i="49"/>
  <c r="AJ48" i="49"/>
  <c r="AI48" i="49"/>
  <c r="AH48" i="49"/>
  <c r="AG48" i="49"/>
  <c r="AF48" i="49"/>
  <c r="AD48" i="49"/>
  <c r="AC48" i="49"/>
  <c r="AB48" i="49"/>
  <c r="AA48" i="49"/>
  <c r="Z48" i="49"/>
  <c r="Y48" i="49"/>
  <c r="X48" i="49"/>
  <c r="T48" i="49"/>
  <c r="B48" i="49"/>
  <c r="A48" i="49"/>
  <c r="AL47" i="49"/>
  <c r="AK47" i="49"/>
  <c r="AJ47" i="49"/>
  <c r="AI47" i="49"/>
  <c r="AH47" i="49"/>
  <c r="AG47" i="49"/>
  <c r="AF47" i="49"/>
  <c r="AD47" i="49"/>
  <c r="AC47" i="49"/>
  <c r="AB47" i="49"/>
  <c r="AA47" i="49"/>
  <c r="Z47" i="49"/>
  <c r="Y47" i="49"/>
  <c r="X47" i="49"/>
  <c r="T47" i="49"/>
  <c r="B47" i="49"/>
  <c r="A47" i="49"/>
  <c r="AL46" i="49"/>
  <c r="AK46" i="49"/>
  <c r="AJ46" i="49"/>
  <c r="AI46" i="49"/>
  <c r="AH46" i="49"/>
  <c r="AG46" i="49"/>
  <c r="AF46" i="49"/>
  <c r="AD46" i="49"/>
  <c r="AC46" i="49"/>
  <c r="AB46" i="49"/>
  <c r="AA46" i="49"/>
  <c r="Z46" i="49"/>
  <c r="Y46" i="49"/>
  <c r="X46" i="49"/>
  <c r="T46" i="49"/>
  <c r="B46" i="49"/>
  <c r="A46" i="49"/>
  <c r="AL45" i="49"/>
  <c r="AK45" i="49"/>
  <c r="AJ45" i="49"/>
  <c r="AI45" i="49"/>
  <c r="AH45" i="49"/>
  <c r="AG45" i="49"/>
  <c r="AF45" i="49"/>
  <c r="AD45" i="49"/>
  <c r="AC45" i="49"/>
  <c r="AB45" i="49"/>
  <c r="AA45" i="49"/>
  <c r="Z45" i="49"/>
  <c r="Y45" i="49"/>
  <c r="X45" i="49"/>
  <c r="T45" i="49"/>
  <c r="B45" i="49"/>
  <c r="A45" i="49"/>
  <c r="AL44" i="49"/>
  <c r="AK44" i="49"/>
  <c r="AJ44" i="49"/>
  <c r="AI44" i="49"/>
  <c r="AH44" i="49"/>
  <c r="AG44" i="49"/>
  <c r="AF44" i="49"/>
  <c r="AD44" i="49"/>
  <c r="AC44" i="49"/>
  <c r="AB44" i="49"/>
  <c r="AA44" i="49"/>
  <c r="Z44" i="49"/>
  <c r="Y44" i="49"/>
  <c r="X44" i="49"/>
  <c r="T44" i="49"/>
  <c r="B44" i="49"/>
  <c r="A44" i="49"/>
  <c r="AL43" i="49"/>
  <c r="AK43" i="49"/>
  <c r="AJ43" i="49"/>
  <c r="AI43" i="49"/>
  <c r="AH43" i="49"/>
  <c r="AG43" i="49"/>
  <c r="AF43" i="49"/>
  <c r="AD43" i="49"/>
  <c r="AC43" i="49"/>
  <c r="AB43" i="49"/>
  <c r="AA43" i="49"/>
  <c r="Z43" i="49"/>
  <c r="Y43" i="49"/>
  <c r="X43" i="49"/>
  <c r="T43" i="49"/>
  <c r="B43" i="49"/>
  <c r="A43" i="49"/>
  <c r="AL42" i="49"/>
  <c r="AK42" i="49"/>
  <c r="AJ42" i="49"/>
  <c r="AI42" i="49"/>
  <c r="AH42" i="49"/>
  <c r="AG42" i="49"/>
  <c r="AF42" i="49"/>
  <c r="AD42" i="49"/>
  <c r="AC42" i="49"/>
  <c r="AB42" i="49"/>
  <c r="AA42" i="49"/>
  <c r="Z42" i="49"/>
  <c r="Y42" i="49"/>
  <c r="X42" i="49"/>
  <c r="T42" i="49"/>
  <c r="B42" i="49"/>
  <c r="A42" i="49"/>
  <c r="AL41" i="49"/>
  <c r="AK41" i="49"/>
  <c r="AJ41" i="49"/>
  <c r="AI41" i="49"/>
  <c r="AH41" i="49"/>
  <c r="AG41" i="49"/>
  <c r="AF41" i="49"/>
  <c r="AD41" i="49"/>
  <c r="AC41" i="49"/>
  <c r="AB41" i="49"/>
  <c r="AA41" i="49"/>
  <c r="Z41" i="49"/>
  <c r="Y41" i="49"/>
  <c r="X41" i="49"/>
  <c r="T41" i="49"/>
  <c r="B41" i="49"/>
  <c r="A41" i="49"/>
  <c r="AL40" i="49"/>
  <c r="AK40" i="49"/>
  <c r="AJ40" i="49"/>
  <c r="AI40" i="49"/>
  <c r="AH40" i="49"/>
  <c r="AG40" i="49"/>
  <c r="AF40" i="49"/>
  <c r="AD40" i="49"/>
  <c r="AC40" i="49"/>
  <c r="AB40" i="49"/>
  <c r="AA40" i="49"/>
  <c r="Z40" i="49"/>
  <c r="Y40" i="49"/>
  <c r="X40" i="49"/>
  <c r="T40" i="49"/>
  <c r="B40" i="49"/>
  <c r="A40" i="49"/>
  <c r="AL39" i="49"/>
  <c r="AK39" i="49"/>
  <c r="AJ39" i="49"/>
  <c r="AI39" i="49"/>
  <c r="AH39" i="49"/>
  <c r="AG39" i="49"/>
  <c r="AF39" i="49"/>
  <c r="AD39" i="49"/>
  <c r="AC39" i="49"/>
  <c r="AB39" i="49"/>
  <c r="AA39" i="49"/>
  <c r="Z39" i="49"/>
  <c r="Y39" i="49"/>
  <c r="X39" i="49"/>
  <c r="T39" i="49"/>
  <c r="B39" i="49"/>
  <c r="A39" i="49"/>
  <c r="AL38" i="49"/>
  <c r="AK38" i="49"/>
  <c r="AJ38" i="49"/>
  <c r="AI38" i="49"/>
  <c r="AH38" i="49"/>
  <c r="AG38" i="49"/>
  <c r="AF38" i="49"/>
  <c r="AD38" i="49"/>
  <c r="AC38" i="49"/>
  <c r="AB38" i="49"/>
  <c r="AA38" i="49"/>
  <c r="Z38" i="49"/>
  <c r="Y38" i="49"/>
  <c r="X38" i="49"/>
  <c r="T38" i="49"/>
  <c r="B38" i="49"/>
  <c r="A38" i="49"/>
  <c r="AL37" i="49"/>
  <c r="AK37" i="49"/>
  <c r="AJ37" i="49"/>
  <c r="AI37" i="49"/>
  <c r="AH37" i="49"/>
  <c r="AG37" i="49"/>
  <c r="AF37" i="49"/>
  <c r="AD37" i="49"/>
  <c r="AC37" i="49"/>
  <c r="AB37" i="49"/>
  <c r="AA37" i="49"/>
  <c r="Z37" i="49"/>
  <c r="Y37" i="49"/>
  <c r="X37" i="49"/>
  <c r="T37" i="49"/>
  <c r="B37" i="49"/>
  <c r="A37" i="49"/>
  <c r="AL36" i="49"/>
  <c r="AK36" i="49"/>
  <c r="AJ36" i="49"/>
  <c r="AI36" i="49"/>
  <c r="AH36" i="49"/>
  <c r="AG36" i="49"/>
  <c r="AF36" i="49"/>
  <c r="AD36" i="49"/>
  <c r="AC36" i="49"/>
  <c r="AB36" i="49"/>
  <c r="AA36" i="49"/>
  <c r="Z36" i="49"/>
  <c r="Y36" i="49"/>
  <c r="X36" i="49"/>
  <c r="T36" i="49"/>
  <c r="B36" i="49"/>
  <c r="A36" i="49"/>
  <c r="AL35" i="49"/>
  <c r="AK35" i="49"/>
  <c r="AJ35" i="49"/>
  <c r="AI35" i="49"/>
  <c r="AH35" i="49"/>
  <c r="AG35" i="49"/>
  <c r="AF35" i="49"/>
  <c r="AD35" i="49"/>
  <c r="AC35" i="49"/>
  <c r="AB35" i="49"/>
  <c r="AA35" i="49"/>
  <c r="Z35" i="49"/>
  <c r="Y35" i="49"/>
  <c r="X35" i="49"/>
  <c r="N35" i="49"/>
  <c r="T35" i="49"/>
  <c r="B35" i="49"/>
  <c r="A35" i="49"/>
  <c r="AL34" i="49"/>
  <c r="AK34" i="49"/>
  <c r="AJ34" i="49"/>
  <c r="AI34" i="49"/>
  <c r="AH34" i="49"/>
  <c r="AG34" i="49"/>
  <c r="AF34" i="49"/>
  <c r="AD34" i="49"/>
  <c r="AC34" i="49"/>
  <c r="AB34" i="49"/>
  <c r="AA34" i="49"/>
  <c r="Z34" i="49"/>
  <c r="Y34" i="49"/>
  <c r="X34" i="49"/>
  <c r="T34" i="49"/>
  <c r="B34" i="49"/>
  <c r="A34" i="49"/>
  <c r="AL33" i="49"/>
  <c r="AK33" i="49"/>
  <c r="AJ33" i="49"/>
  <c r="AI33" i="49"/>
  <c r="AH33" i="49"/>
  <c r="AG33" i="49"/>
  <c r="AF33" i="49"/>
  <c r="AD33" i="49"/>
  <c r="AC33" i="49"/>
  <c r="AB33" i="49"/>
  <c r="AA33" i="49"/>
  <c r="Z33" i="49"/>
  <c r="Y33" i="49"/>
  <c r="X33" i="49"/>
  <c r="T33" i="49"/>
  <c r="B33" i="49"/>
  <c r="A33" i="49"/>
  <c r="AL32" i="49"/>
  <c r="AK32" i="49"/>
  <c r="AJ32" i="49"/>
  <c r="AI32" i="49"/>
  <c r="AH32" i="49"/>
  <c r="AG32" i="49"/>
  <c r="AF32" i="49"/>
  <c r="AD32" i="49"/>
  <c r="AC32" i="49"/>
  <c r="AB32" i="49"/>
  <c r="AA32" i="49"/>
  <c r="Z32" i="49"/>
  <c r="Y32" i="49"/>
  <c r="X32" i="49"/>
  <c r="T32" i="49"/>
  <c r="B32" i="49"/>
  <c r="A32" i="49"/>
  <c r="AL31" i="49"/>
  <c r="AK31" i="49"/>
  <c r="AJ31" i="49"/>
  <c r="AI31" i="49"/>
  <c r="AH31" i="49"/>
  <c r="AG31" i="49"/>
  <c r="AF31" i="49"/>
  <c r="AD31" i="49"/>
  <c r="AC31" i="49"/>
  <c r="AB31" i="49"/>
  <c r="AA31" i="49"/>
  <c r="Z31" i="49"/>
  <c r="Y31" i="49"/>
  <c r="X31" i="49"/>
  <c r="T31" i="49"/>
  <c r="B31" i="49"/>
  <c r="A31" i="49"/>
  <c r="AL30" i="49"/>
  <c r="AK30" i="49"/>
  <c r="AJ30" i="49"/>
  <c r="AI30" i="49"/>
  <c r="AH30" i="49"/>
  <c r="AG30" i="49"/>
  <c r="AF30" i="49"/>
  <c r="AD30" i="49"/>
  <c r="AC30" i="49"/>
  <c r="AB30" i="49"/>
  <c r="AA30" i="49"/>
  <c r="Z30" i="49"/>
  <c r="Y30" i="49"/>
  <c r="X30" i="49"/>
  <c r="T30" i="49"/>
  <c r="B30" i="49"/>
  <c r="A30" i="49"/>
  <c r="AL29" i="49"/>
  <c r="AK29" i="49"/>
  <c r="AJ29" i="49"/>
  <c r="AI29" i="49"/>
  <c r="AH29" i="49"/>
  <c r="AG29" i="49"/>
  <c r="AF29" i="49"/>
  <c r="AD29" i="49"/>
  <c r="AC29" i="49"/>
  <c r="AB29" i="49"/>
  <c r="AA29" i="49"/>
  <c r="Z29" i="49"/>
  <c r="Y29" i="49"/>
  <c r="X29" i="49"/>
  <c r="T29" i="49"/>
  <c r="B29" i="49"/>
  <c r="A29" i="49"/>
  <c r="AL28" i="49"/>
  <c r="AK28" i="49"/>
  <c r="AJ28" i="49"/>
  <c r="AI28" i="49"/>
  <c r="AH28" i="49"/>
  <c r="AG28" i="49"/>
  <c r="AF28" i="49"/>
  <c r="AD28" i="49"/>
  <c r="AC28" i="49"/>
  <c r="AB28" i="49"/>
  <c r="AA28" i="49"/>
  <c r="Z28" i="49"/>
  <c r="Y28" i="49"/>
  <c r="X28" i="49"/>
  <c r="T28" i="49"/>
  <c r="B28" i="49"/>
  <c r="A28" i="49"/>
  <c r="AL27" i="49"/>
  <c r="AK27" i="49"/>
  <c r="AJ27" i="49"/>
  <c r="AI27" i="49"/>
  <c r="AH27" i="49"/>
  <c r="AG27" i="49"/>
  <c r="AF27" i="49"/>
  <c r="AD27" i="49"/>
  <c r="AC27" i="49"/>
  <c r="AB27" i="49"/>
  <c r="AA27" i="49"/>
  <c r="Z27" i="49"/>
  <c r="Y27" i="49"/>
  <c r="X27" i="49"/>
  <c r="T27" i="49"/>
  <c r="B27" i="49"/>
  <c r="A27" i="49"/>
  <c r="AL26" i="49"/>
  <c r="AK26" i="49"/>
  <c r="AJ26" i="49"/>
  <c r="AI26" i="49"/>
  <c r="AH26" i="49"/>
  <c r="AG26" i="49"/>
  <c r="AF26" i="49"/>
  <c r="AD26" i="49"/>
  <c r="AC26" i="49"/>
  <c r="AB26" i="49"/>
  <c r="AA26" i="49"/>
  <c r="Z26" i="49"/>
  <c r="Y26" i="49"/>
  <c r="X26" i="49"/>
  <c r="T26" i="49"/>
  <c r="B26" i="49"/>
  <c r="A26" i="49"/>
  <c r="AL25" i="49"/>
  <c r="AK25" i="49"/>
  <c r="AJ25" i="49"/>
  <c r="AI25" i="49"/>
  <c r="AH25" i="49"/>
  <c r="AG25" i="49"/>
  <c r="AF25" i="49"/>
  <c r="AD25" i="49"/>
  <c r="AC25" i="49"/>
  <c r="AB25" i="49"/>
  <c r="AA25" i="49"/>
  <c r="Z25" i="49"/>
  <c r="Y25" i="49"/>
  <c r="X25" i="49"/>
  <c r="T25" i="49"/>
  <c r="B25" i="49"/>
  <c r="A25" i="49"/>
  <c r="AL24" i="49"/>
  <c r="AK24" i="49"/>
  <c r="AJ24" i="49"/>
  <c r="AI24" i="49"/>
  <c r="AH24" i="49"/>
  <c r="AG24" i="49"/>
  <c r="AF24" i="49"/>
  <c r="AD24" i="49"/>
  <c r="AC24" i="49"/>
  <c r="AB24" i="49"/>
  <c r="AA24" i="49"/>
  <c r="Z24" i="49"/>
  <c r="Y24" i="49"/>
  <c r="X24" i="49"/>
  <c r="T24" i="49"/>
  <c r="B24" i="49"/>
  <c r="A24" i="49"/>
  <c r="AL23" i="49"/>
  <c r="AK23" i="49"/>
  <c r="AJ23" i="49"/>
  <c r="AI23" i="49"/>
  <c r="AH23" i="49"/>
  <c r="AG23" i="49"/>
  <c r="AF23" i="49"/>
  <c r="AD23" i="49"/>
  <c r="AC23" i="49"/>
  <c r="AB23" i="49"/>
  <c r="AA23" i="49"/>
  <c r="Z23" i="49"/>
  <c r="Y23" i="49"/>
  <c r="X23" i="49"/>
  <c r="T23" i="49"/>
  <c r="B23" i="49"/>
  <c r="A23" i="49"/>
  <c r="AL22" i="49"/>
  <c r="AK22" i="49"/>
  <c r="AJ22" i="49"/>
  <c r="AI22" i="49"/>
  <c r="AH22" i="49"/>
  <c r="AG22" i="49"/>
  <c r="AF22" i="49"/>
  <c r="AD22" i="49"/>
  <c r="AC22" i="49"/>
  <c r="AB22" i="49"/>
  <c r="AA22" i="49"/>
  <c r="Z22" i="49"/>
  <c r="Y22" i="49"/>
  <c r="X22" i="49"/>
  <c r="T22" i="49"/>
  <c r="B22" i="49"/>
  <c r="A22" i="49"/>
  <c r="AL21" i="49"/>
  <c r="AK21" i="49"/>
  <c r="AJ21" i="49"/>
  <c r="AI21" i="49"/>
  <c r="AH21" i="49"/>
  <c r="AG21" i="49"/>
  <c r="AF21" i="49"/>
  <c r="AD21" i="49"/>
  <c r="AC21" i="49"/>
  <c r="AB21" i="49"/>
  <c r="AA21" i="49"/>
  <c r="Z21" i="49"/>
  <c r="Y21" i="49"/>
  <c r="X21" i="49"/>
  <c r="T21" i="49"/>
  <c r="B21" i="49"/>
  <c r="A21" i="49"/>
  <c r="AL20" i="49"/>
  <c r="AK20" i="49"/>
  <c r="AJ20" i="49"/>
  <c r="AI20" i="49"/>
  <c r="AH20" i="49"/>
  <c r="AG20" i="49"/>
  <c r="AF20" i="49"/>
  <c r="AD20" i="49"/>
  <c r="AC20" i="49"/>
  <c r="AB20" i="49"/>
  <c r="AA20" i="49"/>
  <c r="Z20" i="49"/>
  <c r="Y20" i="49"/>
  <c r="X20" i="49"/>
  <c r="T20" i="49"/>
  <c r="B20" i="49"/>
  <c r="A20" i="49"/>
  <c r="AL19" i="49"/>
  <c r="AK19" i="49"/>
  <c r="AJ19" i="49"/>
  <c r="AI19" i="49"/>
  <c r="AH19" i="49"/>
  <c r="AG19" i="49"/>
  <c r="AF19" i="49"/>
  <c r="AD19" i="49"/>
  <c r="AC19" i="49"/>
  <c r="AB19" i="49"/>
  <c r="AA19" i="49"/>
  <c r="Z19" i="49"/>
  <c r="Y19" i="49"/>
  <c r="X19" i="49"/>
  <c r="T19" i="49"/>
  <c r="B19" i="49"/>
  <c r="A19" i="49"/>
  <c r="AL18" i="49"/>
  <c r="AK18" i="49"/>
  <c r="AJ18" i="49"/>
  <c r="AI18" i="49"/>
  <c r="AH18" i="49"/>
  <c r="AG18" i="49"/>
  <c r="AF18" i="49"/>
  <c r="AD18" i="49"/>
  <c r="AC18" i="49"/>
  <c r="AB18" i="49"/>
  <c r="AA18" i="49"/>
  <c r="Z18" i="49"/>
  <c r="Y18" i="49"/>
  <c r="X18" i="49"/>
  <c r="T18" i="49"/>
  <c r="B18" i="49"/>
  <c r="A18" i="49"/>
  <c r="AL17" i="49"/>
  <c r="AK17" i="49"/>
  <c r="AJ17" i="49"/>
  <c r="AI17" i="49"/>
  <c r="AH17" i="49"/>
  <c r="AG17" i="49"/>
  <c r="AF17" i="49"/>
  <c r="AD17" i="49"/>
  <c r="AC17" i="49"/>
  <c r="AB17" i="49"/>
  <c r="AA17" i="49"/>
  <c r="Z17" i="49"/>
  <c r="Y17" i="49"/>
  <c r="X17" i="49"/>
  <c r="T17" i="49"/>
  <c r="B17" i="49"/>
  <c r="A17" i="49"/>
  <c r="AL16" i="49"/>
  <c r="AK16" i="49"/>
  <c r="AJ16" i="49"/>
  <c r="AI16" i="49"/>
  <c r="AH16" i="49"/>
  <c r="AG16" i="49"/>
  <c r="AF16" i="49"/>
  <c r="AD16" i="49"/>
  <c r="AC16" i="49"/>
  <c r="AB16" i="49"/>
  <c r="AA16" i="49"/>
  <c r="Z16" i="49"/>
  <c r="Y16" i="49"/>
  <c r="X16" i="49"/>
  <c r="T16" i="49"/>
  <c r="B16" i="49"/>
  <c r="A16" i="49"/>
  <c r="AL15" i="49"/>
  <c r="AK15" i="49"/>
  <c r="AJ15" i="49"/>
  <c r="AI15" i="49"/>
  <c r="AH15" i="49"/>
  <c r="AG15" i="49"/>
  <c r="AF15" i="49"/>
  <c r="AD15" i="49"/>
  <c r="AC15" i="49"/>
  <c r="AB15" i="49"/>
  <c r="AA15" i="49"/>
  <c r="Z15" i="49"/>
  <c r="Y15" i="49"/>
  <c r="X15" i="49"/>
  <c r="T15" i="49"/>
  <c r="B15" i="49"/>
  <c r="A15" i="49"/>
  <c r="AL14" i="49"/>
  <c r="AK14" i="49"/>
  <c r="AJ14" i="49"/>
  <c r="AI14" i="49"/>
  <c r="AH14" i="49"/>
  <c r="AG14" i="49"/>
  <c r="AF14" i="49"/>
  <c r="AD14" i="49"/>
  <c r="AC14" i="49"/>
  <c r="AB14" i="49"/>
  <c r="AA14" i="49"/>
  <c r="Z14" i="49"/>
  <c r="Y14" i="49"/>
  <c r="X14" i="49"/>
  <c r="T14" i="49"/>
  <c r="B14" i="49"/>
  <c r="A14" i="49"/>
  <c r="AL13" i="49"/>
  <c r="AK13" i="49"/>
  <c r="AJ13" i="49"/>
  <c r="AI13" i="49"/>
  <c r="AH13" i="49"/>
  <c r="AG13" i="49"/>
  <c r="AF13" i="49"/>
  <c r="AD13" i="49"/>
  <c r="AC13" i="49"/>
  <c r="AB13" i="49"/>
  <c r="AA13" i="49"/>
  <c r="Z13" i="49"/>
  <c r="Y13" i="49"/>
  <c r="X13" i="49"/>
  <c r="T13" i="49"/>
  <c r="B13" i="49"/>
  <c r="A13" i="49"/>
  <c r="H17" i="47"/>
  <c r="G17" i="47"/>
  <c r="D17" i="47"/>
  <c r="F17" i="47"/>
  <c r="E17" i="47"/>
  <c r="G13" i="47"/>
  <c r="D13" i="47"/>
  <c r="F13" i="47"/>
  <c r="E13" i="47"/>
  <c r="F8" i="47"/>
  <c r="I8" i="47"/>
  <c r="H8" i="47"/>
  <c r="D8" i="47"/>
  <c r="E8" i="47"/>
  <c r="G19" i="46"/>
  <c r="G18" i="46"/>
  <c r="G17" i="46"/>
  <c r="G16" i="46"/>
  <c r="G15" i="46"/>
  <c r="G14" i="46"/>
  <c r="G12" i="46"/>
  <c r="G11" i="46"/>
  <c r="G10" i="46"/>
  <c r="G9" i="46"/>
  <c r="G27" i="45"/>
  <c r="F27" i="45"/>
  <c r="A27" i="45"/>
  <c r="AL26" i="45"/>
  <c r="AK26" i="45"/>
  <c r="AJ26" i="45"/>
  <c r="AI26" i="45"/>
  <c r="AH26" i="45"/>
  <c r="AG26" i="45"/>
  <c r="AF26" i="45"/>
  <c r="AD26" i="45"/>
  <c r="AC26" i="45"/>
  <c r="AB26" i="45"/>
  <c r="AA26" i="45"/>
  <c r="Z26" i="45"/>
  <c r="Y26" i="45"/>
  <c r="X26" i="45"/>
  <c r="B26" i="45"/>
  <c r="A26" i="45"/>
  <c r="AL25" i="45"/>
  <c r="AK25" i="45"/>
  <c r="AJ25" i="45"/>
  <c r="AI25" i="45"/>
  <c r="AH25" i="45"/>
  <c r="AG25" i="45"/>
  <c r="AF25" i="45"/>
  <c r="AD25" i="45"/>
  <c r="AC25" i="45"/>
  <c r="AB25" i="45"/>
  <c r="AA25" i="45"/>
  <c r="Z25" i="45"/>
  <c r="Y25" i="45"/>
  <c r="X25" i="45"/>
  <c r="B25" i="45"/>
  <c r="A25" i="45"/>
  <c r="AL24" i="45"/>
  <c r="AK24" i="45"/>
  <c r="AJ24" i="45"/>
  <c r="AI24" i="45"/>
  <c r="AH24" i="45"/>
  <c r="AG24" i="45"/>
  <c r="AF24" i="45"/>
  <c r="AD24" i="45"/>
  <c r="AC24" i="45"/>
  <c r="AB24" i="45"/>
  <c r="AA24" i="45"/>
  <c r="Z24" i="45"/>
  <c r="Y24" i="45"/>
  <c r="X24" i="45"/>
  <c r="B24" i="45"/>
  <c r="A24" i="45"/>
  <c r="AL23" i="45"/>
  <c r="AK23" i="45"/>
  <c r="AJ23" i="45"/>
  <c r="AI23" i="45"/>
  <c r="AH23" i="45"/>
  <c r="AG23" i="45"/>
  <c r="AF23" i="45"/>
  <c r="AD23" i="45"/>
  <c r="AC23" i="45"/>
  <c r="AB23" i="45"/>
  <c r="AA23" i="45"/>
  <c r="Z23" i="45"/>
  <c r="Y23" i="45"/>
  <c r="X23" i="45"/>
  <c r="O23" i="45"/>
  <c r="N23" i="45"/>
  <c r="B23" i="45"/>
  <c r="A23" i="45"/>
  <c r="AL22" i="45"/>
  <c r="AK22" i="45"/>
  <c r="AJ22" i="45"/>
  <c r="AI22" i="45"/>
  <c r="AH22" i="45"/>
  <c r="AG22" i="45"/>
  <c r="AF22" i="45"/>
  <c r="AD22" i="45"/>
  <c r="AC22" i="45"/>
  <c r="AB22" i="45"/>
  <c r="AA22" i="45"/>
  <c r="Z22" i="45"/>
  <c r="Y22" i="45"/>
  <c r="X22" i="45"/>
  <c r="B22" i="45"/>
  <c r="A22" i="45"/>
  <c r="AL21" i="45"/>
  <c r="AK21" i="45"/>
  <c r="AJ21" i="45"/>
  <c r="AI21" i="45"/>
  <c r="AH21" i="45"/>
  <c r="AG21" i="45"/>
  <c r="AF21" i="45"/>
  <c r="AD21" i="45"/>
  <c r="AC21" i="45"/>
  <c r="AB21" i="45"/>
  <c r="AA21" i="45"/>
  <c r="Z21" i="45"/>
  <c r="Y21" i="45"/>
  <c r="X21" i="45"/>
  <c r="B21" i="45"/>
  <c r="A21" i="45"/>
  <c r="AL20" i="45"/>
  <c r="AK20" i="45"/>
  <c r="AJ20" i="45"/>
  <c r="AI20" i="45"/>
  <c r="AH20" i="45"/>
  <c r="AG20" i="45"/>
  <c r="AF20" i="45"/>
  <c r="AD20" i="45"/>
  <c r="AC20" i="45"/>
  <c r="AB20" i="45"/>
  <c r="AA20" i="45"/>
  <c r="Z20" i="45"/>
  <c r="Y20" i="45"/>
  <c r="X20" i="45"/>
  <c r="B20" i="45"/>
  <c r="A20" i="45"/>
  <c r="AL19" i="45"/>
  <c r="AK19" i="45"/>
  <c r="AJ19" i="45"/>
  <c r="AI19" i="45"/>
  <c r="AH19" i="45"/>
  <c r="AG19" i="45"/>
  <c r="AF19" i="45"/>
  <c r="AD19" i="45"/>
  <c r="AC19" i="45"/>
  <c r="AB19" i="45"/>
  <c r="AA19" i="45"/>
  <c r="Z19" i="45"/>
  <c r="Y19" i="45"/>
  <c r="X19" i="45"/>
  <c r="B19" i="45"/>
  <c r="A19" i="45"/>
  <c r="AL18" i="45"/>
  <c r="AK18" i="45"/>
  <c r="AJ18" i="45"/>
  <c r="AI18" i="45"/>
  <c r="AH18" i="45"/>
  <c r="AG18" i="45"/>
  <c r="AF18" i="45"/>
  <c r="AD18" i="45"/>
  <c r="AC18" i="45"/>
  <c r="AB18" i="45"/>
  <c r="AA18" i="45"/>
  <c r="Z18" i="45"/>
  <c r="Y18" i="45"/>
  <c r="X18" i="45"/>
  <c r="B18" i="45"/>
  <c r="A18" i="45"/>
  <c r="AL17" i="45"/>
  <c r="AK17" i="45"/>
  <c r="AJ17" i="45"/>
  <c r="AI17" i="45"/>
  <c r="AH17" i="45"/>
  <c r="AG17" i="45"/>
  <c r="AF17" i="45"/>
  <c r="AD17" i="45"/>
  <c r="AC17" i="45"/>
  <c r="AB17" i="45"/>
  <c r="AA17" i="45"/>
  <c r="Z17" i="45"/>
  <c r="Y17" i="45"/>
  <c r="X17" i="45"/>
  <c r="B17" i="45"/>
  <c r="A17" i="45"/>
  <c r="AL16" i="45"/>
  <c r="AK16" i="45"/>
  <c r="AJ16" i="45"/>
  <c r="AI16" i="45"/>
  <c r="AH16" i="45"/>
  <c r="AG16" i="45"/>
  <c r="AF16" i="45"/>
  <c r="AD16" i="45"/>
  <c r="AC16" i="45"/>
  <c r="AB16" i="45"/>
  <c r="AA16" i="45"/>
  <c r="Z16" i="45"/>
  <c r="Y16" i="45"/>
  <c r="X16" i="45"/>
  <c r="B16" i="45"/>
  <c r="A16" i="45"/>
  <c r="AL15" i="45"/>
  <c r="AK15" i="45"/>
  <c r="AJ15" i="45"/>
  <c r="AI15" i="45"/>
  <c r="AH15" i="45"/>
  <c r="AG15" i="45"/>
  <c r="AF15" i="45"/>
  <c r="AD15" i="45"/>
  <c r="AC15" i="45"/>
  <c r="AB15" i="45"/>
  <c r="AA15" i="45"/>
  <c r="Z15" i="45"/>
  <c r="Y15" i="45"/>
  <c r="X15" i="45"/>
  <c r="B15" i="45"/>
  <c r="A15" i="45"/>
  <c r="AL14" i="45"/>
  <c r="AK14" i="45"/>
  <c r="AJ14" i="45"/>
  <c r="AI14" i="45"/>
  <c r="AH14" i="45"/>
  <c r="AG14" i="45"/>
  <c r="AF14" i="45"/>
  <c r="AD14" i="45"/>
  <c r="AC14" i="45"/>
  <c r="AB14" i="45"/>
  <c r="AA14" i="45"/>
  <c r="Z14" i="45"/>
  <c r="Y14" i="45"/>
  <c r="X14" i="45"/>
  <c r="B14" i="45"/>
  <c r="A14" i="45"/>
  <c r="AL13" i="45"/>
  <c r="AK13" i="45"/>
  <c r="AJ13" i="45"/>
  <c r="AI13" i="45"/>
  <c r="AH13" i="45"/>
  <c r="AG13" i="45"/>
  <c r="AF13" i="45"/>
  <c r="AD13" i="45"/>
  <c r="AC13" i="45"/>
  <c r="AB13" i="45"/>
  <c r="AA13" i="45"/>
  <c r="Z13" i="45"/>
  <c r="Y13" i="45"/>
  <c r="X13" i="45"/>
  <c r="B13" i="45"/>
  <c r="A13" i="45"/>
  <c r="N21" i="50" l="1"/>
  <c r="N22" i="50"/>
  <c r="M20" i="50"/>
  <c r="G22" i="50"/>
  <c r="N20" i="50" s="1"/>
  <c r="M21" i="50"/>
  <c r="H13" i="47"/>
  <c r="H20" i="47" s="1"/>
  <c r="I13" i="47"/>
  <c r="I17" i="47"/>
  <c r="G8" i="47"/>
  <c r="G20" i="47" s="1"/>
  <c r="F20" i="47"/>
  <c r="E20" i="47"/>
  <c r="AK12" i="45"/>
  <c r="Y12" i="45"/>
  <c r="AC12" i="45"/>
  <c r="AG12" i="45"/>
  <c r="B70" i="49"/>
  <c r="B95" i="49"/>
  <c r="B92" i="49"/>
  <c r="B107" i="49"/>
  <c r="Y12" i="49"/>
  <c r="X12" i="45"/>
  <c r="AB12" i="45"/>
  <c r="AF12" i="45"/>
  <c r="AJ12" i="45"/>
  <c r="AI12" i="45"/>
  <c r="G8" i="46"/>
  <c r="G13" i="46"/>
  <c r="Z12" i="45"/>
  <c r="AD12" i="45"/>
  <c r="AH12" i="45"/>
  <c r="AL12" i="45"/>
  <c r="AA12" i="45"/>
  <c r="AA12" i="49"/>
  <c r="AF12" i="49"/>
  <c r="AJ12" i="49"/>
  <c r="AH12" i="49"/>
  <c r="AC12" i="49"/>
  <c r="AL12" i="49"/>
  <c r="Z12" i="49"/>
  <c r="AD12" i="49"/>
  <c r="AI12" i="49"/>
  <c r="X12" i="49"/>
  <c r="AB12" i="49"/>
  <c r="AG12" i="49"/>
  <c r="AK12" i="49"/>
  <c r="H121" i="49"/>
  <c r="D20" i="47"/>
  <c r="H27" i="45"/>
  <c r="H12" i="46"/>
  <c r="G27" i="50" l="1"/>
  <c r="I20" i="47"/>
  <c r="AE12" i="45"/>
  <c r="I16" i="46"/>
  <c r="I12" i="46"/>
  <c r="G20" i="46"/>
  <c r="H16" i="46"/>
  <c r="AM12" i="45"/>
  <c r="B120" i="49"/>
  <c r="B111" i="49"/>
  <c r="B114" i="49"/>
  <c r="B109" i="49"/>
  <c r="B104" i="49"/>
  <c r="B98" i="49"/>
  <c r="B89" i="49"/>
  <c r="B85" i="49"/>
  <c r="B78" i="49"/>
  <c r="B66" i="49"/>
  <c r="B62" i="49"/>
  <c r="B113" i="49"/>
  <c r="B108" i="49"/>
  <c r="B102" i="49"/>
  <c r="B97" i="49"/>
  <c r="B93" i="49"/>
  <c r="B87" i="49"/>
  <c r="B84" i="49"/>
  <c r="B81" i="49"/>
  <c r="B77" i="49"/>
  <c r="B65" i="49"/>
  <c r="B112" i="49"/>
  <c r="B106" i="49"/>
  <c r="B101" i="49"/>
  <c r="B96" i="49"/>
  <c r="B91" i="49"/>
  <c r="B83" i="49"/>
  <c r="B80" i="49"/>
  <c r="B76" i="49"/>
  <c r="B73" i="49"/>
  <c r="B68" i="49"/>
  <c r="B64" i="49"/>
  <c r="B61" i="49"/>
  <c r="B110" i="49"/>
  <c r="B105" i="49"/>
  <c r="B100" i="49"/>
  <c r="B90" i="49"/>
  <c r="B86" i="49"/>
  <c r="B82" i="49"/>
  <c r="B79" i="49"/>
  <c r="B75" i="49"/>
  <c r="B67" i="49"/>
  <c r="B63" i="49"/>
  <c r="B116" i="49"/>
  <c r="B117" i="49"/>
  <c r="B71" i="49"/>
  <c r="B74" i="49"/>
  <c r="B103" i="49"/>
  <c r="B88" i="49"/>
  <c r="B119" i="49"/>
  <c r="B94" i="49"/>
  <c r="B115" i="49"/>
  <c r="B99" i="49"/>
  <c r="B72" i="49"/>
  <c r="B69" i="49"/>
  <c r="B118" i="49"/>
  <c r="H19" i="46"/>
  <c r="H15" i="46"/>
  <c r="I11" i="46"/>
  <c r="H9" i="46"/>
  <c r="AM12" i="49"/>
  <c r="AE12" i="49"/>
  <c r="E13" i="46"/>
  <c r="I14" i="46"/>
  <c r="H11" i="46"/>
  <c r="H18" i="46"/>
  <c r="I15" i="46"/>
  <c r="I18" i="46"/>
  <c r="E8" i="46"/>
  <c r="I9" i="46"/>
  <c r="I19" i="46"/>
  <c r="D13" i="46"/>
  <c r="I10" i="46"/>
  <c r="I17" i="46"/>
  <c r="H17" i="46"/>
  <c r="H14" i="46"/>
  <c r="H10" i="46"/>
  <c r="D8" i="46"/>
  <c r="H8" i="46" l="1"/>
  <c r="D20" i="46"/>
  <c r="E20" i="46"/>
  <c r="H13" i="46"/>
  <c r="H20" i="46" s="1"/>
  <c r="F8" i="46"/>
  <c r="I8" i="46"/>
  <c r="I13" i="46"/>
  <c r="F13" i="46"/>
  <c r="F20" i="46" l="1"/>
  <c r="I20" i="46"/>
  <c r="B15" i="32" l="1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B117" i="32"/>
  <c r="B118" i="32"/>
  <c r="B119" i="32"/>
  <c r="B120" i="32"/>
  <c r="B121" i="32"/>
  <c r="B122" i="32"/>
  <c r="B123" i="32"/>
  <c r="B124" i="32"/>
  <c r="B125" i="32"/>
  <c r="B126" i="32"/>
  <c r="B127" i="32"/>
  <c r="B128" i="32"/>
  <c r="B13" i="35" l="1"/>
  <c r="T153" i="35"/>
  <c r="G31" i="38"/>
  <c r="D20" i="38"/>
  <c r="E20" i="38"/>
  <c r="F20" i="38"/>
  <c r="G20" i="38"/>
  <c r="H20" i="38"/>
  <c r="I20" i="38"/>
  <c r="I23" i="38"/>
  <c r="H23" i="38"/>
  <c r="G23" i="38"/>
  <c r="F23" i="38"/>
  <c r="E23" i="38"/>
  <c r="D23" i="38"/>
  <c r="I22" i="38"/>
  <c r="I21" i="38" s="1"/>
  <c r="H22" i="38"/>
  <c r="G22" i="38"/>
  <c r="F22" i="38"/>
  <c r="E22" i="38"/>
  <c r="D22" i="38"/>
  <c r="I19" i="38"/>
  <c r="H19" i="38"/>
  <c r="G19" i="38"/>
  <c r="F19" i="38"/>
  <c r="E19" i="38"/>
  <c r="D19" i="38"/>
  <c r="I18" i="38"/>
  <c r="H18" i="38"/>
  <c r="G18" i="38"/>
  <c r="F18" i="38"/>
  <c r="E18" i="38"/>
  <c r="D18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G14" i="38" s="1"/>
  <c r="F15" i="38"/>
  <c r="E15" i="38"/>
  <c r="D15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E8" i="38" s="1"/>
  <c r="D9" i="38"/>
  <c r="I16" i="37"/>
  <c r="H16" i="37"/>
  <c r="G16" i="37"/>
  <c r="I15" i="37"/>
  <c r="H15" i="37"/>
  <c r="G15" i="37"/>
  <c r="I14" i="37"/>
  <c r="H14" i="37"/>
  <c r="G14" i="37"/>
  <c r="I13" i="37"/>
  <c r="H13" i="37"/>
  <c r="G13" i="37"/>
  <c r="G10" i="37"/>
  <c r="H10" i="37"/>
  <c r="I10" i="37"/>
  <c r="G11" i="37"/>
  <c r="H11" i="37"/>
  <c r="I11" i="37"/>
  <c r="F16" i="37"/>
  <c r="E16" i="37"/>
  <c r="D16" i="37"/>
  <c r="F15" i="37"/>
  <c r="E15" i="37"/>
  <c r="D15" i="37"/>
  <c r="F14" i="37"/>
  <c r="E14" i="37"/>
  <c r="D14" i="37"/>
  <c r="F13" i="37"/>
  <c r="E13" i="37"/>
  <c r="D13" i="37"/>
  <c r="F11" i="37"/>
  <c r="E11" i="37"/>
  <c r="D11" i="37"/>
  <c r="F10" i="37"/>
  <c r="E10" i="37"/>
  <c r="D10" i="37"/>
  <c r="I9" i="37"/>
  <c r="H9" i="37"/>
  <c r="G9" i="37"/>
  <c r="F9" i="37"/>
  <c r="E9" i="37"/>
  <c r="D9" i="37"/>
  <c r="G22" i="36"/>
  <c r="G21" i="36"/>
  <c r="G19" i="36"/>
  <c r="G18" i="36"/>
  <c r="G17" i="36"/>
  <c r="G16" i="36"/>
  <c r="G15" i="36"/>
  <c r="G13" i="36"/>
  <c r="G12" i="36"/>
  <c r="G11" i="36"/>
  <c r="G10" i="36"/>
  <c r="G9" i="36"/>
  <c r="F9" i="36"/>
  <c r="D9" i="36"/>
  <c r="F22" i="36"/>
  <c r="E22" i="36"/>
  <c r="D22" i="36"/>
  <c r="F21" i="36"/>
  <c r="E21" i="36"/>
  <c r="D21" i="36"/>
  <c r="F19" i="36"/>
  <c r="E19" i="36"/>
  <c r="D19" i="36"/>
  <c r="F18" i="36"/>
  <c r="E18" i="36"/>
  <c r="D18" i="36"/>
  <c r="F17" i="36"/>
  <c r="E17" i="36"/>
  <c r="D17" i="36"/>
  <c r="F16" i="36"/>
  <c r="E16" i="36"/>
  <c r="D16" i="36"/>
  <c r="F15" i="36"/>
  <c r="E15" i="36"/>
  <c r="D15" i="36"/>
  <c r="D10" i="36"/>
  <c r="E10" i="36"/>
  <c r="F10" i="36"/>
  <c r="D11" i="36"/>
  <c r="E11" i="36"/>
  <c r="F11" i="36"/>
  <c r="D12" i="36"/>
  <c r="E12" i="36"/>
  <c r="F12" i="36"/>
  <c r="D13" i="36"/>
  <c r="E13" i="36"/>
  <c r="F13" i="36"/>
  <c r="E9" i="36"/>
  <c r="X14" i="35"/>
  <c r="Y14" i="35"/>
  <c r="Z14" i="35"/>
  <c r="AA14" i="35"/>
  <c r="AB14" i="35"/>
  <c r="AC14" i="35"/>
  <c r="AD14" i="35"/>
  <c r="AF14" i="35"/>
  <c r="AG14" i="35"/>
  <c r="AH14" i="35"/>
  <c r="AI14" i="35"/>
  <c r="AJ14" i="35"/>
  <c r="AK14" i="35"/>
  <c r="AL14" i="35"/>
  <c r="X15" i="35"/>
  <c r="Y15" i="35"/>
  <c r="Z15" i="35"/>
  <c r="AA15" i="35"/>
  <c r="AB15" i="35"/>
  <c r="AC15" i="35"/>
  <c r="AD15" i="35"/>
  <c r="AF15" i="35"/>
  <c r="AG15" i="35"/>
  <c r="AH15" i="35"/>
  <c r="AI15" i="35"/>
  <c r="AJ15" i="35"/>
  <c r="AK15" i="35"/>
  <c r="AL15" i="35"/>
  <c r="X16" i="35"/>
  <c r="Y16" i="35"/>
  <c r="Z16" i="35"/>
  <c r="AA16" i="35"/>
  <c r="AB16" i="35"/>
  <c r="AC16" i="35"/>
  <c r="AD16" i="35"/>
  <c r="AF16" i="35"/>
  <c r="AG16" i="35"/>
  <c r="AH16" i="35"/>
  <c r="AI16" i="35"/>
  <c r="AJ16" i="35"/>
  <c r="AK16" i="35"/>
  <c r="AL16" i="35"/>
  <c r="X17" i="35"/>
  <c r="Y17" i="35"/>
  <c r="Z17" i="35"/>
  <c r="AA17" i="35"/>
  <c r="AB17" i="35"/>
  <c r="AC17" i="35"/>
  <c r="AD17" i="35"/>
  <c r="AF17" i="35"/>
  <c r="AG17" i="35"/>
  <c r="AH17" i="35"/>
  <c r="AI17" i="35"/>
  <c r="AJ17" i="35"/>
  <c r="AK17" i="35"/>
  <c r="AL17" i="35"/>
  <c r="X18" i="35"/>
  <c r="Y18" i="35"/>
  <c r="Z18" i="35"/>
  <c r="AA18" i="35"/>
  <c r="AB18" i="35"/>
  <c r="AC18" i="35"/>
  <c r="AD18" i="35"/>
  <c r="AF18" i="35"/>
  <c r="AG18" i="35"/>
  <c r="AH18" i="35"/>
  <c r="AI18" i="35"/>
  <c r="AJ18" i="35"/>
  <c r="AK18" i="35"/>
  <c r="AL18" i="35"/>
  <c r="X19" i="35"/>
  <c r="Y19" i="35"/>
  <c r="Z19" i="35"/>
  <c r="AA19" i="35"/>
  <c r="AB19" i="35"/>
  <c r="AC19" i="35"/>
  <c r="AD19" i="35"/>
  <c r="AF19" i="35"/>
  <c r="AG19" i="35"/>
  <c r="AH19" i="35"/>
  <c r="AI19" i="35"/>
  <c r="AJ19" i="35"/>
  <c r="AK19" i="35"/>
  <c r="AL19" i="35"/>
  <c r="X20" i="35"/>
  <c r="Y20" i="35"/>
  <c r="Z20" i="35"/>
  <c r="AA20" i="35"/>
  <c r="AB20" i="35"/>
  <c r="AC20" i="35"/>
  <c r="AD20" i="35"/>
  <c r="AF20" i="35"/>
  <c r="AG20" i="35"/>
  <c r="AH20" i="35"/>
  <c r="AI20" i="35"/>
  <c r="AJ20" i="35"/>
  <c r="AK20" i="35"/>
  <c r="AL20" i="35"/>
  <c r="X21" i="35"/>
  <c r="Y21" i="35"/>
  <c r="Z21" i="35"/>
  <c r="AA21" i="35"/>
  <c r="AB21" i="35"/>
  <c r="AC21" i="35"/>
  <c r="AD21" i="35"/>
  <c r="AF21" i="35"/>
  <c r="AG21" i="35"/>
  <c r="AH21" i="35"/>
  <c r="AI21" i="35"/>
  <c r="AJ21" i="35"/>
  <c r="AK21" i="35"/>
  <c r="AL21" i="35"/>
  <c r="X22" i="35"/>
  <c r="Y22" i="35"/>
  <c r="Z22" i="35"/>
  <c r="AA22" i="35"/>
  <c r="AB22" i="35"/>
  <c r="AC22" i="35"/>
  <c r="AD22" i="35"/>
  <c r="AF22" i="35"/>
  <c r="AG22" i="35"/>
  <c r="AH22" i="35"/>
  <c r="AI22" i="35"/>
  <c r="AJ22" i="35"/>
  <c r="AK22" i="35"/>
  <c r="AL22" i="35"/>
  <c r="X23" i="35"/>
  <c r="Y23" i="35"/>
  <c r="Z23" i="35"/>
  <c r="AA23" i="35"/>
  <c r="AB23" i="35"/>
  <c r="AC23" i="35"/>
  <c r="AD23" i="35"/>
  <c r="AF23" i="35"/>
  <c r="AG23" i="35"/>
  <c r="AH23" i="35"/>
  <c r="AI23" i="35"/>
  <c r="AJ23" i="35"/>
  <c r="AK23" i="35"/>
  <c r="AL23" i="35"/>
  <c r="X24" i="35"/>
  <c r="Y24" i="35"/>
  <c r="Z24" i="35"/>
  <c r="AA24" i="35"/>
  <c r="AB24" i="35"/>
  <c r="AC24" i="35"/>
  <c r="AD24" i="35"/>
  <c r="AF24" i="35"/>
  <c r="AG24" i="35"/>
  <c r="AH24" i="35"/>
  <c r="AI24" i="35"/>
  <c r="AJ24" i="35"/>
  <c r="AK24" i="35"/>
  <c r="AL24" i="35"/>
  <c r="X25" i="35"/>
  <c r="Y25" i="35"/>
  <c r="Z25" i="35"/>
  <c r="AA25" i="35"/>
  <c r="AB25" i="35"/>
  <c r="AC25" i="35"/>
  <c r="AD25" i="35"/>
  <c r="AF25" i="35"/>
  <c r="AG25" i="35"/>
  <c r="AH25" i="35"/>
  <c r="AI25" i="35"/>
  <c r="AJ25" i="35"/>
  <c r="AK25" i="35"/>
  <c r="AL25" i="35"/>
  <c r="X26" i="35"/>
  <c r="Y26" i="35"/>
  <c r="Z26" i="35"/>
  <c r="AA26" i="35"/>
  <c r="AB26" i="35"/>
  <c r="AC26" i="35"/>
  <c r="AD26" i="35"/>
  <c r="AF26" i="35"/>
  <c r="AG26" i="35"/>
  <c r="AH26" i="35"/>
  <c r="AI26" i="35"/>
  <c r="AJ26" i="35"/>
  <c r="AK26" i="35"/>
  <c r="AL26" i="35"/>
  <c r="X27" i="35"/>
  <c r="Y27" i="35"/>
  <c r="Z27" i="35"/>
  <c r="AA27" i="35"/>
  <c r="AB27" i="35"/>
  <c r="AC27" i="35"/>
  <c r="AD27" i="35"/>
  <c r="AF27" i="35"/>
  <c r="AG27" i="35"/>
  <c r="AH27" i="35"/>
  <c r="AI27" i="35"/>
  <c r="AJ27" i="35"/>
  <c r="AK27" i="35"/>
  <c r="AL27" i="35"/>
  <c r="X28" i="35"/>
  <c r="Y28" i="35"/>
  <c r="Z28" i="35"/>
  <c r="AA28" i="35"/>
  <c r="AB28" i="35"/>
  <c r="AC28" i="35"/>
  <c r="AD28" i="35"/>
  <c r="AF28" i="35"/>
  <c r="AG28" i="35"/>
  <c r="AH28" i="35"/>
  <c r="AI28" i="35"/>
  <c r="AJ28" i="35"/>
  <c r="AK28" i="35"/>
  <c r="AL28" i="35"/>
  <c r="X29" i="35"/>
  <c r="Y29" i="35"/>
  <c r="Z29" i="35"/>
  <c r="AA29" i="35"/>
  <c r="AB29" i="35"/>
  <c r="AC29" i="35"/>
  <c r="AD29" i="35"/>
  <c r="AF29" i="35"/>
  <c r="AG29" i="35"/>
  <c r="AH29" i="35"/>
  <c r="AI29" i="35"/>
  <c r="AJ29" i="35"/>
  <c r="AK29" i="35"/>
  <c r="AL29" i="35"/>
  <c r="X30" i="35"/>
  <c r="Y30" i="35"/>
  <c r="Z30" i="35"/>
  <c r="AA30" i="35"/>
  <c r="AB30" i="35"/>
  <c r="AC30" i="35"/>
  <c r="AD30" i="35"/>
  <c r="AF30" i="35"/>
  <c r="AG30" i="35"/>
  <c r="AH30" i="35"/>
  <c r="AI30" i="35"/>
  <c r="AJ30" i="35"/>
  <c r="AK30" i="35"/>
  <c r="AL30" i="35"/>
  <c r="X31" i="35"/>
  <c r="Y31" i="35"/>
  <c r="Z31" i="35"/>
  <c r="AA31" i="35"/>
  <c r="AB31" i="35"/>
  <c r="AC31" i="35"/>
  <c r="AD31" i="35"/>
  <c r="AF31" i="35"/>
  <c r="AG31" i="35"/>
  <c r="AH31" i="35"/>
  <c r="AI31" i="35"/>
  <c r="AJ31" i="35"/>
  <c r="AK31" i="35"/>
  <c r="AL31" i="35"/>
  <c r="X32" i="35"/>
  <c r="Y32" i="35"/>
  <c r="Z32" i="35"/>
  <c r="AA32" i="35"/>
  <c r="AB32" i="35"/>
  <c r="AC32" i="35"/>
  <c r="AD32" i="35"/>
  <c r="AF32" i="35"/>
  <c r="AG32" i="35"/>
  <c r="AH32" i="35"/>
  <c r="AI32" i="35"/>
  <c r="AJ32" i="35"/>
  <c r="AK32" i="35"/>
  <c r="AL32" i="35"/>
  <c r="X33" i="35"/>
  <c r="Y33" i="35"/>
  <c r="Z33" i="35"/>
  <c r="AA33" i="35"/>
  <c r="AB33" i="35"/>
  <c r="AC33" i="35"/>
  <c r="AD33" i="35"/>
  <c r="AF33" i="35"/>
  <c r="AG33" i="35"/>
  <c r="AH33" i="35"/>
  <c r="AI33" i="35"/>
  <c r="AJ33" i="35"/>
  <c r="AK33" i="35"/>
  <c r="AL33" i="35"/>
  <c r="X34" i="35"/>
  <c r="Y34" i="35"/>
  <c r="Z34" i="35"/>
  <c r="AA34" i="35"/>
  <c r="AB34" i="35"/>
  <c r="AC34" i="35"/>
  <c r="AD34" i="35"/>
  <c r="AF34" i="35"/>
  <c r="AG34" i="35"/>
  <c r="AH34" i="35"/>
  <c r="AI34" i="35"/>
  <c r="AJ34" i="35"/>
  <c r="AK34" i="35"/>
  <c r="AL34" i="35"/>
  <c r="X35" i="35"/>
  <c r="Y35" i="35"/>
  <c r="Z35" i="35"/>
  <c r="AA35" i="35"/>
  <c r="AB35" i="35"/>
  <c r="AC35" i="35"/>
  <c r="AD35" i="35"/>
  <c r="AF35" i="35"/>
  <c r="AG35" i="35"/>
  <c r="AH35" i="35"/>
  <c r="AI35" i="35"/>
  <c r="AJ35" i="35"/>
  <c r="AK35" i="35"/>
  <c r="AL35" i="35"/>
  <c r="X36" i="35"/>
  <c r="Y36" i="35"/>
  <c r="Z36" i="35"/>
  <c r="AA36" i="35"/>
  <c r="AB36" i="35"/>
  <c r="AC36" i="35"/>
  <c r="AD36" i="35"/>
  <c r="AF36" i="35"/>
  <c r="AG36" i="35"/>
  <c r="AH36" i="35"/>
  <c r="AI36" i="35"/>
  <c r="AJ36" i="35"/>
  <c r="AK36" i="35"/>
  <c r="AL36" i="35"/>
  <c r="X37" i="35"/>
  <c r="Y37" i="35"/>
  <c r="Z37" i="35"/>
  <c r="AA37" i="35"/>
  <c r="AB37" i="35"/>
  <c r="AC37" i="35"/>
  <c r="AD37" i="35"/>
  <c r="AF37" i="35"/>
  <c r="AG37" i="35"/>
  <c r="AH37" i="35"/>
  <c r="AI37" i="35"/>
  <c r="AJ37" i="35"/>
  <c r="AK37" i="35"/>
  <c r="AL37" i="35"/>
  <c r="X38" i="35"/>
  <c r="Y38" i="35"/>
  <c r="Z38" i="35"/>
  <c r="AA38" i="35"/>
  <c r="AB38" i="35"/>
  <c r="AC38" i="35"/>
  <c r="AD38" i="35"/>
  <c r="AF38" i="35"/>
  <c r="AG38" i="35"/>
  <c r="AH38" i="35"/>
  <c r="AI38" i="35"/>
  <c r="AJ38" i="35"/>
  <c r="AK38" i="35"/>
  <c r="AL38" i="35"/>
  <c r="X39" i="35"/>
  <c r="Y39" i="35"/>
  <c r="Z39" i="35"/>
  <c r="AA39" i="35"/>
  <c r="AB39" i="35"/>
  <c r="AC39" i="35"/>
  <c r="AD39" i="35"/>
  <c r="AF39" i="35"/>
  <c r="AG39" i="35"/>
  <c r="AH39" i="35"/>
  <c r="AI39" i="35"/>
  <c r="AJ39" i="35"/>
  <c r="AK39" i="35"/>
  <c r="AL39" i="35"/>
  <c r="X40" i="35"/>
  <c r="Y40" i="35"/>
  <c r="Z40" i="35"/>
  <c r="AA40" i="35"/>
  <c r="AB40" i="35"/>
  <c r="AC40" i="35"/>
  <c r="AD40" i="35"/>
  <c r="AF40" i="35"/>
  <c r="AG40" i="35"/>
  <c r="AH40" i="35"/>
  <c r="AI40" i="35"/>
  <c r="AJ40" i="35"/>
  <c r="AK40" i="35"/>
  <c r="AL40" i="35"/>
  <c r="X41" i="35"/>
  <c r="Y41" i="35"/>
  <c r="Z41" i="35"/>
  <c r="AA41" i="35"/>
  <c r="AB41" i="35"/>
  <c r="AC41" i="35"/>
  <c r="AD41" i="35"/>
  <c r="AF41" i="35"/>
  <c r="AG41" i="35"/>
  <c r="AH41" i="35"/>
  <c r="AI41" i="35"/>
  <c r="AJ41" i="35"/>
  <c r="AK41" i="35"/>
  <c r="AL41" i="35"/>
  <c r="X42" i="35"/>
  <c r="Y42" i="35"/>
  <c r="Z42" i="35"/>
  <c r="AA42" i="35"/>
  <c r="AB42" i="35"/>
  <c r="AC42" i="35"/>
  <c r="AD42" i="35"/>
  <c r="AF42" i="35"/>
  <c r="AG42" i="35"/>
  <c r="AH42" i="35"/>
  <c r="AI42" i="35"/>
  <c r="AJ42" i="35"/>
  <c r="AK42" i="35"/>
  <c r="AL42" i="35"/>
  <c r="X43" i="35"/>
  <c r="Y43" i="35"/>
  <c r="Z43" i="35"/>
  <c r="AA43" i="35"/>
  <c r="AB43" i="35"/>
  <c r="AC43" i="35"/>
  <c r="AD43" i="35"/>
  <c r="AF43" i="35"/>
  <c r="AG43" i="35"/>
  <c r="AH43" i="35"/>
  <c r="AI43" i="35"/>
  <c r="AJ43" i="35"/>
  <c r="AK43" i="35"/>
  <c r="AL43" i="35"/>
  <c r="X44" i="35"/>
  <c r="Y44" i="35"/>
  <c r="Z44" i="35"/>
  <c r="AA44" i="35"/>
  <c r="AB44" i="35"/>
  <c r="AC44" i="35"/>
  <c r="AD44" i="35"/>
  <c r="AF44" i="35"/>
  <c r="AG44" i="35"/>
  <c r="AH44" i="35"/>
  <c r="AI44" i="35"/>
  <c r="AJ44" i="35"/>
  <c r="AK44" i="35"/>
  <c r="AL44" i="35"/>
  <c r="X45" i="35"/>
  <c r="Y45" i="35"/>
  <c r="Z45" i="35"/>
  <c r="AA45" i="35"/>
  <c r="AB45" i="35"/>
  <c r="AC45" i="35"/>
  <c r="AD45" i="35"/>
  <c r="AF45" i="35"/>
  <c r="AG45" i="35"/>
  <c r="AH45" i="35"/>
  <c r="AI45" i="35"/>
  <c r="AJ45" i="35"/>
  <c r="AK45" i="35"/>
  <c r="AL45" i="35"/>
  <c r="X46" i="35"/>
  <c r="Y46" i="35"/>
  <c r="Z46" i="35"/>
  <c r="AA46" i="35"/>
  <c r="AB46" i="35"/>
  <c r="AC46" i="35"/>
  <c r="AD46" i="35"/>
  <c r="AF46" i="35"/>
  <c r="AG46" i="35"/>
  <c r="AH46" i="35"/>
  <c r="AI46" i="35"/>
  <c r="AJ46" i="35"/>
  <c r="AK46" i="35"/>
  <c r="AL46" i="35"/>
  <c r="X47" i="35"/>
  <c r="Y47" i="35"/>
  <c r="Z47" i="35"/>
  <c r="AA47" i="35"/>
  <c r="AB47" i="35"/>
  <c r="AC47" i="35"/>
  <c r="AD47" i="35"/>
  <c r="AF47" i="35"/>
  <c r="AG47" i="35"/>
  <c r="AH47" i="35"/>
  <c r="AI47" i="35"/>
  <c r="AJ47" i="35"/>
  <c r="AK47" i="35"/>
  <c r="AL47" i="35"/>
  <c r="X48" i="35"/>
  <c r="Y48" i="35"/>
  <c r="Z48" i="35"/>
  <c r="AA48" i="35"/>
  <c r="AB48" i="35"/>
  <c r="AC48" i="35"/>
  <c r="AD48" i="35"/>
  <c r="AF48" i="35"/>
  <c r="AG48" i="35"/>
  <c r="AH48" i="35"/>
  <c r="AI48" i="35"/>
  <c r="AJ48" i="35"/>
  <c r="AK48" i="35"/>
  <c r="AL48" i="35"/>
  <c r="X49" i="35"/>
  <c r="Y49" i="35"/>
  <c r="Z49" i="35"/>
  <c r="AA49" i="35"/>
  <c r="AB49" i="35"/>
  <c r="AC49" i="35"/>
  <c r="AD49" i="35"/>
  <c r="AF49" i="35"/>
  <c r="AG49" i="35"/>
  <c r="AH49" i="35"/>
  <c r="AI49" i="35"/>
  <c r="AJ49" i="35"/>
  <c r="AK49" i="35"/>
  <c r="AL49" i="35"/>
  <c r="X50" i="35"/>
  <c r="Y50" i="35"/>
  <c r="Z50" i="35"/>
  <c r="AA50" i="35"/>
  <c r="AB50" i="35"/>
  <c r="AC50" i="35"/>
  <c r="AD50" i="35"/>
  <c r="AF50" i="35"/>
  <c r="AG50" i="35"/>
  <c r="AH50" i="35"/>
  <c r="AI50" i="35"/>
  <c r="AJ50" i="35"/>
  <c r="AK50" i="35"/>
  <c r="AL50" i="35"/>
  <c r="X51" i="35"/>
  <c r="Y51" i="35"/>
  <c r="Z51" i="35"/>
  <c r="AA51" i="35"/>
  <c r="AB51" i="35"/>
  <c r="AC51" i="35"/>
  <c r="AD51" i="35"/>
  <c r="AF51" i="35"/>
  <c r="AG51" i="35"/>
  <c r="AH51" i="35"/>
  <c r="AI51" i="35"/>
  <c r="AJ51" i="35"/>
  <c r="AK51" i="35"/>
  <c r="AL51" i="35"/>
  <c r="X52" i="35"/>
  <c r="Y52" i="35"/>
  <c r="Z52" i="35"/>
  <c r="AA52" i="35"/>
  <c r="AB52" i="35"/>
  <c r="AC52" i="35"/>
  <c r="AD52" i="35"/>
  <c r="AF52" i="35"/>
  <c r="AG52" i="35"/>
  <c r="AH52" i="35"/>
  <c r="AI52" i="35"/>
  <c r="AJ52" i="35"/>
  <c r="AK52" i="35"/>
  <c r="AL52" i="35"/>
  <c r="X53" i="35"/>
  <c r="Y53" i="35"/>
  <c r="Z53" i="35"/>
  <c r="AA53" i="35"/>
  <c r="AB53" i="35"/>
  <c r="AC53" i="35"/>
  <c r="AD53" i="35"/>
  <c r="AF53" i="35"/>
  <c r="AG53" i="35"/>
  <c r="AH53" i="35"/>
  <c r="AI53" i="35"/>
  <c r="AJ53" i="35"/>
  <c r="AK53" i="35"/>
  <c r="AL53" i="35"/>
  <c r="X54" i="35"/>
  <c r="Y54" i="35"/>
  <c r="Z54" i="35"/>
  <c r="AA54" i="35"/>
  <c r="AB54" i="35"/>
  <c r="AC54" i="35"/>
  <c r="AD54" i="35"/>
  <c r="AF54" i="35"/>
  <c r="AG54" i="35"/>
  <c r="AH54" i="35"/>
  <c r="AI54" i="35"/>
  <c r="AJ54" i="35"/>
  <c r="AK54" i="35"/>
  <c r="AL54" i="35"/>
  <c r="X55" i="35"/>
  <c r="Y55" i="35"/>
  <c r="Z55" i="35"/>
  <c r="AA55" i="35"/>
  <c r="AB55" i="35"/>
  <c r="AC55" i="35"/>
  <c r="AD55" i="35"/>
  <c r="AF55" i="35"/>
  <c r="AG55" i="35"/>
  <c r="AH55" i="35"/>
  <c r="AI55" i="35"/>
  <c r="AJ55" i="35"/>
  <c r="AK55" i="35"/>
  <c r="AL55" i="35"/>
  <c r="X56" i="35"/>
  <c r="Y56" i="35"/>
  <c r="Z56" i="35"/>
  <c r="AA56" i="35"/>
  <c r="AB56" i="35"/>
  <c r="AC56" i="35"/>
  <c r="AD56" i="35"/>
  <c r="AF56" i="35"/>
  <c r="AG56" i="35"/>
  <c r="AH56" i="35"/>
  <c r="AI56" i="35"/>
  <c r="AJ56" i="35"/>
  <c r="AK56" i="35"/>
  <c r="AL56" i="35"/>
  <c r="X57" i="35"/>
  <c r="Y57" i="35"/>
  <c r="Z57" i="35"/>
  <c r="AA57" i="35"/>
  <c r="AB57" i="35"/>
  <c r="AC57" i="35"/>
  <c r="AD57" i="35"/>
  <c r="AF57" i="35"/>
  <c r="AG57" i="35"/>
  <c r="AH57" i="35"/>
  <c r="AI57" i="35"/>
  <c r="AJ57" i="35"/>
  <c r="AK57" i="35"/>
  <c r="AL57" i="35"/>
  <c r="X58" i="35"/>
  <c r="Y58" i="35"/>
  <c r="Z58" i="35"/>
  <c r="AA58" i="35"/>
  <c r="AB58" i="35"/>
  <c r="AC58" i="35"/>
  <c r="AD58" i="35"/>
  <c r="AF58" i="35"/>
  <c r="AG58" i="35"/>
  <c r="AH58" i="35"/>
  <c r="AI58" i="35"/>
  <c r="AJ58" i="35"/>
  <c r="AK58" i="35"/>
  <c r="AL58" i="35"/>
  <c r="X59" i="35"/>
  <c r="Y59" i="35"/>
  <c r="Z59" i="35"/>
  <c r="AA59" i="35"/>
  <c r="AB59" i="35"/>
  <c r="AC59" i="35"/>
  <c r="AD59" i="35"/>
  <c r="AF59" i="35"/>
  <c r="AG59" i="35"/>
  <c r="AH59" i="35"/>
  <c r="AI59" i="35"/>
  <c r="AJ59" i="35"/>
  <c r="AK59" i="35"/>
  <c r="AL59" i="35"/>
  <c r="X60" i="35"/>
  <c r="Y60" i="35"/>
  <c r="Z60" i="35"/>
  <c r="AA60" i="35"/>
  <c r="AB60" i="35"/>
  <c r="AC60" i="35"/>
  <c r="AD60" i="35"/>
  <c r="AF60" i="35"/>
  <c r="AG60" i="35"/>
  <c r="AH60" i="35"/>
  <c r="AI60" i="35"/>
  <c r="AJ60" i="35"/>
  <c r="AK60" i="35"/>
  <c r="AL60" i="35"/>
  <c r="X61" i="35"/>
  <c r="Y61" i="35"/>
  <c r="Z61" i="35"/>
  <c r="AA61" i="35"/>
  <c r="AB61" i="35"/>
  <c r="AC61" i="35"/>
  <c r="AD61" i="35"/>
  <c r="AF61" i="35"/>
  <c r="AG61" i="35"/>
  <c r="AH61" i="35"/>
  <c r="AI61" i="35"/>
  <c r="AJ61" i="35"/>
  <c r="AK61" i="35"/>
  <c r="AL61" i="35"/>
  <c r="X62" i="35"/>
  <c r="Y62" i="35"/>
  <c r="Z62" i="35"/>
  <c r="AA62" i="35"/>
  <c r="AB62" i="35"/>
  <c r="AC62" i="35"/>
  <c r="AD62" i="35"/>
  <c r="AF62" i="35"/>
  <c r="AG62" i="35"/>
  <c r="AH62" i="35"/>
  <c r="AI62" i="35"/>
  <c r="AJ62" i="35"/>
  <c r="AK62" i="35"/>
  <c r="AL62" i="35"/>
  <c r="X63" i="35"/>
  <c r="Y63" i="35"/>
  <c r="Z63" i="35"/>
  <c r="AA63" i="35"/>
  <c r="AB63" i="35"/>
  <c r="AC63" i="35"/>
  <c r="AD63" i="35"/>
  <c r="AF63" i="35"/>
  <c r="AG63" i="35"/>
  <c r="AH63" i="35"/>
  <c r="AI63" i="35"/>
  <c r="AJ63" i="35"/>
  <c r="AK63" i="35"/>
  <c r="AL63" i="35"/>
  <c r="X64" i="35"/>
  <c r="Y64" i="35"/>
  <c r="Z64" i="35"/>
  <c r="AA64" i="35"/>
  <c r="AB64" i="35"/>
  <c r="AC64" i="35"/>
  <c r="AD64" i="35"/>
  <c r="AF64" i="35"/>
  <c r="AG64" i="35"/>
  <c r="AH64" i="35"/>
  <c r="AI64" i="35"/>
  <c r="AJ64" i="35"/>
  <c r="AK64" i="35"/>
  <c r="AL64" i="35"/>
  <c r="X65" i="35"/>
  <c r="Y65" i="35"/>
  <c r="Z65" i="35"/>
  <c r="AA65" i="35"/>
  <c r="AB65" i="35"/>
  <c r="AC65" i="35"/>
  <c r="AD65" i="35"/>
  <c r="AF65" i="35"/>
  <c r="AG65" i="35"/>
  <c r="AH65" i="35"/>
  <c r="AI65" i="35"/>
  <c r="AJ65" i="35"/>
  <c r="AK65" i="35"/>
  <c r="AL65" i="35"/>
  <c r="X66" i="35"/>
  <c r="Y66" i="35"/>
  <c r="Z66" i="35"/>
  <c r="AA66" i="35"/>
  <c r="AB66" i="35"/>
  <c r="AC66" i="35"/>
  <c r="AD66" i="35"/>
  <c r="AF66" i="35"/>
  <c r="AG66" i="35"/>
  <c r="AH66" i="35"/>
  <c r="AI66" i="35"/>
  <c r="AJ66" i="35"/>
  <c r="AK66" i="35"/>
  <c r="AL66" i="35"/>
  <c r="X67" i="35"/>
  <c r="Y67" i="35"/>
  <c r="Z67" i="35"/>
  <c r="AA67" i="35"/>
  <c r="AB67" i="35"/>
  <c r="AC67" i="35"/>
  <c r="AD67" i="35"/>
  <c r="AF67" i="35"/>
  <c r="AG67" i="35"/>
  <c r="AH67" i="35"/>
  <c r="AI67" i="35"/>
  <c r="AJ67" i="35"/>
  <c r="AK67" i="35"/>
  <c r="AL67" i="35"/>
  <c r="X68" i="35"/>
  <c r="Y68" i="35"/>
  <c r="Z68" i="35"/>
  <c r="AA68" i="35"/>
  <c r="AB68" i="35"/>
  <c r="AC68" i="35"/>
  <c r="AD68" i="35"/>
  <c r="AF68" i="35"/>
  <c r="AG68" i="35"/>
  <c r="AH68" i="35"/>
  <c r="AI68" i="35"/>
  <c r="AJ68" i="35"/>
  <c r="AK68" i="35"/>
  <c r="AL68" i="35"/>
  <c r="X69" i="35"/>
  <c r="Y69" i="35"/>
  <c r="Z69" i="35"/>
  <c r="AA69" i="35"/>
  <c r="AB69" i="35"/>
  <c r="AC69" i="35"/>
  <c r="AD69" i="35"/>
  <c r="AF69" i="35"/>
  <c r="AG69" i="35"/>
  <c r="AH69" i="35"/>
  <c r="AI69" i="35"/>
  <c r="AJ69" i="35"/>
  <c r="AK69" i="35"/>
  <c r="AL69" i="35"/>
  <c r="X70" i="35"/>
  <c r="Y70" i="35"/>
  <c r="Z70" i="35"/>
  <c r="AA70" i="35"/>
  <c r="AB70" i="35"/>
  <c r="AC70" i="35"/>
  <c r="AD70" i="35"/>
  <c r="AF70" i="35"/>
  <c r="AG70" i="35"/>
  <c r="AH70" i="35"/>
  <c r="AI70" i="35"/>
  <c r="AJ70" i="35"/>
  <c r="AK70" i="35"/>
  <c r="AL70" i="35"/>
  <c r="X71" i="35"/>
  <c r="Y71" i="35"/>
  <c r="Z71" i="35"/>
  <c r="AA71" i="35"/>
  <c r="AB71" i="35"/>
  <c r="AC71" i="35"/>
  <c r="AD71" i="35"/>
  <c r="AF71" i="35"/>
  <c r="AG71" i="35"/>
  <c r="AH71" i="35"/>
  <c r="AI71" i="35"/>
  <c r="AJ71" i="35"/>
  <c r="AK71" i="35"/>
  <c r="AL71" i="35"/>
  <c r="X72" i="35"/>
  <c r="Y72" i="35"/>
  <c r="Z72" i="35"/>
  <c r="AA72" i="35"/>
  <c r="AB72" i="35"/>
  <c r="AC72" i="35"/>
  <c r="AD72" i="35"/>
  <c r="AF72" i="35"/>
  <c r="AG72" i="35"/>
  <c r="AH72" i="35"/>
  <c r="AI72" i="35"/>
  <c r="AJ72" i="35"/>
  <c r="AK72" i="35"/>
  <c r="AL72" i="35"/>
  <c r="X73" i="35"/>
  <c r="Y73" i="35"/>
  <c r="Z73" i="35"/>
  <c r="AA73" i="35"/>
  <c r="AB73" i="35"/>
  <c r="AC73" i="35"/>
  <c r="AD73" i="35"/>
  <c r="AF73" i="35"/>
  <c r="AG73" i="35"/>
  <c r="AH73" i="35"/>
  <c r="AI73" i="35"/>
  <c r="AJ73" i="35"/>
  <c r="AK73" i="35"/>
  <c r="AL73" i="35"/>
  <c r="X74" i="35"/>
  <c r="Y74" i="35"/>
  <c r="Z74" i="35"/>
  <c r="AA74" i="35"/>
  <c r="AB74" i="35"/>
  <c r="AC74" i="35"/>
  <c r="AD74" i="35"/>
  <c r="AF74" i="35"/>
  <c r="AG74" i="35"/>
  <c r="AH74" i="35"/>
  <c r="AI74" i="35"/>
  <c r="AJ74" i="35"/>
  <c r="AK74" i="35"/>
  <c r="AL74" i="35"/>
  <c r="X75" i="35"/>
  <c r="Y75" i="35"/>
  <c r="Z75" i="35"/>
  <c r="AA75" i="35"/>
  <c r="AB75" i="35"/>
  <c r="AC75" i="35"/>
  <c r="AD75" i="35"/>
  <c r="AF75" i="35"/>
  <c r="AG75" i="35"/>
  <c r="AH75" i="35"/>
  <c r="AI75" i="35"/>
  <c r="AJ75" i="35"/>
  <c r="AK75" i="35"/>
  <c r="AL75" i="35"/>
  <c r="X76" i="35"/>
  <c r="Y76" i="35"/>
  <c r="Z76" i="35"/>
  <c r="AA76" i="35"/>
  <c r="AB76" i="35"/>
  <c r="AC76" i="35"/>
  <c r="AD76" i="35"/>
  <c r="AF76" i="35"/>
  <c r="AG76" i="35"/>
  <c r="AH76" i="35"/>
  <c r="AI76" i="35"/>
  <c r="AJ76" i="35"/>
  <c r="AK76" i="35"/>
  <c r="AL76" i="35"/>
  <c r="X77" i="35"/>
  <c r="Y77" i="35"/>
  <c r="Z77" i="35"/>
  <c r="AA77" i="35"/>
  <c r="AB77" i="35"/>
  <c r="AC77" i="35"/>
  <c r="AD77" i="35"/>
  <c r="AF77" i="35"/>
  <c r="AG77" i="35"/>
  <c r="AH77" i="35"/>
  <c r="AI77" i="35"/>
  <c r="AJ77" i="35"/>
  <c r="AK77" i="35"/>
  <c r="AL77" i="35"/>
  <c r="X78" i="35"/>
  <c r="Y78" i="35"/>
  <c r="Z78" i="35"/>
  <c r="AA78" i="35"/>
  <c r="AB78" i="35"/>
  <c r="AC78" i="35"/>
  <c r="AD78" i="35"/>
  <c r="AF78" i="35"/>
  <c r="AG78" i="35"/>
  <c r="AH78" i="35"/>
  <c r="AI78" i="35"/>
  <c r="AJ78" i="35"/>
  <c r="AK78" i="35"/>
  <c r="AL78" i="35"/>
  <c r="X79" i="35"/>
  <c r="Y79" i="35"/>
  <c r="Z79" i="35"/>
  <c r="AA79" i="35"/>
  <c r="AB79" i="35"/>
  <c r="AC79" i="35"/>
  <c r="AD79" i="35"/>
  <c r="AF79" i="35"/>
  <c r="AG79" i="35"/>
  <c r="AH79" i="35"/>
  <c r="AI79" i="35"/>
  <c r="AJ79" i="35"/>
  <c r="AK79" i="35"/>
  <c r="AL79" i="35"/>
  <c r="X80" i="35"/>
  <c r="Y80" i="35"/>
  <c r="Z80" i="35"/>
  <c r="AA80" i="35"/>
  <c r="AB80" i="35"/>
  <c r="AC80" i="35"/>
  <c r="AD80" i="35"/>
  <c r="AF80" i="35"/>
  <c r="AG80" i="35"/>
  <c r="AH80" i="35"/>
  <c r="AI80" i="35"/>
  <c r="AJ80" i="35"/>
  <c r="AK80" i="35"/>
  <c r="AL80" i="35"/>
  <c r="X81" i="35"/>
  <c r="Y81" i="35"/>
  <c r="Z81" i="35"/>
  <c r="AA81" i="35"/>
  <c r="AB81" i="35"/>
  <c r="AC81" i="35"/>
  <c r="AD81" i="35"/>
  <c r="AF81" i="35"/>
  <c r="AG81" i="35"/>
  <c r="AH81" i="35"/>
  <c r="AI81" i="35"/>
  <c r="AJ81" i="35"/>
  <c r="AK81" i="35"/>
  <c r="AL81" i="35"/>
  <c r="X82" i="35"/>
  <c r="Y82" i="35"/>
  <c r="Z82" i="35"/>
  <c r="AA82" i="35"/>
  <c r="AB82" i="35"/>
  <c r="AC82" i="35"/>
  <c r="AD82" i="35"/>
  <c r="AF82" i="35"/>
  <c r="AG82" i="35"/>
  <c r="AH82" i="35"/>
  <c r="AI82" i="35"/>
  <c r="AJ82" i="35"/>
  <c r="AK82" i="35"/>
  <c r="AL82" i="35"/>
  <c r="X83" i="35"/>
  <c r="Y83" i="35"/>
  <c r="Z83" i="35"/>
  <c r="AA83" i="35"/>
  <c r="AB83" i="35"/>
  <c r="AC83" i="35"/>
  <c r="AD83" i="35"/>
  <c r="AF83" i="35"/>
  <c r="AG83" i="35"/>
  <c r="AH83" i="35"/>
  <c r="AI83" i="35"/>
  <c r="AJ83" i="35"/>
  <c r="AK83" i="35"/>
  <c r="AL83" i="35"/>
  <c r="X84" i="35"/>
  <c r="Y84" i="35"/>
  <c r="Z84" i="35"/>
  <c r="AA84" i="35"/>
  <c r="AB84" i="35"/>
  <c r="AC84" i="35"/>
  <c r="AD84" i="35"/>
  <c r="AF84" i="35"/>
  <c r="AG84" i="35"/>
  <c r="AH84" i="35"/>
  <c r="AI84" i="35"/>
  <c r="AJ84" i="35"/>
  <c r="AK84" i="35"/>
  <c r="AL84" i="35"/>
  <c r="X85" i="35"/>
  <c r="Y85" i="35"/>
  <c r="Z85" i="35"/>
  <c r="AA85" i="35"/>
  <c r="AB85" i="35"/>
  <c r="AC85" i="35"/>
  <c r="AD85" i="35"/>
  <c r="AF85" i="35"/>
  <c r="AG85" i="35"/>
  <c r="AH85" i="35"/>
  <c r="AI85" i="35"/>
  <c r="AJ85" i="35"/>
  <c r="AK85" i="35"/>
  <c r="AL85" i="35"/>
  <c r="X86" i="35"/>
  <c r="Y86" i="35"/>
  <c r="Z86" i="35"/>
  <c r="AA86" i="35"/>
  <c r="AB86" i="35"/>
  <c r="AC86" i="35"/>
  <c r="AD86" i="35"/>
  <c r="AF86" i="35"/>
  <c r="AG86" i="35"/>
  <c r="AH86" i="35"/>
  <c r="AI86" i="35"/>
  <c r="AJ86" i="35"/>
  <c r="AK86" i="35"/>
  <c r="AL86" i="35"/>
  <c r="X87" i="35"/>
  <c r="Y87" i="35"/>
  <c r="Z87" i="35"/>
  <c r="AA87" i="35"/>
  <c r="AB87" i="35"/>
  <c r="AC87" i="35"/>
  <c r="AD87" i="35"/>
  <c r="AF87" i="35"/>
  <c r="AG87" i="35"/>
  <c r="AH87" i="35"/>
  <c r="AI87" i="35"/>
  <c r="AJ87" i="35"/>
  <c r="AK87" i="35"/>
  <c r="AL87" i="35"/>
  <c r="X88" i="35"/>
  <c r="Y88" i="35"/>
  <c r="Z88" i="35"/>
  <c r="AA88" i="35"/>
  <c r="AB88" i="35"/>
  <c r="AC88" i="35"/>
  <c r="AD88" i="35"/>
  <c r="AF88" i="35"/>
  <c r="AG88" i="35"/>
  <c r="AH88" i="35"/>
  <c r="AI88" i="35"/>
  <c r="AJ88" i="35"/>
  <c r="AK88" i="35"/>
  <c r="AL88" i="35"/>
  <c r="X89" i="35"/>
  <c r="Y89" i="35"/>
  <c r="Z89" i="35"/>
  <c r="AA89" i="35"/>
  <c r="AB89" i="35"/>
  <c r="AC89" i="35"/>
  <c r="AD89" i="35"/>
  <c r="AF89" i="35"/>
  <c r="AG89" i="35"/>
  <c r="AH89" i="35"/>
  <c r="AI89" i="35"/>
  <c r="AJ89" i="35"/>
  <c r="AK89" i="35"/>
  <c r="AL89" i="35"/>
  <c r="X90" i="35"/>
  <c r="Y90" i="35"/>
  <c r="Z90" i="35"/>
  <c r="AA90" i="35"/>
  <c r="AB90" i="35"/>
  <c r="AC90" i="35"/>
  <c r="AD90" i="35"/>
  <c r="AF90" i="35"/>
  <c r="AG90" i="35"/>
  <c r="AH90" i="35"/>
  <c r="AI90" i="35"/>
  <c r="AJ90" i="35"/>
  <c r="AK90" i="35"/>
  <c r="AL90" i="35"/>
  <c r="X91" i="35"/>
  <c r="Y91" i="35"/>
  <c r="Z91" i="35"/>
  <c r="AA91" i="35"/>
  <c r="AB91" i="35"/>
  <c r="AC91" i="35"/>
  <c r="AD91" i="35"/>
  <c r="AF91" i="35"/>
  <c r="AG91" i="35"/>
  <c r="AH91" i="35"/>
  <c r="AI91" i="35"/>
  <c r="AJ91" i="35"/>
  <c r="AK91" i="35"/>
  <c r="AL91" i="35"/>
  <c r="X92" i="35"/>
  <c r="Y92" i="35"/>
  <c r="Z92" i="35"/>
  <c r="AA92" i="35"/>
  <c r="AB92" i="35"/>
  <c r="AC92" i="35"/>
  <c r="AD92" i="35"/>
  <c r="AF92" i="35"/>
  <c r="AG92" i="35"/>
  <c r="AH92" i="35"/>
  <c r="AI92" i="35"/>
  <c r="AJ92" i="35"/>
  <c r="AK92" i="35"/>
  <c r="AL92" i="35"/>
  <c r="X93" i="35"/>
  <c r="Y93" i="35"/>
  <c r="Z93" i="35"/>
  <c r="AA93" i="35"/>
  <c r="AB93" i="35"/>
  <c r="AC93" i="35"/>
  <c r="AD93" i="35"/>
  <c r="AF93" i="35"/>
  <c r="AG93" i="35"/>
  <c r="AH93" i="35"/>
  <c r="AI93" i="35"/>
  <c r="AJ93" i="35"/>
  <c r="AK93" i="35"/>
  <c r="AL93" i="35"/>
  <c r="X94" i="35"/>
  <c r="Y94" i="35"/>
  <c r="Z94" i="35"/>
  <c r="AA94" i="35"/>
  <c r="AB94" i="35"/>
  <c r="AC94" i="35"/>
  <c r="AD94" i="35"/>
  <c r="AF94" i="35"/>
  <c r="AG94" i="35"/>
  <c r="AH94" i="35"/>
  <c r="AI94" i="35"/>
  <c r="AJ94" i="35"/>
  <c r="AK94" i="35"/>
  <c r="AL94" i="35"/>
  <c r="X95" i="35"/>
  <c r="Y95" i="35"/>
  <c r="Z95" i="35"/>
  <c r="AA95" i="35"/>
  <c r="AB95" i="35"/>
  <c r="AC95" i="35"/>
  <c r="AD95" i="35"/>
  <c r="AF95" i="35"/>
  <c r="AG95" i="35"/>
  <c r="AH95" i="35"/>
  <c r="AI95" i="35"/>
  <c r="AJ95" i="35"/>
  <c r="AK95" i="35"/>
  <c r="AL95" i="35"/>
  <c r="X96" i="35"/>
  <c r="Y96" i="35"/>
  <c r="Z96" i="35"/>
  <c r="AA96" i="35"/>
  <c r="AB96" i="35"/>
  <c r="AC96" i="35"/>
  <c r="AD96" i="35"/>
  <c r="AF96" i="35"/>
  <c r="AG96" i="35"/>
  <c r="AH96" i="35"/>
  <c r="AI96" i="35"/>
  <c r="AJ96" i="35"/>
  <c r="AK96" i="35"/>
  <c r="AL96" i="35"/>
  <c r="X97" i="35"/>
  <c r="Y97" i="35"/>
  <c r="Z97" i="35"/>
  <c r="AA97" i="35"/>
  <c r="AB97" i="35"/>
  <c r="AC97" i="35"/>
  <c r="AD97" i="35"/>
  <c r="AF97" i="35"/>
  <c r="AG97" i="35"/>
  <c r="AH97" i="35"/>
  <c r="AI97" i="35"/>
  <c r="AJ97" i="35"/>
  <c r="AK97" i="35"/>
  <c r="AL97" i="35"/>
  <c r="X98" i="35"/>
  <c r="Y98" i="35"/>
  <c r="Z98" i="35"/>
  <c r="AA98" i="35"/>
  <c r="AB98" i="35"/>
  <c r="AC98" i="35"/>
  <c r="AD98" i="35"/>
  <c r="AF98" i="35"/>
  <c r="AG98" i="35"/>
  <c r="AH98" i="35"/>
  <c r="AI98" i="35"/>
  <c r="AJ98" i="35"/>
  <c r="AK98" i="35"/>
  <c r="AL98" i="35"/>
  <c r="X99" i="35"/>
  <c r="Y99" i="35"/>
  <c r="Z99" i="35"/>
  <c r="AA99" i="35"/>
  <c r="AB99" i="35"/>
  <c r="AC99" i="35"/>
  <c r="AD99" i="35"/>
  <c r="AF99" i="35"/>
  <c r="AG99" i="35"/>
  <c r="AH99" i="35"/>
  <c r="AI99" i="35"/>
  <c r="AJ99" i="35"/>
  <c r="AK99" i="35"/>
  <c r="AL99" i="35"/>
  <c r="X100" i="35"/>
  <c r="Y100" i="35"/>
  <c r="Z100" i="35"/>
  <c r="AA100" i="35"/>
  <c r="AB100" i="35"/>
  <c r="AC100" i="35"/>
  <c r="AD100" i="35"/>
  <c r="AF100" i="35"/>
  <c r="AG100" i="35"/>
  <c r="AH100" i="35"/>
  <c r="AI100" i="35"/>
  <c r="AJ100" i="35"/>
  <c r="AK100" i="35"/>
  <c r="AL100" i="35"/>
  <c r="X101" i="35"/>
  <c r="Y101" i="35"/>
  <c r="Z101" i="35"/>
  <c r="AA101" i="35"/>
  <c r="AB101" i="35"/>
  <c r="AC101" i="35"/>
  <c r="AD101" i="35"/>
  <c r="AF101" i="35"/>
  <c r="AG101" i="35"/>
  <c r="AH101" i="35"/>
  <c r="AI101" i="35"/>
  <c r="AJ101" i="35"/>
  <c r="AK101" i="35"/>
  <c r="AL101" i="35"/>
  <c r="X102" i="35"/>
  <c r="Y102" i="35"/>
  <c r="Z102" i="35"/>
  <c r="AA102" i="35"/>
  <c r="AB102" i="35"/>
  <c r="AC102" i="35"/>
  <c r="AD102" i="35"/>
  <c r="AF102" i="35"/>
  <c r="AG102" i="35"/>
  <c r="AH102" i="35"/>
  <c r="AI102" i="35"/>
  <c r="AJ102" i="35"/>
  <c r="AK102" i="35"/>
  <c r="AL102" i="35"/>
  <c r="X103" i="35"/>
  <c r="Y103" i="35"/>
  <c r="Z103" i="35"/>
  <c r="AA103" i="35"/>
  <c r="AB103" i="35"/>
  <c r="AC103" i="35"/>
  <c r="AD103" i="35"/>
  <c r="AF103" i="35"/>
  <c r="AG103" i="35"/>
  <c r="AH103" i="35"/>
  <c r="AI103" i="35"/>
  <c r="AJ103" i="35"/>
  <c r="AK103" i="35"/>
  <c r="AL103" i="35"/>
  <c r="X104" i="35"/>
  <c r="Y104" i="35"/>
  <c r="Z104" i="35"/>
  <c r="AA104" i="35"/>
  <c r="AB104" i="35"/>
  <c r="AC104" i="35"/>
  <c r="AD104" i="35"/>
  <c r="AF104" i="35"/>
  <c r="AG104" i="35"/>
  <c r="AH104" i="35"/>
  <c r="AI104" i="35"/>
  <c r="AJ104" i="35"/>
  <c r="AK104" i="35"/>
  <c r="AL104" i="35"/>
  <c r="X105" i="35"/>
  <c r="Y105" i="35"/>
  <c r="Z105" i="35"/>
  <c r="AA105" i="35"/>
  <c r="AB105" i="35"/>
  <c r="AC105" i="35"/>
  <c r="AD105" i="35"/>
  <c r="AF105" i="35"/>
  <c r="AG105" i="35"/>
  <c r="AH105" i="35"/>
  <c r="AI105" i="35"/>
  <c r="AJ105" i="35"/>
  <c r="AK105" i="35"/>
  <c r="AL105" i="35"/>
  <c r="X106" i="35"/>
  <c r="Y106" i="35"/>
  <c r="Z106" i="35"/>
  <c r="AA106" i="35"/>
  <c r="AB106" i="35"/>
  <c r="AC106" i="35"/>
  <c r="AD106" i="35"/>
  <c r="AF106" i="35"/>
  <c r="AG106" i="35"/>
  <c r="AH106" i="35"/>
  <c r="AI106" i="35"/>
  <c r="AJ106" i="35"/>
  <c r="AK106" i="35"/>
  <c r="AL106" i="35"/>
  <c r="X107" i="35"/>
  <c r="Y107" i="35"/>
  <c r="Z107" i="35"/>
  <c r="AA107" i="35"/>
  <c r="AB107" i="35"/>
  <c r="AC107" i="35"/>
  <c r="AD107" i="35"/>
  <c r="AF107" i="35"/>
  <c r="AG107" i="35"/>
  <c r="AH107" i="35"/>
  <c r="AI107" i="35"/>
  <c r="AJ107" i="35"/>
  <c r="AK107" i="35"/>
  <c r="AL107" i="35"/>
  <c r="X108" i="35"/>
  <c r="Y108" i="35"/>
  <c r="Z108" i="35"/>
  <c r="AA108" i="35"/>
  <c r="AB108" i="35"/>
  <c r="AC108" i="35"/>
  <c r="AD108" i="35"/>
  <c r="AF108" i="35"/>
  <c r="AG108" i="35"/>
  <c r="AH108" i="35"/>
  <c r="AI108" i="35"/>
  <c r="AJ108" i="35"/>
  <c r="AK108" i="35"/>
  <c r="AL108" i="35"/>
  <c r="X109" i="35"/>
  <c r="Y109" i="35"/>
  <c r="Z109" i="35"/>
  <c r="AA109" i="35"/>
  <c r="AB109" i="35"/>
  <c r="AC109" i="35"/>
  <c r="AD109" i="35"/>
  <c r="AF109" i="35"/>
  <c r="AG109" i="35"/>
  <c r="AH109" i="35"/>
  <c r="AI109" i="35"/>
  <c r="AJ109" i="35"/>
  <c r="AK109" i="35"/>
  <c r="AL109" i="35"/>
  <c r="X110" i="35"/>
  <c r="Y110" i="35"/>
  <c r="Z110" i="35"/>
  <c r="AA110" i="35"/>
  <c r="AB110" i="35"/>
  <c r="AC110" i="35"/>
  <c r="AD110" i="35"/>
  <c r="AF110" i="35"/>
  <c r="AG110" i="35"/>
  <c r="AH110" i="35"/>
  <c r="AI110" i="35"/>
  <c r="AJ110" i="35"/>
  <c r="AK110" i="35"/>
  <c r="AL110" i="35"/>
  <c r="X111" i="35"/>
  <c r="Y111" i="35"/>
  <c r="Z111" i="35"/>
  <c r="AA111" i="35"/>
  <c r="AB111" i="35"/>
  <c r="AC111" i="35"/>
  <c r="AD111" i="35"/>
  <c r="AF111" i="35"/>
  <c r="AG111" i="35"/>
  <c r="AH111" i="35"/>
  <c r="AI111" i="35"/>
  <c r="AJ111" i="35"/>
  <c r="AK111" i="35"/>
  <c r="AL111" i="35"/>
  <c r="X112" i="35"/>
  <c r="Y112" i="35"/>
  <c r="Z112" i="35"/>
  <c r="AA112" i="35"/>
  <c r="AB112" i="35"/>
  <c r="AC112" i="35"/>
  <c r="AD112" i="35"/>
  <c r="AF112" i="35"/>
  <c r="AG112" i="35"/>
  <c r="AH112" i="35"/>
  <c r="AI112" i="35"/>
  <c r="AJ112" i="35"/>
  <c r="AK112" i="35"/>
  <c r="AL112" i="35"/>
  <c r="X113" i="35"/>
  <c r="Y113" i="35"/>
  <c r="Z113" i="35"/>
  <c r="AA113" i="35"/>
  <c r="AB113" i="35"/>
  <c r="AC113" i="35"/>
  <c r="AD113" i="35"/>
  <c r="AF113" i="35"/>
  <c r="AG113" i="35"/>
  <c r="AH113" i="35"/>
  <c r="AI113" i="35"/>
  <c r="AJ113" i="35"/>
  <c r="AK113" i="35"/>
  <c r="AL113" i="35"/>
  <c r="X114" i="35"/>
  <c r="Y114" i="35"/>
  <c r="Z114" i="35"/>
  <c r="AA114" i="35"/>
  <c r="AB114" i="35"/>
  <c r="AC114" i="35"/>
  <c r="AD114" i="35"/>
  <c r="AF114" i="35"/>
  <c r="AG114" i="35"/>
  <c r="AH114" i="35"/>
  <c r="AI114" i="35"/>
  <c r="AJ114" i="35"/>
  <c r="AK114" i="35"/>
  <c r="AL114" i="35"/>
  <c r="X115" i="35"/>
  <c r="Y115" i="35"/>
  <c r="Z115" i="35"/>
  <c r="AA115" i="35"/>
  <c r="AB115" i="35"/>
  <c r="AC115" i="35"/>
  <c r="AD115" i="35"/>
  <c r="AF115" i="35"/>
  <c r="AG115" i="35"/>
  <c r="AH115" i="35"/>
  <c r="AI115" i="35"/>
  <c r="AJ115" i="35"/>
  <c r="AK115" i="35"/>
  <c r="AL115" i="35"/>
  <c r="X116" i="35"/>
  <c r="Y116" i="35"/>
  <c r="Z116" i="35"/>
  <c r="AA116" i="35"/>
  <c r="AB116" i="35"/>
  <c r="AC116" i="35"/>
  <c r="AD116" i="35"/>
  <c r="AF116" i="35"/>
  <c r="AG116" i="35"/>
  <c r="AH116" i="35"/>
  <c r="AI116" i="35"/>
  <c r="AJ116" i="35"/>
  <c r="AK116" i="35"/>
  <c r="AL116" i="35"/>
  <c r="X117" i="35"/>
  <c r="Y117" i="35"/>
  <c r="Z117" i="35"/>
  <c r="AA117" i="35"/>
  <c r="AB117" i="35"/>
  <c r="AC117" i="35"/>
  <c r="AD117" i="35"/>
  <c r="AF117" i="35"/>
  <c r="AG117" i="35"/>
  <c r="AH117" i="35"/>
  <c r="AI117" i="35"/>
  <c r="AJ117" i="35"/>
  <c r="AK117" i="35"/>
  <c r="AL117" i="35"/>
  <c r="X118" i="35"/>
  <c r="Y118" i="35"/>
  <c r="Z118" i="35"/>
  <c r="AA118" i="35"/>
  <c r="AB118" i="35"/>
  <c r="AC118" i="35"/>
  <c r="AD118" i="35"/>
  <c r="AF118" i="35"/>
  <c r="AG118" i="35"/>
  <c r="AH118" i="35"/>
  <c r="AI118" i="35"/>
  <c r="AJ118" i="35"/>
  <c r="AK118" i="35"/>
  <c r="AL118" i="35"/>
  <c r="X119" i="35"/>
  <c r="Y119" i="35"/>
  <c r="Z119" i="35"/>
  <c r="AA119" i="35"/>
  <c r="AB119" i="35"/>
  <c r="AC119" i="35"/>
  <c r="AD119" i="35"/>
  <c r="AF119" i="35"/>
  <c r="AG119" i="35"/>
  <c r="AH119" i="35"/>
  <c r="AI119" i="35"/>
  <c r="AJ119" i="35"/>
  <c r="AK119" i="35"/>
  <c r="AL119" i="35"/>
  <c r="X120" i="35"/>
  <c r="Y120" i="35"/>
  <c r="Z120" i="35"/>
  <c r="AA120" i="35"/>
  <c r="AB120" i="35"/>
  <c r="AC120" i="35"/>
  <c r="AD120" i="35"/>
  <c r="AF120" i="35"/>
  <c r="AG120" i="35"/>
  <c r="AH120" i="35"/>
  <c r="AI120" i="35"/>
  <c r="AJ120" i="35"/>
  <c r="AK120" i="35"/>
  <c r="AL120" i="35"/>
  <c r="X121" i="35"/>
  <c r="Y121" i="35"/>
  <c r="Z121" i="35"/>
  <c r="AA121" i="35"/>
  <c r="AB121" i="35"/>
  <c r="AC121" i="35"/>
  <c r="AD121" i="35"/>
  <c r="AF121" i="35"/>
  <c r="AG121" i="35"/>
  <c r="AH121" i="35"/>
  <c r="AI121" i="35"/>
  <c r="AJ121" i="35"/>
  <c r="AK121" i="35"/>
  <c r="AL121" i="35"/>
  <c r="X122" i="35"/>
  <c r="Y122" i="35"/>
  <c r="Z122" i="35"/>
  <c r="AA122" i="35"/>
  <c r="AB122" i="35"/>
  <c r="AC122" i="35"/>
  <c r="AD122" i="35"/>
  <c r="AF122" i="35"/>
  <c r="AG122" i="35"/>
  <c r="AH122" i="35"/>
  <c r="AI122" i="35"/>
  <c r="AJ122" i="35"/>
  <c r="AK122" i="35"/>
  <c r="AL122" i="35"/>
  <c r="X123" i="35"/>
  <c r="Y123" i="35"/>
  <c r="Z123" i="35"/>
  <c r="AA123" i="35"/>
  <c r="AB123" i="35"/>
  <c r="AC123" i="35"/>
  <c r="AD123" i="35"/>
  <c r="AF123" i="35"/>
  <c r="AG123" i="35"/>
  <c r="AH123" i="35"/>
  <c r="AI123" i="35"/>
  <c r="AJ123" i="35"/>
  <c r="AK123" i="35"/>
  <c r="AL123" i="35"/>
  <c r="X124" i="35"/>
  <c r="Y124" i="35"/>
  <c r="Z124" i="35"/>
  <c r="AA124" i="35"/>
  <c r="AB124" i="35"/>
  <c r="AC124" i="35"/>
  <c r="AD124" i="35"/>
  <c r="AF124" i="35"/>
  <c r="AG124" i="35"/>
  <c r="AH124" i="35"/>
  <c r="AI124" i="35"/>
  <c r="AJ124" i="35"/>
  <c r="AK124" i="35"/>
  <c r="AL124" i="35"/>
  <c r="X125" i="35"/>
  <c r="Y125" i="35"/>
  <c r="Z125" i="35"/>
  <c r="AA125" i="35"/>
  <c r="AB125" i="35"/>
  <c r="AC125" i="35"/>
  <c r="AD125" i="35"/>
  <c r="AF125" i="35"/>
  <c r="AG125" i="35"/>
  <c r="AH125" i="35"/>
  <c r="AI125" i="35"/>
  <c r="AJ125" i="35"/>
  <c r="AK125" i="35"/>
  <c r="AL125" i="35"/>
  <c r="X126" i="35"/>
  <c r="Y126" i="35"/>
  <c r="Z126" i="35"/>
  <c r="AA126" i="35"/>
  <c r="AB126" i="35"/>
  <c r="AC126" i="35"/>
  <c r="AD126" i="35"/>
  <c r="AF126" i="35"/>
  <c r="AG126" i="35"/>
  <c r="AH126" i="35"/>
  <c r="AI126" i="35"/>
  <c r="AJ126" i="35"/>
  <c r="AK126" i="35"/>
  <c r="AL126" i="35"/>
  <c r="X127" i="35"/>
  <c r="Y127" i="35"/>
  <c r="Z127" i="35"/>
  <c r="AA127" i="35"/>
  <c r="AB127" i="35"/>
  <c r="AC127" i="35"/>
  <c r="AD127" i="35"/>
  <c r="AF127" i="35"/>
  <c r="AG127" i="35"/>
  <c r="AH127" i="35"/>
  <c r="AI127" i="35"/>
  <c r="AJ127" i="35"/>
  <c r="AK127" i="35"/>
  <c r="AL127" i="35"/>
  <c r="X128" i="35"/>
  <c r="Y128" i="35"/>
  <c r="Z128" i="35"/>
  <c r="AA128" i="35"/>
  <c r="AB128" i="35"/>
  <c r="AC128" i="35"/>
  <c r="AD128" i="35"/>
  <c r="AF128" i="35"/>
  <c r="AG128" i="35"/>
  <c r="AH128" i="35"/>
  <c r="AI128" i="35"/>
  <c r="AJ128" i="35"/>
  <c r="AK128" i="35"/>
  <c r="AL128" i="35"/>
  <c r="X129" i="35"/>
  <c r="Y129" i="35"/>
  <c r="Z129" i="35"/>
  <c r="AA129" i="35"/>
  <c r="AB129" i="35"/>
  <c r="AC129" i="35"/>
  <c r="AD129" i="35"/>
  <c r="AF129" i="35"/>
  <c r="AG129" i="35"/>
  <c r="AH129" i="35"/>
  <c r="AI129" i="35"/>
  <c r="AJ129" i="35"/>
  <c r="AK129" i="35"/>
  <c r="AL129" i="35"/>
  <c r="X130" i="35"/>
  <c r="Y130" i="35"/>
  <c r="Z130" i="35"/>
  <c r="AA130" i="35"/>
  <c r="AB130" i="35"/>
  <c r="AC130" i="35"/>
  <c r="AD130" i="35"/>
  <c r="AF130" i="35"/>
  <c r="AG130" i="35"/>
  <c r="AH130" i="35"/>
  <c r="AI130" i="35"/>
  <c r="AJ130" i="35"/>
  <c r="AK130" i="35"/>
  <c r="AL130" i="35"/>
  <c r="X131" i="35"/>
  <c r="Y131" i="35"/>
  <c r="Z131" i="35"/>
  <c r="AA131" i="35"/>
  <c r="AB131" i="35"/>
  <c r="AC131" i="35"/>
  <c r="AD131" i="35"/>
  <c r="AF131" i="35"/>
  <c r="AG131" i="35"/>
  <c r="AH131" i="35"/>
  <c r="AI131" i="35"/>
  <c r="AJ131" i="35"/>
  <c r="AK131" i="35"/>
  <c r="AL131" i="35"/>
  <c r="X132" i="35"/>
  <c r="Y132" i="35"/>
  <c r="Z132" i="35"/>
  <c r="AA132" i="35"/>
  <c r="AB132" i="35"/>
  <c r="AC132" i="35"/>
  <c r="AD132" i="35"/>
  <c r="AF132" i="35"/>
  <c r="AG132" i="35"/>
  <c r="AH132" i="35"/>
  <c r="AI132" i="35"/>
  <c r="AJ132" i="35"/>
  <c r="AK132" i="35"/>
  <c r="AL132" i="35"/>
  <c r="X133" i="35"/>
  <c r="Y133" i="35"/>
  <c r="Z133" i="35"/>
  <c r="AA133" i="35"/>
  <c r="AB133" i="35"/>
  <c r="AC133" i="35"/>
  <c r="AD133" i="35"/>
  <c r="AF133" i="35"/>
  <c r="AG133" i="35"/>
  <c r="AH133" i="35"/>
  <c r="AI133" i="35"/>
  <c r="AJ133" i="35"/>
  <c r="AK133" i="35"/>
  <c r="AL133" i="35"/>
  <c r="X134" i="35"/>
  <c r="Y134" i="35"/>
  <c r="Z134" i="35"/>
  <c r="AA134" i="35"/>
  <c r="AB134" i="35"/>
  <c r="AC134" i="35"/>
  <c r="AD134" i="35"/>
  <c r="AF134" i="35"/>
  <c r="AG134" i="35"/>
  <c r="AH134" i="35"/>
  <c r="AI134" i="35"/>
  <c r="AJ134" i="35"/>
  <c r="AK134" i="35"/>
  <c r="AL134" i="35"/>
  <c r="X135" i="35"/>
  <c r="Y135" i="35"/>
  <c r="Z135" i="35"/>
  <c r="AA135" i="35"/>
  <c r="AB135" i="35"/>
  <c r="AC135" i="35"/>
  <c r="AD135" i="35"/>
  <c r="AF135" i="35"/>
  <c r="AG135" i="35"/>
  <c r="AH135" i="35"/>
  <c r="AI135" i="35"/>
  <c r="AJ135" i="35"/>
  <c r="AK135" i="35"/>
  <c r="AL135" i="35"/>
  <c r="X136" i="35"/>
  <c r="Y136" i="35"/>
  <c r="Z136" i="35"/>
  <c r="AA136" i="35"/>
  <c r="AB136" i="35"/>
  <c r="AC136" i="35"/>
  <c r="AD136" i="35"/>
  <c r="AF136" i="35"/>
  <c r="AG136" i="35"/>
  <c r="AH136" i="35"/>
  <c r="AI136" i="35"/>
  <c r="AJ136" i="35"/>
  <c r="AK136" i="35"/>
  <c r="AL136" i="35"/>
  <c r="X137" i="35"/>
  <c r="Y137" i="35"/>
  <c r="Z137" i="35"/>
  <c r="AA137" i="35"/>
  <c r="AB137" i="35"/>
  <c r="AC137" i="35"/>
  <c r="AD137" i="35"/>
  <c r="AF137" i="35"/>
  <c r="AG137" i="35"/>
  <c r="AH137" i="35"/>
  <c r="AI137" i="35"/>
  <c r="AJ137" i="35"/>
  <c r="AK137" i="35"/>
  <c r="AL137" i="35"/>
  <c r="X138" i="35"/>
  <c r="Y138" i="35"/>
  <c r="Z138" i="35"/>
  <c r="AA138" i="35"/>
  <c r="AB138" i="35"/>
  <c r="AC138" i="35"/>
  <c r="AD138" i="35"/>
  <c r="AF138" i="35"/>
  <c r="AG138" i="35"/>
  <c r="AH138" i="35"/>
  <c r="AI138" i="35"/>
  <c r="AJ138" i="35"/>
  <c r="AK138" i="35"/>
  <c r="AL138" i="35"/>
  <c r="X139" i="35"/>
  <c r="Y139" i="35"/>
  <c r="Z139" i="35"/>
  <c r="AA139" i="35"/>
  <c r="AB139" i="35"/>
  <c r="AC139" i="35"/>
  <c r="AD139" i="35"/>
  <c r="AF139" i="35"/>
  <c r="AG139" i="35"/>
  <c r="AH139" i="35"/>
  <c r="AI139" i="35"/>
  <c r="AJ139" i="35"/>
  <c r="AK139" i="35"/>
  <c r="AL139" i="35"/>
  <c r="X140" i="35"/>
  <c r="Y140" i="35"/>
  <c r="Z140" i="35"/>
  <c r="AA140" i="35"/>
  <c r="AB140" i="35"/>
  <c r="AC140" i="35"/>
  <c r="AD140" i="35"/>
  <c r="AF140" i="35"/>
  <c r="AG140" i="35"/>
  <c r="AH140" i="35"/>
  <c r="AI140" i="35"/>
  <c r="AJ140" i="35"/>
  <c r="AK140" i="35"/>
  <c r="AL140" i="35"/>
  <c r="X141" i="35"/>
  <c r="Y141" i="35"/>
  <c r="Z141" i="35"/>
  <c r="AA141" i="35"/>
  <c r="AB141" i="35"/>
  <c r="AC141" i="35"/>
  <c r="AD141" i="35"/>
  <c r="AF141" i="35"/>
  <c r="AG141" i="35"/>
  <c r="AH141" i="35"/>
  <c r="AI141" i="35"/>
  <c r="AJ141" i="35"/>
  <c r="AK141" i="35"/>
  <c r="AL141" i="35"/>
  <c r="X142" i="35"/>
  <c r="Y142" i="35"/>
  <c r="Z142" i="35"/>
  <c r="AA142" i="35"/>
  <c r="AB142" i="35"/>
  <c r="AC142" i="35"/>
  <c r="AD142" i="35"/>
  <c r="AF142" i="35"/>
  <c r="AG142" i="35"/>
  <c r="AH142" i="35"/>
  <c r="AI142" i="35"/>
  <c r="AJ142" i="35"/>
  <c r="AK142" i="35"/>
  <c r="AL142" i="35"/>
  <c r="X143" i="35"/>
  <c r="Y143" i="35"/>
  <c r="Z143" i="35"/>
  <c r="AA143" i="35"/>
  <c r="AB143" i="35"/>
  <c r="AC143" i="35"/>
  <c r="AD143" i="35"/>
  <c r="AF143" i="35"/>
  <c r="AG143" i="35"/>
  <c r="AH143" i="35"/>
  <c r="AI143" i="35"/>
  <c r="AJ143" i="35"/>
  <c r="AK143" i="35"/>
  <c r="AL143" i="35"/>
  <c r="X144" i="35"/>
  <c r="Y144" i="35"/>
  <c r="Z144" i="35"/>
  <c r="AA144" i="35"/>
  <c r="AB144" i="35"/>
  <c r="AC144" i="35"/>
  <c r="AD144" i="35"/>
  <c r="AF144" i="35"/>
  <c r="AG144" i="35"/>
  <c r="AH144" i="35"/>
  <c r="AI144" i="35"/>
  <c r="AJ144" i="35"/>
  <c r="AK144" i="35"/>
  <c r="AL144" i="35"/>
  <c r="X145" i="35"/>
  <c r="Y145" i="35"/>
  <c r="Z145" i="35"/>
  <c r="AA145" i="35"/>
  <c r="AB145" i="35"/>
  <c r="AC145" i="35"/>
  <c r="AD145" i="35"/>
  <c r="AF145" i="35"/>
  <c r="AG145" i="35"/>
  <c r="AH145" i="35"/>
  <c r="AI145" i="35"/>
  <c r="AJ145" i="35"/>
  <c r="AK145" i="35"/>
  <c r="AL145" i="35"/>
  <c r="X146" i="35"/>
  <c r="Y146" i="35"/>
  <c r="Z146" i="35"/>
  <c r="AA146" i="35"/>
  <c r="AB146" i="35"/>
  <c r="AC146" i="35"/>
  <c r="AD146" i="35"/>
  <c r="AF146" i="35"/>
  <c r="AG146" i="35"/>
  <c r="AH146" i="35"/>
  <c r="AI146" i="35"/>
  <c r="AJ146" i="35"/>
  <c r="AK146" i="35"/>
  <c r="AL146" i="35"/>
  <c r="X147" i="35"/>
  <c r="Y147" i="35"/>
  <c r="Z147" i="35"/>
  <c r="AA147" i="35"/>
  <c r="AB147" i="35"/>
  <c r="AC147" i="35"/>
  <c r="AD147" i="35"/>
  <c r="AF147" i="35"/>
  <c r="AG147" i="35"/>
  <c r="AH147" i="35"/>
  <c r="AI147" i="35"/>
  <c r="AJ147" i="35"/>
  <c r="AK147" i="35"/>
  <c r="AL147" i="35"/>
  <c r="X148" i="35"/>
  <c r="Y148" i="35"/>
  <c r="Z148" i="35"/>
  <c r="AA148" i="35"/>
  <c r="AB148" i="35"/>
  <c r="AC148" i="35"/>
  <c r="AD148" i="35"/>
  <c r="AF148" i="35"/>
  <c r="AG148" i="35"/>
  <c r="AH148" i="35"/>
  <c r="AI148" i="35"/>
  <c r="AJ148" i="35"/>
  <c r="AK148" i="35"/>
  <c r="AL148" i="35"/>
  <c r="X149" i="35"/>
  <c r="Y149" i="35"/>
  <c r="Z149" i="35"/>
  <c r="AA149" i="35"/>
  <c r="AB149" i="35"/>
  <c r="AC149" i="35"/>
  <c r="AD149" i="35"/>
  <c r="AF149" i="35"/>
  <c r="AG149" i="35"/>
  <c r="AH149" i="35"/>
  <c r="AI149" i="35"/>
  <c r="AJ149" i="35"/>
  <c r="AK149" i="35"/>
  <c r="AL149" i="35"/>
  <c r="X150" i="35"/>
  <c r="Y150" i="35"/>
  <c r="Z150" i="35"/>
  <c r="AA150" i="35"/>
  <c r="AB150" i="35"/>
  <c r="AC150" i="35"/>
  <c r="AD150" i="35"/>
  <c r="AF150" i="35"/>
  <c r="AG150" i="35"/>
  <c r="AH150" i="35"/>
  <c r="AI150" i="35"/>
  <c r="AJ150" i="35"/>
  <c r="AK150" i="35"/>
  <c r="AL150" i="35"/>
  <c r="X151" i="35"/>
  <c r="Y151" i="35"/>
  <c r="Z151" i="35"/>
  <c r="AA151" i="35"/>
  <c r="AB151" i="35"/>
  <c r="AC151" i="35"/>
  <c r="AD151" i="35"/>
  <c r="AF151" i="35"/>
  <c r="AG151" i="35"/>
  <c r="AH151" i="35"/>
  <c r="AI151" i="35"/>
  <c r="AJ151" i="35"/>
  <c r="AK151" i="35"/>
  <c r="AL151" i="35"/>
  <c r="X152" i="35"/>
  <c r="Y152" i="35"/>
  <c r="Z152" i="35"/>
  <c r="AA152" i="35"/>
  <c r="AB152" i="35"/>
  <c r="AC152" i="35"/>
  <c r="AD152" i="35"/>
  <c r="AF152" i="35"/>
  <c r="AG152" i="35"/>
  <c r="AH152" i="35"/>
  <c r="AI152" i="35"/>
  <c r="AJ152" i="35"/>
  <c r="AK152" i="35"/>
  <c r="AL152" i="35"/>
  <c r="F21" i="38"/>
  <c r="H21" i="38"/>
  <c r="F8" i="38"/>
  <c r="F14" i="38"/>
  <c r="D21" i="38"/>
  <c r="D20" i="36"/>
  <c r="E20" i="36"/>
  <c r="E21" i="38"/>
  <c r="E12" i="37"/>
  <c r="D8" i="38"/>
  <c r="I8" i="38"/>
  <c r="H8" i="38"/>
  <c r="F8" i="37"/>
  <c r="G8" i="37"/>
  <c r="H8" i="37"/>
  <c r="G153" i="35"/>
  <c r="H153" i="35"/>
  <c r="H157" i="35" s="1"/>
  <c r="F153" i="35"/>
  <c r="B152" i="35"/>
  <c r="A152" i="35"/>
  <c r="V152" i="35" s="1"/>
  <c r="W152" i="35" s="1"/>
  <c r="B151" i="35"/>
  <c r="A151" i="35"/>
  <c r="V151" i="35" s="1"/>
  <c r="W151" i="35" s="1"/>
  <c r="B150" i="35"/>
  <c r="A150" i="35"/>
  <c r="V150" i="35" s="1"/>
  <c r="W150" i="35" s="1"/>
  <c r="B149" i="35"/>
  <c r="A149" i="35"/>
  <c r="V149" i="35" s="1"/>
  <c r="W149" i="35" s="1"/>
  <c r="B148" i="35"/>
  <c r="A148" i="35"/>
  <c r="V148" i="35" s="1"/>
  <c r="W148" i="35" s="1"/>
  <c r="B147" i="35"/>
  <c r="A147" i="35"/>
  <c r="V147" i="35" s="1"/>
  <c r="W147" i="35" s="1"/>
  <c r="B146" i="35"/>
  <c r="A146" i="35"/>
  <c r="V146" i="35" s="1"/>
  <c r="W146" i="35" s="1"/>
  <c r="B145" i="35"/>
  <c r="A145" i="35"/>
  <c r="V145" i="35" s="1"/>
  <c r="W145" i="35" s="1"/>
  <c r="B144" i="35"/>
  <c r="A144" i="35"/>
  <c r="V144" i="35" s="1"/>
  <c r="W144" i="35" s="1"/>
  <c r="B143" i="35"/>
  <c r="A143" i="35"/>
  <c r="V143" i="35" s="1"/>
  <c r="W143" i="35" s="1"/>
  <c r="B142" i="35"/>
  <c r="A142" i="35"/>
  <c r="V142" i="35" s="1"/>
  <c r="W142" i="35" s="1"/>
  <c r="B141" i="35"/>
  <c r="A141" i="35"/>
  <c r="V141" i="35" s="1"/>
  <c r="W141" i="35" s="1"/>
  <c r="B140" i="35"/>
  <c r="A140" i="35"/>
  <c r="V140" i="35" s="1"/>
  <c r="W140" i="35" s="1"/>
  <c r="B139" i="35"/>
  <c r="A139" i="35"/>
  <c r="V139" i="35" s="1"/>
  <c r="W139" i="35" s="1"/>
  <c r="B138" i="35"/>
  <c r="A138" i="35"/>
  <c r="V138" i="35" s="1"/>
  <c r="W138" i="35" s="1"/>
  <c r="B137" i="35"/>
  <c r="A137" i="35"/>
  <c r="V137" i="35" s="1"/>
  <c r="W137" i="35" s="1"/>
  <c r="B136" i="35"/>
  <c r="A136" i="35"/>
  <c r="V136" i="35" s="1"/>
  <c r="W136" i="35" s="1"/>
  <c r="B135" i="35"/>
  <c r="A135" i="35"/>
  <c r="V135" i="35" s="1"/>
  <c r="W135" i="35" s="1"/>
  <c r="B134" i="35"/>
  <c r="A134" i="35"/>
  <c r="V134" i="35" s="1"/>
  <c r="W134" i="35" s="1"/>
  <c r="B133" i="35"/>
  <c r="A133" i="35"/>
  <c r="V133" i="35" s="1"/>
  <c r="W133" i="35" s="1"/>
  <c r="B132" i="35"/>
  <c r="A132" i="35"/>
  <c r="V132" i="35" s="1"/>
  <c r="W132" i="35" s="1"/>
  <c r="B131" i="35"/>
  <c r="A131" i="35"/>
  <c r="V131" i="35" s="1"/>
  <c r="W131" i="35" s="1"/>
  <c r="B130" i="35"/>
  <c r="A130" i="35"/>
  <c r="V130" i="35" s="1"/>
  <c r="W130" i="35" s="1"/>
  <c r="B129" i="35"/>
  <c r="A129" i="35"/>
  <c r="V129" i="35" s="1"/>
  <c r="W129" i="35" s="1"/>
  <c r="A153" i="35"/>
  <c r="B128" i="35"/>
  <c r="A128" i="35"/>
  <c r="V128" i="35" s="1"/>
  <c r="W128" i="35" s="1"/>
  <c r="B127" i="35"/>
  <c r="A127" i="35"/>
  <c r="V127" i="35" s="1"/>
  <c r="W127" i="35" s="1"/>
  <c r="B126" i="35"/>
  <c r="A126" i="35"/>
  <c r="V126" i="35" s="1"/>
  <c r="W126" i="35" s="1"/>
  <c r="B125" i="35"/>
  <c r="A125" i="35"/>
  <c r="V125" i="35" s="1"/>
  <c r="W125" i="35" s="1"/>
  <c r="N124" i="35"/>
  <c r="B124" i="35"/>
  <c r="A124" i="35"/>
  <c r="V124" i="35" s="1"/>
  <c r="W124" i="35" s="1"/>
  <c r="B123" i="35"/>
  <c r="A123" i="35"/>
  <c r="V123" i="35" s="1"/>
  <c r="W123" i="35" s="1"/>
  <c r="N122" i="35"/>
  <c r="B122" i="35"/>
  <c r="A122" i="35"/>
  <c r="V122" i="35" s="1"/>
  <c r="W122" i="35" s="1"/>
  <c r="B121" i="35"/>
  <c r="A121" i="35"/>
  <c r="V121" i="35" s="1"/>
  <c r="W121" i="35" s="1"/>
  <c r="B120" i="35"/>
  <c r="A120" i="35"/>
  <c r="V120" i="35" s="1"/>
  <c r="W120" i="35" s="1"/>
  <c r="B119" i="35"/>
  <c r="A119" i="35"/>
  <c r="V119" i="35" s="1"/>
  <c r="W119" i="35" s="1"/>
  <c r="B118" i="35"/>
  <c r="A118" i="35"/>
  <c r="V118" i="35" s="1"/>
  <c r="W118" i="35" s="1"/>
  <c r="B117" i="35"/>
  <c r="A117" i="35"/>
  <c r="V117" i="35" s="1"/>
  <c r="W117" i="35" s="1"/>
  <c r="B116" i="35"/>
  <c r="A116" i="35"/>
  <c r="V116" i="35" s="1"/>
  <c r="W116" i="35" s="1"/>
  <c r="B115" i="35"/>
  <c r="A115" i="35"/>
  <c r="V115" i="35" s="1"/>
  <c r="W115" i="35" s="1"/>
  <c r="B114" i="35"/>
  <c r="A114" i="35"/>
  <c r="V114" i="35" s="1"/>
  <c r="W114" i="35" s="1"/>
  <c r="B113" i="35"/>
  <c r="A113" i="35"/>
  <c r="V113" i="35" s="1"/>
  <c r="W113" i="35" s="1"/>
  <c r="B112" i="35"/>
  <c r="A112" i="35"/>
  <c r="V112" i="35" s="1"/>
  <c r="W112" i="35" s="1"/>
  <c r="B111" i="35"/>
  <c r="A111" i="35"/>
  <c r="V111" i="35" s="1"/>
  <c r="W111" i="35" s="1"/>
  <c r="B110" i="35"/>
  <c r="A110" i="35"/>
  <c r="V110" i="35" s="1"/>
  <c r="W110" i="35" s="1"/>
  <c r="B109" i="35"/>
  <c r="A109" i="35"/>
  <c r="V109" i="35" s="1"/>
  <c r="W109" i="35" s="1"/>
  <c r="B108" i="35"/>
  <c r="A108" i="35"/>
  <c r="V108" i="35" s="1"/>
  <c r="W108" i="35" s="1"/>
  <c r="B107" i="35"/>
  <c r="A107" i="35"/>
  <c r="V107" i="35" s="1"/>
  <c r="W107" i="35" s="1"/>
  <c r="B106" i="35"/>
  <c r="A106" i="35"/>
  <c r="V106" i="35" s="1"/>
  <c r="W106" i="35" s="1"/>
  <c r="B105" i="35"/>
  <c r="A105" i="35"/>
  <c r="V105" i="35" s="1"/>
  <c r="W105" i="35" s="1"/>
  <c r="N104" i="35"/>
  <c r="B104" i="35"/>
  <c r="A104" i="35"/>
  <c r="V104" i="35" s="1"/>
  <c r="W104" i="35" s="1"/>
  <c r="B103" i="35"/>
  <c r="A103" i="35"/>
  <c r="V103" i="35" s="1"/>
  <c r="W103" i="35" s="1"/>
  <c r="B102" i="35"/>
  <c r="A102" i="35"/>
  <c r="V102" i="35" s="1"/>
  <c r="W102" i="35" s="1"/>
  <c r="B101" i="35"/>
  <c r="A101" i="35"/>
  <c r="V101" i="35" s="1"/>
  <c r="W101" i="35" s="1"/>
  <c r="B100" i="35"/>
  <c r="A100" i="35"/>
  <c r="V100" i="35" s="1"/>
  <c r="W100" i="35" s="1"/>
  <c r="B99" i="35"/>
  <c r="A99" i="35"/>
  <c r="V99" i="35" s="1"/>
  <c r="W99" i="35" s="1"/>
  <c r="B98" i="35"/>
  <c r="A98" i="35"/>
  <c r="V98" i="35" s="1"/>
  <c r="W98" i="35" s="1"/>
  <c r="B97" i="35"/>
  <c r="A97" i="35"/>
  <c r="V97" i="35" s="1"/>
  <c r="W97" i="35" s="1"/>
  <c r="B96" i="35"/>
  <c r="A96" i="35"/>
  <c r="V96" i="35" s="1"/>
  <c r="W96" i="35" s="1"/>
  <c r="B95" i="35"/>
  <c r="A95" i="35"/>
  <c r="V95" i="35" s="1"/>
  <c r="W95" i="35" s="1"/>
  <c r="B94" i="35"/>
  <c r="A94" i="35"/>
  <c r="V94" i="35" s="1"/>
  <c r="W94" i="35" s="1"/>
  <c r="B93" i="35"/>
  <c r="A93" i="35"/>
  <c r="V93" i="35" s="1"/>
  <c r="W93" i="35" s="1"/>
  <c r="B92" i="35"/>
  <c r="A92" i="35"/>
  <c r="V92" i="35" s="1"/>
  <c r="W92" i="35" s="1"/>
  <c r="B91" i="35"/>
  <c r="A91" i="35"/>
  <c r="V91" i="35" s="1"/>
  <c r="W91" i="35" s="1"/>
  <c r="N90" i="35"/>
  <c r="B90" i="35"/>
  <c r="A90" i="35"/>
  <c r="V90" i="35" s="1"/>
  <c r="W90" i="35" s="1"/>
  <c r="B89" i="35"/>
  <c r="A89" i="35"/>
  <c r="V89" i="35" s="1"/>
  <c r="W89" i="35" s="1"/>
  <c r="B88" i="35"/>
  <c r="A88" i="35"/>
  <c r="V88" i="35" s="1"/>
  <c r="W88" i="35" s="1"/>
  <c r="N87" i="35"/>
  <c r="B87" i="35"/>
  <c r="A87" i="35"/>
  <c r="V87" i="35" s="1"/>
  <c r="W87" i="35" s="1"/>
  <c r="N86" i="35"/>
  <c r="B86" i="35"/>
  <c r="A86" i="35"/>
  <c r="V86" i="35" s="1"/>
  <c r="W86" i="35" s="1"/>
  <c r="N85" i="35"/>
  <c r="B85" i="35"/>
  <c r="A85" i="35"/>
  <c r="V85" i="35" s="1"/>
  <c r="W85" i="35" s="1"/>
  <c r="B84" i="35"/>
  <c r="A84" i="35"/>
  <c r="V84" i="35" s="1"/>
  <c r="W84" i="35" s="1"/>
  <c r="B83" i="35"/>
  <c r="A83" i="35"/>
  <c r="V83" i="35" s="1"/>
  <c r="W83" i="35" s="1"/>
  <c r="B82" i="35"/>
  <c r="A82" i="35"/>
  <c r="V82" i="35" s="1"/>
  <c r="W82" i="35" s="1"/>
  <c r="B81" i="35"/>
  <c r="A81" i="35"/>
  <c r="V81" i="35" s="1"/>
  <c r="W81" i="35" s="1"/>
  <c r="N80" i="35"/>
  <c r="B80" i="35"/>
  <c r="A80" i="35"/>
  <c r="V80" i="35" s="1"/>
  <c r="W80" i="35" s="1"/>
  <c r="B79" i="35"/>
  <c r="A79" i="35"/>
  <c r="V79" i="35" s="1"/>
  <c r="W79" i="35" s="1"/>
  <c r="B78" i="35"/>
  <c r="A78" i="35"/>
  <c r="V78" i="35" s="1"/>
  <c r="W78" i="35" s="1"/>
  <c r="B77" i="35"/>
  <c r="A77" i="35"/>
  <c r="V77" i="35" s="1"/>
  <c r="W77" i="35" s="1"/>
  <c r="B76" i="35"/>
  <c r="A76" i="35"/>
  <c r="V76" i="35" s="1"/>
  <c r="W76" i="35" s="1"/>
  <c r="B75" i="35"/>
  <c r="A75" i="35"/>
  <c r="V75" i="35" s="1"/>
  <c r="W75" i="35" s="1"/>
  <c r="B74" i="35"/>
  <c r="A74" i="35"/>
  <c r="V74" i="35" s="1"/>
  <c r="W74" i="35" s="1"/>
  <c r="B73" i="35"/>
  <c r="A73" i="35"/>
  <c r="V73" i="35" s="1"/>
  <c r="W73" i="35" s="1"/>
  <c r="B72" i="35"/>
  <c r="A72" i="35"/>
  <c r="V72" i="35" s="1"/>
  <c r="W72" i="35" s="1"/>
  <c r="B71" i="35"/>
  <c r="A71" i="35"/>
  <c r="V71" i="35" s="1"/>
  <c r="W71" i="35" s="1"/>
  <c r="B70" i="35"/>
  <c r="A70" i="35"/>
  <c r="V70" i="35" s="1"/>
  <c r="W70" i="35" s="1"/>
  <c r="B69" i="35"/>
  <c r="A69" i="35"/>
  <c r="V69" i="35" s="1"/>
  <c r="W69" i="35" s="1"/>
  <c r="B68" i="35"/>
  <c r="A68" i="35"/>
  <c r="V68" i="35" s="1"/>
  <c r="W68" i="35" s="1"/>
  <c r="B67" i="35"/>
  <c r="A67" i="35"/>
  <c r="V67" i="35" s="1"/>
  <c r="W67" i="35" s="1"/>
  <c r="B66" i="35"/>
  <c r="A66" i="35"/>
  <c r="V66" i="35" s="1"/>
  <c r="W66" i="35" s="1"/>
  <c r="B65" i="35"/>
  <c r="A65" i="35"/>
  <c r="V65" i="35" s="1"/>
  <c r="W65" i="35" s="1"/>
  <c r="B64" i="35"/>
  <c r="A64" i="35"/>
  <c r="V64" i="35" s="1"/>
  <c r="W64" i="35" s="1"/>
  <c r="B63" i="35"/>
  <c r="A63" i="35"/>
  <c r="V63" i="35" s="1"/>
  <c r="W63" i="35" s="1"/>
  <c r="B62" i="35"/>
  <c r="A62" i="35"/>
  <c r="V62" i="35" s="1"/>
  <c r="W62" i="35" s="1"/>
  <c r="B61" i="35"/>
  <c r="A61" i="35"/>
  <c r="V61" i="35" s="1"/>
  <c r="W61" i="35" s="1"/>
  <c r="N60" i="35"/>
  <c r="B60" i="35"/>
  <c r="A60" i="35"/>
  <c r="V60" i="35" s="1"/>
  <c r="W60" i="35" s="1"/>
  <c r="N59" i="35"/>
  <c r="B59" i="35"/>
  <c r="A59" i="35"/>
  <c r="V59" i="35" s="1"/>
  <c r="W59" i="35" s="1"/>
  <c r="B58" i="35"/>
  <c r="A58" i="35"/>
  <c r="V58" i="35" s="1"/>
  <c r="W58" i="35" s="1"/>
  <c r="N57" i="35"/>
  <c r="B57" i="35"/>
  <c r="A57" i="35"/>
  <c r="V57" i="35" s="1"/>
  <c r="W57" i="35" s="1"/>
  <c r="N56" i="35"/>
  <c r="B56" i="35"/>
  <c r="A56" i="35"/>
  <c r="V56" i="35" s="1"/>
  <c r="W56" i="35" s="1"/>
  <c r="B55" i="35"/>
  <c r="A55" i="35"/>
  <c r="V55" i="35" s="1"/>
  <c r="W55" i="35" s="1"/>
  <c r="B54" i="35"/>
  <c r="A54" i="35"/>
  <c r="V54" i="35" s="1"/>
  <c r="W54" i="35" s="1"/>
  <c r="B53" i="35"/>
  <c r="A53" i="35"/>
  <c r="V53" i="35" s="1"/>
  <c r="W53" i="35" s="1"/>
  <c r="B52" i="35"/>
  <c r="A52" i="35"/>
  <c r="V52" i="35" s="1"/>
  <c r="W52" i="35" s="1"/>
  <c r="B51" i="35"/>
  <c r="A51" i="35"/>
  <c r="V51" i="35" s="1"/>
  <c r="W51" i="35" s="1"/>
  <c r="B50" i="35"/>
  <c r="A50" i="35"/>
  <c r="V50" i="35" s="1"/>
  <c r="W50" i="35" s="1"/>
  <c r="B49" i="35"/>
  <c r="A49" i="35"/>
  <c r="V49" i="35" s="1"/>
  <c r="W49" i="35" s="1"/>
  <c r="B48" i="35"/>
  <c r="A48" i="35"/>
  <c r="V48" i="35" s="1"/>
  <c r="W48" i="35" s="1"/>
  <c r="B47" i="35"/>
  <c r="A47" i="35"/>
  <c r="V47" i="35" s="1"/>
  <c r="W47" i="35" s="1"/>
  <c r="B46" i="35"/>
  <c r="A46" i="35"/>
  <c r="V46" i="35" s="1"/>
  <c r="W46" i="35" s="1"/>
  <c r="B45" i="35"/>
  <c r="A45" i="35"/>
  <c r="V45" i="35" s="1"/>
  <c r="W45" i="35" s="1"/>
  <c r="B44" i="35"/>
  <c r="A44" i="35"/>
  <c r="V44" i="35" s="1"/>
  <c r="W44" i="35" s="1"/>
  <c r="B43" i="35"/>
  <c r="A43" i="35"/>
  <c r="V43" i="35" s="1"/>
  <c r="W43" i="35" s="1"/>
  <c r="B42" i="35"/>
  <c r="A42" i="35"/>
  <c r="V42" i="35" s="1"/>
  <c r="W42" i="35" s="1"/>
  <c r="B41" i="35"/>
  <c r="A41" i="35"/>
  <c r="V41" i="35" s="1"/>
  <c r="W41" i="35" s="1"/>
  <c r="B40" i="35"/>
  <c r="A40" i="35"/>
  <c r="V40" i="35" s="1"/>
  <c r="W40" i="35" s="1"/>
  <c r="B39" i="35"/>
  <c r="A39" i="35"/>
  <c r="V39" i="35" s="1"/>
  <c r="W39" i="35" s="1"/>
  <c r="B38" i="35"/>
  <c r="A38" i="35"/>
  <c r="V38" i="35" s="1"/>
  <c r="W38" i="35" s="1"/>
  <c r="B37" i="35"/>
  <c r="A37" i="35"/>
  <c r="V37" i="35" s="1"/>
  <c r="W37" i="35" s="1"/>
  <c r="B36" i="35"/>
  <c r="A36" i="35"/>
  <c r="V36" i="35" s="1"/>
  <c r="W36" i="35" s="1"/>
  <c r="B35" i="35"/>
  <c r="A35" i="35"/>
  <c r="V35" i="35" s="1"/>
  <c r="W35" i="35" s="1"/>
  <c r="B34" i="35"/>
  <c r="A34" i="35"/>
  <c r="V34" i="35" s="1"/>
  <c r="W34" i="35" s="1"/>
  <c r="B33" i="35"/>
  <c r="A33" i="35"/>
  <c r="V33" i="35" s="1"/>
  <c r="W33" i="35" s="1"/>
  <c r="B32" i="35"/>
  <c r="A32" i="35"/>
  <c r="V32" i="35" s="1"/>
  <c r="W32" i="35" s="1"/>
  <c r="B31" i="35"/>
  <c r="A31" i="35"/>
  <c r="V31" i="35" s="1"/>
  <c r="W31" i="35" s="1"/>
  <c r="B30" i="35"/>
  <c r="A30" i="35"/>
  <c r="V30" i="35" s="1"/>
  <c r="W30" i="35" s="1"/>
  <c r="B29" i="35"/>
  <c r="A29" i="35"/>
  <c r="V29" i="35" s="1"/>
  <c r="W29" i="35" s="1"/>
  <c r="B28" i="35"/>
  <c r="A28" i="35"/>
  <c r="V28" i="35" s="1"/>
  <c r="W28" i="35" s="1"/>
  <c r="B27" i="35"/>
  <c r="A27" i="35"/>
  <c r="V27" i="35" s="1"/>
  <c r="W27" i="35" s="1"/>
  <c r="B26" i="35"/>
  <c r="A26" i="35"/>
  <c r="V26" i="35" s="1"/>
  <c r="W26" i="35" s="1"/>
  <c r="B25" i="35"/>
  <c r="A25" i="35"/>
  <c r="V25" i="35" s="1"/>
  <c r="W25" i="35" s="1"/>
  <c r="B24" i="35"/>
  <c r="A24" i="35"/>
  <c r="V24" i="35" s="1"/>
  <c r="W24" i="35" s="1"/>
  <c r="B23" i="35"/>
  <c r="A23" i="35"/>
  <c r="V23" i="35" s="1"/>
  <c r="W23" i="35" s="1"/>
  <c r="B22" i="35"/>
  <c r="A22" i="35"/>
  <c r="V22" i="35" s="1"/>
  <c r="W22" i="35" s="1"/>
  <c r="B21" i="35"/>
  <c r="A21" i="35"/>
  <c r="V21" i="35" s="1"/>
  <c r="W21" i="35" s="1"/>
  <c r="B20" i="35"/>
  <c r="A20" i="35"/>
  <c r="V20" i="35" s="1"/>
  <c r="W20" i="35" s="1"/>
  <c r="B19" i="35"/>
  <c r="A19" i="35"/>
  <c r="V19" i="35" s="1"/>
  <c r="W19" i="35" s="1"/>
  <c r="N18" i="35"/>
  <c r="B18" i="35"/>
  <c r="A18" i="35"/>
  <c r="V18" i="35" s="1"/>
  <c r="W18" i="35" s="1"/>
  <c r="B17" i="35"/>
  <c r="A17" i="35"/>
  <c r="V17" i="35" s="1"/>
  <c r="W17" i="35" s="1"/>
  <c r="B16" i="35"/>
  <c r="A16" i="35"/>
  <c r="V16" i="35"/>
  <c r="W16" i="35" s="1"/>
  <c r="B15" i="35"/>
  <c r="A15" i="35"/>
  <c r="V15" i="35" s="1"/>
  <c r="W15" i="35" s="1"/>
  <c r="N14" i="35"/>
  <c r="B14" i="35"/>
  <c r="A14" i="35"/>
  <c r="V14" i="35" s="1"/>
  <c r="W14" i="35" s="1"/>
  <c r="AL13" i="35"/>
  <c r="AL12" i="35" s="1"/>
  <c r="AK13" i="35"/>
  <c r="AJ13" i="35"/>
  <c r="AJ12" i="35" s="1"/>
  <c r="AI13" i="35"/>
  <c r="AH13" i="35"/>
  <c r="AH12" i="35" s="1"/>
  <c r="AG13" i="35"/>
  <c r="AF13" i="35"/>
  <c r="AF12" i="35" s="1"/>
  <c r="AD13" i="35"/>
  <c r="AC13" i="35"/>
  <c r="AC12" i="35" s="1"/>
  <c r="AB13" i="35"/>
  <c r="AA13" i="35"/>
  <c r="AA12" i="35" s="1"/>
  <c r="Z13" i="35"/>
  <c r="Y13" i="35"/>
  <c r="Y12" i="35" s="1"/>
  <c r="X13" i="35"/>
  <c r="A13" i="35"/>
  <c r="V13" i="35" s="1"/>
  <c r="W13" i="35" s="1"/>
  <c r="G37" i="33"/>
  <c r="F37" i="33"/>
  <c r="A37" i="33"/>
  <c r="AK36" i="33"/>
  <c r="AJ36" i="33"/>
  <c r="AI36" i="33"/>
  <c r="AH36" i="33"/>
  <c r="AG36" i="33"/>
  <c r="AF36" i="33"/>
  <c r="AE36" i="33"/>
  <c r="AC36" i="33"/>
  <c r="AB36" i="33"/>
  <c r="AA36" i="33"/>
  <c r="Z36" i="33"/>
  <c r="Y36" i="33"/>
  <c r="X36" i="33"/>
  <c r="W36" i="33"/>
  <c r="B36" i="33"/>
  <c r="A36" i="33"/>
  <c r="AK35" i="33"/>
  <c r="AJ35" i="33"/>
  <c r="AI35" i="33"/>
  <c r="AH35" i="33"/>
  <c r="AG35" i="33"/>
  <c r="AF35" i="33"/>
  <c r="AE35" i="33"/>
  <c r="AC35" i="33"/>
  <c r="AB35" i="33"/>
  <c r="AA35" i="33"/>
  <c r="Z35" i="33"/>
  <c r="Y35" i="33"/>
  <c r="X35" i="33"/>
  <c r="W35" i="33"/>
  <c r="B35" i="33"/>
  <c r="A35" i="33"/>
  <c r="AK34" i="33"/>
  <c r="AJ34" i="33"/>
  <c r="AI34" i="33"/>
  <c r="AH34" i="33"/>
  <c r="AG34" i="33"/>
  <c r="AF34" i="33"/>
  <c r="AE34" i="33"/>
  <c r="AC34" i="33"/>
  <c r="AB34" i="33"/>
  <c r="AA34" i="33"/>
  <c r="Z34" i="33"/>
  <c r="Y34" i="33"/>
  <c r="X34" i="33"/>
  <c r="W34" i="33"/>
  <c r="B34" i="33"/>
  <c r="A34" i="33"/>
  <c r="AK33" i="33"/>
  <c r="AJ33" i="33"/>
  <c r="AI33" i="33"/>
  <c r="AH33" i="33"/>
  <c r="AG33" i="33"/>
  <c r="AF33" i="33"/>
  <c r="AE33" i="33"/>
  <c r="AC33" i="33"/>
  <c r="AB33" i="33"/>
  <c r="AA33" i="33"/>
  <c r="Z33" i="33"/>
  <c r="Y33" i="33"/>
  <c r="X33" i="33"/>
  <c r="W33" i="33"/>
  <c r="B33" i="33"/>
  <c r="A33" i="33"/>
  <c r="AK32" i="33"/>
  <c r="AJ32" i="33"/>
  <c r="AI32" i="33"/>
  <c r="AH32" i="33"/>
  <c r="AG32" i="33"/>
  <c r="AF32" i="33"/>
  <c r="AE32" i="33"/>
  <c r="AC32" i="33"/>
  <c r="AB32" i="33"/>
  <c r="AA32" i="33"/>
  <c r="Z32" i="33"/>
  <c r="Y32" i="33"/>
  <c r="X32" i="33"/>
  <c r="W32" i="33"/>
  <c r="B32" i="33"/>
  <c r="A32" i="33"/>
  <c r="AK31" i="33"/>
  <c r="AJ31" i="33"/>
  <c r="AI31" i="33"/>
  <c r="AH31" i="33"/>
  <c r="AG31" i="33"/>
  <c r="AF31" i="33"/>
  <c r="AE31" i="33"/>
  <c r="AC31" i="33"/>
  <c r="AB31" i="33"/>
  <c r="AA31" i="33"/>
  <c r="Z31" i="33"/>
  <c r="Y31" i="33"/>
  <c r="X31" i="33"/>
  <c r="W31" i="33"/>
  <c r="B31" i="33"/>
  <c r="A31" i="33"/>
  <c r="AK30" i="33"/>
  <c r="AJ30" i="33"/>
  <c r="AI30" i="33"/>
  <c r="AH30" i="33"/>
  <c r="AG30" i="33"/>
  <c r="AF30" i="33"/>
  <c r="AE30" i="33"/>
  <c r="AC30" i="33"/>
  <c r="AB30" i="33"/>
  <c r="AA30" i="33"/>
  <c r="Z30" i="33"/>
  <c r="Y30" i="33"/>
  <c r="X30" i="33"/>
  <c r="W30" i="33"/>
  <c r="B30" i="33"/>
  <c r="A30" i="33"/>
  <c r="AK29" i="33"/>
  <c r="AJ29" i="33"/>
  <c r="AI29" i="33"/>
  <c r="AH29" i="33"/>
  <c r="AG29" i="33"/>
  <c r="AF29" i="33"/>
  <c r="AE29" i="33"/>
  <c r="AC29" i="33"/>
  <c r="AB29" i="33"/>
  <c r="AA29" i="33"/>
  <c r="Z29" i="33"/>
  <c r="Y29" i="33"/>
  <c r="X29" i="33"/>
  <c r="W29" i="33"/>
  <c r="B29" i="33"/>
  <c r="A29" i="33"/>
  <c r="AK28" i="33"/>
  <c r="AJ28" i="33"/>
  <c r="AI28" i="33"/>
  <c r="AH28" i="33"/>
  <c r="AG28" i="33"/>
  <c r="AF28" i="33"/>
  <c r="AE28" i="33"/>
  <c r="AC28" i="33"/>
  <c r="AB28" i="33"/>
  <c r="AA28" i="33"/>
  <c r="Z28" i="33"/>
  <c r="Y28" i="33"/>
  <c r="X28" i="33"/>
  <c r="W28" i="33"/>
  <c r="B28" i="33"/>
  <c r="A28" i="33"/>
  <c r="AK27" i="33"/>
  <c r="AJ27" i="33"/>
  <c r="AI27" i="33"/>
  <c r="AH27" i="33"/>
  <c r="AG27" i="33"/>
  <c r="AF27" i="33"/>
  <c r="AE27" i="33"/>
  <c r="AC27" i="33"/>
  <c r="AB27" i="33"/>
  <c r="AA27" i="33"/>
  <c r="Z27" i="33"/>
  <c r="Y27" i="33"/>
  <c r="X27" i="33"/>
  <c r="W27" i="33"/>
  <c r="B27" i="33"/>
  <c r="A27" i="33"/>
  <c r="AK26" i="33"/>
  <c r="AJ26" i="33"/>
  <c r="AI26" i="33"/>
  <c r="AH26" i="33"/>
  <c r="AG26" i="33"/>
  <c r="AF26" i="33"/>
  <c r="AE26" i="33"/>
  <c r="AC26" i="33"/>
  <c r="AB26" i="33"/>
  <c r="AA26" i="33"/>
  <c r="Z26" i="33"/>
  <c r="Y26" i="33"/>
  <c r="X26" i="33"/>
  <c r="W26" i="33"/>
  <c r="B26" i="33"/>
  <c r="A26" i="33"/>
  <c r="AK25" i="33"/>
  <c r="AJ25" i="33"/>
  <c r="AI25" i="33"/>
  <c r="AH25" i="33"/>
  <c r="AG25" i="33"/>
  <c r="AF25" i="33"/>
  <c r="AE25" i="33"/>
  <c r="AC25" i="33"/>
  <c r="AB25" i="33"/>
  <c r="AA25" i="33"/>
  <c r="Z25" i="33"/>
  <c r="Y25" i="33"/>
  <c r="X25" i="33"/>
  <c r="W25" i="33"/>
  <c r="B25" i="33"/>
  <c r="A25" i="33"/>
  <c r="AK24" i="33"/>
  <c r="AJ24" i="33"/>
  <c r="AI24" i="33"/>
  <c r="AH24" i="33"/>
  <c r="AG24" i="33"/>
  <c r="AF24" i="33"/>
  <c r="AE24" i="33"/>
  <c r="AC24" i="33"/>
  <c r="AB24" i="33"/>
  <c r="AA24" i="33"/>
  <c r="Z24" i="33"/>
  <c r="Y24" i="33"/>
  <c r="X24" i="33"/>
  <c r="W24" i="33"/>
  <c r="B24" i="33"/>
  <c r="A24" i="33"/>
  <c r="AK23" i="33"/>
  <c r="AJ23" i="33"/>
  <c r="AI23" i="33"/>
  <c r="AH23" i="33"/>
  <c r="AG23" i="33"/>
  <c r="AF23" i="33"/>
  <c r="AE23" i="33"/>
  <c r="AC23" i="33"/>
  <c r="AB23" i="33"/>
  <c r="AA23" i="33"/>
  <c r="Z23" i="33"/>
  <c r="Y23" i="33"/>
  <c r="X23" i="33"/>
  <c r="W23" i="33"/>
  <c r="B23" i="33"/>
  <c r="A23" i="33"/>
  <c r="AK22" i="33"/>
  <c r="AJ22" i="33"/>
  <c r="AI22" i="33"/>
  <c r="AH22" i="33"/>
  <c r="AG22" i="33"/>
  <c r="AF22" i="33"/>
  <c r="AE22" i="33"/>
  <c r="AC22" i="33"/>
  <c r="AB22" i="33"/>
  <c r="AA22" i="33"/>
  <c r="Z22" i="33"/>
  <c r="Y22" i="33"/>
  <c r="X22" i="33"/>
  <c r="W22" i="33"/>
  <c r="B22" i="33"/>
  <c r="A22" i="33"/>
  <c r="AK21" i="33"/>
  <c r="AJ21" i="33"/>
  <c r="AI21" i="33"/>
  <c r="AH21" i="33"/>
  <c r="AG21" i="33"/>
  <c r="AF21" i="33"/>
  <c r="AE21" i="33"/>
  <c r="AC21" i="33"/>
  <c r="AB21" i="33"/>
  <c r="AA21" i="33"/>
  <c r="Z21" i="33"/>
  <c r="Y21" i="33"/>
  <c r="X21" i="33"/>
  <c r="W21" i="33"/>
  <c r="B21" i="33"/>
  <c r="A21" i="33"/>
  <c r="AK20" i="33"/>
  <c r="AJ20" i="33"/>
  <c r="AI20" i="33"/>
  <c r="AH20" i="33"/>
  <c r="AG20" i="33"/>
  <c r="AF20" i="33"/>
  <c r="AE20" i="33"/>
  <c r="AC20" i="33"/>
  <c r="AB20" i="33"/>
  <c r="AA20" i="33"/>
  <c r="Z20" i="33"/>
  <c r="Y20" i="33"/>
  <c r="X20" i="33"/>
  <c r="W20" i="33"/>
  <c r="B20" i="33"/>
  <c r="A20" i="33"/>
  <c r="AK19" i="33"/>
  <c r="AJ19" i="33"/>
  <c r="AI19" i="33"/>
  <c r="AH19" i="33"/>
  <c r="AG19" i="33"/>
  <c r="AF19" i="33"/>
  <c r="AE19" i="33"/>
  <c r="AC19" i="33"/>
  <c r="AB19" i="33"/>
  <c r="AA19" i="33"/>
  <c r="Z19" i="33"/>
  <c r="Y19" i="33"/>
  <c r="X19" i="33"/>
  <c r="W19" i="33"/>
  <c r="B19" i="33"/>
  <c r="A19" i="33"/>
  <c r="AK18" i="33"/>
  <c r="AJ18" i="33"/>
  <c r="AI18" i="33"/>
  <c r="AH18" i="33"/>
  <c r="AG18" i="33"/>
  <c r="AF18" i="33"/>
  <c r="AE18" i="33"/>
  <c r="AC18" i="33"/>
  <c r="AB18" i="33"/>
  <c r="AA18" i="33"/>
  <c r="Z18" i="33"/>
  <c r="Y18" i="33"/>
  <c r="X18" i="33"/>
  <c r="W18" i="33"/>
  <c r="B18" i="33"/>
  <c r="A18" i="33"/>
  <c r="AK17" i="33"/>
  <c r="AJ17" i="33"/>
  <c r="AI17" i="33"/>
  <c r="AH17" i="33"/>
  <c r="AG17" i="33"/>
  <c r="AF17" i="33"/>
  <c r="AE17" i="33"/>
  <c r="AC17" i="33"/>
  <c r="AB17" i="33"/>
  <c r="AA17" i="33"/>
  <c r="Z17" i="33"/>
  <c r="Y17" i="33"/>
  <c r="X17" i="33"/>
  <c r="W17" i="33"/>
  <c r="B17" i="33"/>
  <c r="A17" i="33"/>
  <c r="AK16" i="33"/>
  <c r="AJ16" i="33"/>
  <c r="AI16" i="33"/>
  <c r="AH16" i="33"/>
  <c r="AG16" i="33"/>
  <c r="AF16" i="33"/>
  <c r="AE16" i="33"/>
  <c r="AC16" i="33"/>
  <c r="AB16" i="33"/>
  <c r="AA16" i="33"/>
  <c r="Z16" i="33"/>
  <c r="Y16" i="33"/>
  <c r="X16" i="33"/>
  <c r="W16" i="33"/>
  <c r="B16" i="33"/>
  <c r="A16" i="33"/>
  <c r="AK15" i="33"/>
  <c r="AJ15" i="33"/>
  <c r="AI15" i="33"/>
  <c r="AH15" i="33"/>
  <c r="AG15" i="33"/>
  <c r="AF15" i="33"/>
  <c r="AE15" i="33"/>
  <c r="AC15" i="33"/>
  <c r="AB15" i="33"/>
  <c r="AA15" i="33"/>
  <c r="Z15" i="33"/>
  <c r="Y15" i="33"/>
  <c r="X15" i="33"/>
  <c r="W15" i="33"/>
  <c r="B15" i="33"/>
  <c r="A15" i="33"/>
  <c r="AK14" i="33"/>
  <c r="AJ14" i="33"/>
  <c r="AI14" i="33"/>
  <c r="AH14" i="33"/>
  <c r="AG14" i="33"/>
  <c r="AF14" i="33"/>
  <c r="AE14" i="33"/>
  <c r="AC14" i="33"/>
  <c r="AB14" i="33"/>
  <c r="AA14" i="33"/>
  <c r="Z14" i="33"/>
  <c r="Y14" i="33"/>
  <c r="X14" i="33"/>
  <c r="W14" i="33"/>
  <c r="B14" i="33"/>
  <c r="A14" i="33"/>
  <c r="AK13" i="33"/>
  <c r="AK12" i="33" s="1"/>
  <c r="AJ13" i="33"/>
  <c r="AI13" i="33"/>
  <c r="AI12" i="33" s="1"/>
  <c r="AH13" i="33"/>
  <c r="AG13" i="33"/>
  <c r="AG12" i="33" s="1"/>
  <c r="AF13" i="33"/>
  <c r="AF12" i="33" s="1"/>
  <c r="AE13" i="33"/>
  <c r="AE12" i="33" s="1"/>
  <c r="AC13" i="33"/>
  <c r="AC12" i="33" s="1"/>
  <c r="AB13" i="33"/>
  <c r="AB12" i="33" s="1"/>
  <c r="AA13" i="33"/>
  <c r="AA12" i="33" s="1"/>
  <c r="Z13" i="33"/>
  <c r="Z12" i="33" s="1"/>
  <c r="Y13" i="33"/>
  <c r="X13" i="33"/>
  <c r="X12" i="33" s="1"/>
  <c r="W13" i="33"/>
  <c r="B13" i="33"/>
  <c r="A13" i="33"/>
  <c r="W12" i="33"/>
  <c r="AJ12" i="33"/>
  <c r="H37" i="33"/>
  <c r="G129" i="32"/>
  <c r="I11" i="36" s="1"/>
  <c r="F129" i="32"/>
  <c r="H22" i="36" s="1"/>
  <c r="A129" i="32"/>
  <c r="AL128" i="32"/>
  <c r="AK128" i="32"/>
  <c r="AJ128" i="32"/>
  <c r="AI128" i="32"/>
  <c r="AH128" i="32"/>
  <c r="AG128" i="32"/>
  <c r="AF128" i="32"/>
  <c r="AD128" i="32"/>
  <c r="AC128" i="32"/>
  <c r="AB128" i="32"/>
  <c r="AA128" i="32"/>
  <c r="Z128" i="32"/>
  <c r="Y128" i="32"/>
  <c r="X128" i="32"/>
  <c r="W128" i="32"/>
  <c r="A128" i="32"/>
  <c r="AL127" i="32"/>
  <c r="AK127" i="32"/>
  <c r="AJ127" i="32"/>
  <c r="AI127" i="32"/>
  <c r="AH127" i="32"/>
  <c r="AG127" i="32"/>
  <c r="AF127" i="32"/>
  <c r="AD127" i="32"/>
  <c r="AC127" i="32"/>
  <c r="AB127" i="32"/>
  <c r="AA127" i="32"/>
  <c r="Z127" i="32"/>
  <c r="Y127" i="32"/>
  <c r="X127" i="32"/>
  <c r="W127" i="32"/>
  <c r="A127" i="32"/>
  <c r="AL126" i="32"/>
  <c r="AK126" i="32"/>
  <c r="AJ126" i="32"/>
  <c r="AI126" i="32"/>
  <c r="AH126" i="32"/>
  <c r="AG126" i="32"/>
  <c r="AF126" i="32"/>
  <c r="AD126" i="32"/>
  <c r="AC126" i="32"/>
  <c r="AB126" i="32"/>
  <c r="AA126" i="32"/>
  <c r="Z126" i="32"/>
  <c r="Y126" i="32"/>
  <c r="X126" i="32"/>
  <c r="A126" i="32"/>
  <c r="AL125" i="32"/>
  <c r="AK125" i="32"/>
  <c r="AJ125" i="32"/>
  <c r="AI125" i="32"/>
  <c r="AH125" i="32"/>
  <c r="AG125" i="32"/>
  <c r="AF125" i="32"/>
  <c r="AD125" i="32"/>
  <c r="AC125" i="32"/>
  <c r="AB125" i="32"/>
  <c r="AA125" i="32"/>
  <c r="Z125" i="32"/>
  <c r="Y125" i="32"/>
  <c r="X125" i="32"/>
  <c r="A125" i="32"/>
  <c r="AL124" i="32"/>
  <c r="AK124" i="32"/>
  <c r="AJ124" i="32"/>
  <c r="AI124" i="32"/>
  <c r="AH124" i="32"/>
  <c r="AG124" i="32"/>
  <c r="AF124" i="32"/>
  <c r="AD124" i="32"/>
  <c r="AC124" i="32"/>
  <c r="AB124" i="32"/>
  <c r="AA124" i="32"/>
  <c r="Z124" i="32"/>
  <c r="Y124" i="32"/>
  <c r="X124" i="32"/>
  <c r="N124" i="32"/>
  <c r="A124" i="32"/>
  <c r="AL123" i="32"/>
  <c r="AK123" i="32"/>
  <c r="AJ123" i="32"/>
  <c r="AI123" i="32"/>
  <c r="AH123" i="32"/>
  <c r="AG123" i="32"/>
  <c r="AF123" i="32"/>
  <c r="AD123" i="32"/>
  <c r="AC123" i="32"/>
  <c r="AB123" i="32"/>
  <c r="AA123" i="32"/>
  <c r="Z123" i="32"/>
  <c r="Y123" i="32"/>
  <c r="X123" i="32"/>
  <c r="A123" i="32"/>
  <c r="AL122" i="32"/>
  <c r="AK122" i="32"/>
  <c r="AJ122" i="32"/>
  <c r="AI122" i="32"/>
  <c r="AH122" i="32"/>
  <c r="AG122" i="32"/>
  <c r="AF122" i="32"/>
  <c r="AD122" i="32"/>
  <c r="AC122" i="32"/>
  <c r="AB122" i="32"/>
  <c r="AA122" i="32"/>
  <c r="Z122" i="32"/>
  <c r="Y122" i="32"/>
  <c r="X122" i="32"/>
  <c r="N122" i="32"/>
  <c r="A122" i="32"/>
  <c r="AL121" i="32"/>
  <c r="AK121" i="32"/>
  <c r="AJ121" i="32"/>
  <c r="AI121" i="32"/>
  <c r="AH121" i="32"/>
  <c r="AG121" i="32"/>
  <c r="AF121" i="32"/>
  <c r="AD121" i="32"/>
  <c r="AC121" i="32"/>
  <c r="AB121" i="32"/>
  <c r="AA121" i="32"/>
  <c r="Z121" i="32"/>
  <c r="Y121" i="32"/>
  <c r="X121" i="32"/>
  <c r="A121" i="32"/>
  <c r="AL120" i="32"/>
  <c r="AK120" i="32"/>
  <c r="AJ120" i="32"/>
  <c r="AI120" i="32"/>
  <c r="AH120" i="32"/>
  <c r="AG120" i="32"/>
  <c r="AF120" i="32"/>
  <c r="AD120" i="32"/>
  <c r="AC120" i="32"/>
  <c r="AB120" i="32"/>
  <c r="AA120" i="32"/>
  <c r="Z120" i="32"/>
  <c r="Y120" i="32"/>
  <c r="X120" i="32"/>
  <c r="A120" i="32"/>
  <c r="AL119" i="32"/>
  <c r="AK119" i="32"/>
  <c r="AJ119" i="32"/>
  <c r="AI119" i="32"/>
  <c r="AH119" i="32"/>
  <c r="AG119" i="32"/>
  <c r="AF119" i="32"/>
  <c r="AD119" i="32"/>
  <c r="AC119" i="32"/>
  <c r="AB119" i="32"/>
  <c r="AA119" i="32"/>
  <c r="Z119" i="32"/>
  <c r="Y119" i="32"/>
  <c r="X119" i="32"/>
  <c r="A119" i="32"/>
  <c r="AL118" i="32"/>
  <c r="AK118" i="32"/>
  <c r="AJ118" i="32"/>
  <c r="AI118" i="32"/>
  <c r="AH118" i="32"/>
  <c r="AG118" i="32"/>
  <c r="AF118" i="32"/>
  <c r="AD118" i="32"/>
  <c r="AC118" i="32"/>
  <c r="AB118" i="32"/>
  <c r="AA118" i="32"/>
  <c r="Z118" i="32"/>
  <c r="Y118" i="32"/>
  <c r="X118" i="32"/>
  <c r="A118" i="32"/>
  <c r="AL117" i="32"/>
  <c r="AK117" i="32"/>
  <c r="AJ117" i="32"/>
  <c r="AI117" i="32"/>
  <c r="AH117" i="32"/>
  <c r="AG117" i="32"/>
  <c r="AF117" i="32"/>
  <c r="AD117" i="32"/>
  <c r="AC117" i="32"/>
  <c r="AB117" i="32"/>
  <c r="AA117" i="32"/>
  <c r="Z117" i="32"/>
  <c r="Y117" i="32"/>
  <c r="X117" i="32"/>
  <c r="A117" i="32"/>
  <c r="AL116" i="32"/>
  <c r="AK116" i="32"/>
  <c r="AJ116" i="32"/>
  <c r="AI116" i="32"/>
  <c r="AH116" i="32"/>
  <c r="AG116" i="32"/>
  <c r="AF116" i="32"/>
  <c r="AD116" i="32"/>
  <c r="AC116" i="32"/>
  <c r="AB116" i="32"/>
  <c r="AA116" i="32"/>
  <c r="Z116" i="32"/>
  <c r="Y116" i="32"/>
  <c r="X116" i="32"/>
  <c r="A116" i="32"/>
  <c r="AL115" i="32"/>
  <c r="AK115" i="32"/>
  <c r="AJ115" i="32"/>
  <c r="AI115" i="32"/>
  <c r="AH115" i="32"/>
  <c r="AG115" i="32"/>
  <c r="AF115" i="32"/>
  <c r="AD115" i="32"/>
  <c r="AC115" i="32"/>
  <c r="AB115" i="32"/>
  <c r="AA115" i="32"/>
  <c r="Z115" i="32"/>
  <c r="Y115" i="32"/>
  <c r="X115" i="32"/>
  <c r="A115" i="32"/>
  <c r="AL114" i="32"/>
  <c r="AK114" i="32"/>
  <c r="AJ114" i="32"/>
  <c r="AI114" i="32"/>
  <c r="AH114" i="32"/>
  <c r="AG114" i="32"/>
  <c r="AF114" i="32"/>
  <c r="AD114" i="32"/>
  <c r="AC114" i="32"/>
  <c r="AB114" i="32"/>
  <c r="AA114" i="32"/>
  <c r="Z114" i="32"/>
  <c r="Y114" i="32"/>
  <c r="X114" i="32"/>
  <c r="A114" i="32"/>
  <c r="AL113" i="32"/>
  <c r="AK113" i="32"/>
  <c r="AJ113" i="32"/>
  <c r="AI113" i="32"/>
  <c r="AH113" i="32"/>
  <c r="AG113" i="32"/>
  <c r="AF113" i="32"/>
  <c r="AD113" i="32"/>
  <c r="AC113" i="32"/>
  <c r="AB113" i="32"/>
  <c r="AA113" i="32"/>
  <c r="Z113" i="32"/>
  <c r="Y113" i="32"/>
  <c r="X113" i="32"/>
  <c r="A113" i="32"/>
  <c r="AL112" i="32"/>
  <c r="AK112" i="32"/>
  <c r="AJ112" i="32"/>
  <c r="AI112" i="32"/>
  <c r="AH112" i="32"/>
  <c r="AG112" i="32"/>
  <c r="AF112" i="32"/>
  <c r="AD112" i="32"/>
  <c r="AC112" i="32"/>
  <c r="AB112" i="32"/>
  <c r="AA112" i="32"/>
  <c r="Z112" i="32"/>
  <c r="Y112" i="32"/>
  <c r="X112" i="32"/>
  <c r="A112" i="32"/>
  <c r="AL111" i="32"/>
  <c r="AK111" i="32"/>
  <c r="AJ111" i="32"/>
  <c r="AI111" i="32"/>
  <c r="AH111" i="32"/>
  <c r="AG111" i="32"/>
  <c r="AF111" i="32"/>
  <c r="AD111" i="32"/>
  <c r="AC111" i="32"/>
  <c r="AB111" i="32"/>
  <c r="AA111" i="32"/>
  <c r="Z111" i="32"/>
  <c r="Y111" i="32"/>
  <c r="X111" i="32"/>
  <c r="A111" i="32"/>
  <c r="AL110" i="32"/>
  <c r="AK110" i="32"/>
  <c r="AJ110" i="32"/>
  <c r="AI110" i="32"/>
  <c r="AH110" i="32"/>
  <c r="AG110" i="32"/>
  <c r="AF110" i="32"/>
  <c r="AD110" i="32"/>
  <c r="AC110" i="32"/>
  <c r="AB110" i="32"/>
  <c r="AA110" i="32"/>
  <c r="Z110" i="32"/>
  <c r="Y110" i="32"/>
  <c r="X110" i="32"/>
  <c r="A110" i="32"/>
  <c r="AL109" i="32"/>
  <c r="AK109" i="32"/>
  <c r="AJ109" i="32"/>
  <c r="AI109" i="32"/>
  <c r="AH109" i="32"/>
  <c r="AG109" i="32"/>
  <c r="AF109" i="32"/>
  <c r="AD109" i="32"/>
  <c r="AC109" i="32"/>
  <c r="AB109" i="32"/>
  <c r="AA109" i="32"/>
  <c r="Z109" i="32"/>
  <c r="Y109" i="32"/>
  <c r="X109" i="32"/>
  <c r="A109" i="32"/>
  <c r="AL108" i="32"/>
  <c r="AK108" i="32"/>
  <c r="AJ108" i="32"/>
  <c r="AI108" i="32"/>
  <c r="AH108" i="32"/>
  <c r="AG108" i="32"/>
  <c r="AF108" i="32"/>
  <c r="AD108" i="32"/>
  <c r="AC108" i="32"/>
  <c r="AB108" i="32"/>
  <c r="AA108" i="32"/>
  <c r="Z108" i="32"/>
  <c r="Y108" i="32"/>
  <c r="X108" i="32"/>
  <c r="A108" i="32"/>
  <c r="AL107" i="32"/>
  <c r="AK107" i="32"/>
  <c r="AJ107" i="32"/>
  <c r="AI107" i="32"/>
  <c r="AH107" i="32"/>
  <c r="AG107" i="32"/>
  <c r="AF107" i="32"/>
  <c r="AD107" i="32"/>
  <c r="AC107" i="32"/>
  <c r="AB107" i="32"/>
  <c r="AA107" i="32"/>
  <c r="Z107" i="32"/>
  <c r="Y107" i="32"/>
  <c r="X107" i="32"/>
  <c r="A107" i="32"/>
  <c r="AL106" i="32"/>
  <c r="AK106" i="32"/>
  <c r="AJ106" i="32"/>
  <c r="AI106" i="32"/>
  <c r="AH106" i="32"/>
  <c r="AG106" i="32"/>
  <c r="AF106" i="32"/>
  <c r="AD106" i="32"/>
  <c r="AC106" i="32"/>
  <c r="AB106" i="32"/>
  <c r="AA106" i="32"/>
  <c r="Z106" i="32"/>
  <c r="Y106" i="32"/>
  <c r="X106" i="32"/>
  <c r="A106" i="32"/>
  <c r="AL105" i="32"/>
  <c r="AK105" i="32"/>
  <c r="AJ105" i="32"/>
  <c r="AI105" i="32"/>
  <c r="AH105" i="32"/>
  <c r="AG105" i="32"/>
  <c r="AF105" i="32"/>
  <c r="AD105" i="32"/>
  <c r="AC105" i="32"/>
  <c r="AB105" i="32"/>
  <c r="AA105" i="32"/>
  <c r="Z105" i="32"/>
  <c r="Y105" i="32"/>
  <c r="X105" i="32"/>
  <c r="A105" i="32"/>
  <c r="AL104" i="32"/>
  <c r="AK104" i="32"/>
  <c r="AJ104" i="32"/>
  <c r="AI104" i="32"/>
  <c r="AH104" i="32"/>
  <c r="AG104" i="32"/>
  <c r="AF104" i="32"/>
  <c r="AD104" i="32"/>
  <c r="AC104" i="32"/>
  <c r="AB104" i="32"/>
  <c r="AA104" i="32"/>
  <c r="Z104" i="32"/>
  <c r="Y104" i="32"/>
  <c r="X104" i="32"/>
  <c r="N104" i="32"/>
  <c r="A104" i="32"/>
  <c r="AL103" i="32"/>
  <c r="AK103" i="32"/>
  <c r="AJ103" i="32"/>
  <c r="AI103" i="32"/>
  <c r="AH103" i="32"/>
  <c r="AG103" i="32"/>
  <c r="AF103" i="32"/>
  <c r="AD103" i="32"/>
  <c r="AC103" i="32"/>
  <c r="AB103" i="32"/>
  <c r="AA103" i="32"/>
  <c r="Z103" i="32"/>
  <c r="Y103" i="32"/>
  <c r="X103" i="32"/>
  <c r="A103" i="32"/>
  <c r="AL102" i="32"/>
  <c r="AK102" i="32"/>
  <c r="AJ102" i="32"/>
  <c r="AI102" i="32"/>
  <c r="AH102" i="32"/>
  <c r="AG102" i="32"/>
  <c r="AF102" i="32"/>
  <c r="AD102" i="32"/>
  <c r="AC102" i="32"/>
  <c r="AB102" i="32"/>
  <c r="AA102" i="32"/>
  <c r="Z102" i="32"/>
  <c r="Y102" i="32"/>
  <c r="X102" i="32"/>
  <c r="A102" i="32"/>
  <c r="AL101" i="32"/>
  <c r="AK101" i="32"/>
  <c r="AJ101" i="32"/>
  <c r="AI101" i="32"/>
  <c r="AH101" i="32"/>
  <c r="AG101" i="32"/>
  <c r="AF101" i="32"/>
  <c r="AD101" i="32"/>
  <c r="AC101" i="32"/>
  <c r="AB101" i="32"/>
  <c r="AA101" i="32"/>
  <c r="Z101" i="32"/>
  <c r="Y101" i="32"/>
  <c r="X101" i="32"/>
  <c r="A101" i="32"/>
  <c r="AL100" i="32"/>
  <c r="AK100" i="32"/>
  <c r="AJ100" i="32"/>
  <c r="AI100" i="32"/>
  <c r="AH100" i="32"/>
  <c r="AG100" i="32"/>
  <c r="AF100" i="32"/>
  <c r="AD100" i="32"/>
  <c r="AC100" i="32"/>
  <c r="AB100" i="32"/>
  <c r="AA100" i="32"/>
  <c r="Z100" i="32"/>
  <c r="Y100" i="32"/>
  <c r="X100" i="32"/>
  <c r="A100" i="32"/>
  <c r="AL99" i="32"/>
  <c r="AK99" i="32"/>
  <c r="AJ99" i="32"/>
  <c r="AI99" i="32"/>
  <c r="AH99" i="32"/>
  <c r="AG99" i="32"/>
  <c r="AF99" i="32"/>
  <c r="AD99" i="32"/>
  <c r="AC99" i="32"/>
  <c r="AB99" i="32"/>
  <c r="AA99" i="32"/>
  <c r="Z99" i="32"/>
  <c r="Y99" i="32"/>
  <c r="X99" i="32"/>
  <c r="A99" i="32"/>
  <c r="AL98" i="32"/>
  <c r="AK98" i="32"/>
  <c r="AJ98" i="32"/>
  <c r="AI98" i="32"/>
  <c r="AH98" i="32"/>
  <c r="AG98" i="32"/>
  <c r="AF98" i="32"/>
  <c r="AD98" i="32"/>
  <c r="AC98" i="32"/>
  <c r="AB98" i="32"/>
  <c r="AA98" i="32"/>
  <c r="Z98" i="32"/>
  <c r="Y98" i="32"/>
  <c r="X98" i="32"/>
  <c r="A98" i="32"/>
  <c r="AL97" i="32"/>
  <c r="AK97" i="32"/>
  <c r="AJ97" i="32"/>
  <c r="AI97" i="32"/>
  <c r="AH97" i="32"/>
  <c r="AG97" i="32"/>
  <c r="AF97" i="32"/>
  <c r="AD97" i="32"/>
  <c r="AC97" i="32"/>
  <c r="AB97" i="32"/>
  <c r="AA97" i="32"/>
  <c r="Z97" i="32"/>
  <c r="Y97" i="32"/>
  <c r="X97" i="32"/>
  <c r="A97" i="32"/>
  <c r="AL96" i="32"/>
  <c r="AK96" i="32"/>
  <c r="AJ96" i="32"/>
  <c r="AI96" i="32"/>
  <c r="AH96" i="32"/>
  <c r="AG96" i="32"/>
  <c r="AF96" i="32"/>
  <c r="AD96" i="32"/>
  <c r="AC96" i="32"/>
  <c r="AB96" i="32"/>
  <c r="AA96" i="32"/>
  <c r="Z96" i="32"/>
  <c r="Y96" i="32"/>
  <c r="X96" i="32"/>
  <c r="A96" i="32"/>
  <c r="AL95" i="32"/>
  <c r="AK95" i="32"/>
  <c r="AJ95" i="32"/>
  <c r="AI95" i="32"/>
  <c r="AH95" i="32"/>
  <c r="AG95" i="32"/>
  <c r="AF95" i="32"/>
  <c r="AD95" i="32"/>
  <c r="AC95" i="32"/>
  <c r="AB95" i="32"/>
  <c r="AA95" i="32"/>
  <c r="Z95" i="32"/>
  <c r="Y95" i="32"/>
  <c r="X95" i="32"/>
  <c r="A95" i="32"/>
  <c r="AL94" i="32"/>
  <c r="AK94" i="32"/>
  <c r="AJ94" i="32"/>
  <c r="AI94" i="32"/>
  <c r="AH94" i="32"/>
  <c r="AG94" i="32"/>
  <c r="AF94" i="32"/>
  <c r="AD94" i="32"/>
  <c r="AC94" i="32"/>
  <c r="AB94" i="32"/>
  <c r="AA94" i="32"/>
  <c r="Z94" i="32"/>
  <c r="Y94" i="32"/>
  <c r="X94" i="32"/>
  <c r="A94" i="32"/>
  <c r="AL93" i="32"/>
  <c r="AK93" i="32"/>
  <c r="AJ93" i="32"/>
  <c r="AI93" i="32"/>
  <c r="AH93" i="32"/>
  <c r="AG93" i="32"/>
  <c r="AF93" i="32"/>
  <c r="AD93" i="32"/>
  <c r="AC93" i="32"/>
  <c r="AB93" i="32"/>
  <c r="AA93" i="32"/>
  <c r="Z93" i="32"/>
  <c r="Y93" i="32"/>
  <c r="X93" i="32"/>
  <c r="A93" i="32"/>
  <c r="AL92" i="32"/>
  <c r="AK92" i="32"/>
  <c r="AJ92" i="32"/>
  <c r="AI92" i="32"/>
  <c r="AH92" i="32"/>
  <c r="AG92" i="32"/>
  <c r="AF92" i="32"/>
  <c r="AD92" i="32"/>
  <c r="AC92" i="32"/>
  <c r="AB92" i="32"/>
  <c r="AA92" i="32"/>
  <c r="Z92" i="32"/>
  <c r="Y92" i="32"/>
  <c r="X92" i="32"/>
  <c r="A92" i="32"/>
  <c r="AL91" i="32"/>
  <c r="AK91" i="32"/>
  <c r="AJ91" i="32"/>
  <c r="AI91" i="32"/>
  <c r="AH91" i="32"/>
  <c r="AG91" i="32"/>
  <c r="AF91" i="32"/>
  <c r="AD91" i="32"/>
  <c r="AC91" i="32"/>
  <c r="AB91" i="32"/>
  <c r="AA91" i="32"/>
  <c r="Z91" i="32"/>
  <c r="Y91" i="32"/>
  <c r="X91" i="32"/>
  <c r="A91" i="32"/>
  <c r="AL90" i="32"/>
  <c r="AK90" i="32"/>
  <c r="AJ90" i="32"/>
  <c r="AI90" i="32"/>
  <c r="AH90" i="32"/>
  <c r="AG90" i="32"/>
  <c r="AF90" i="32"/>
  <c r="AD90" i="32"/>
  <c r="AC90" i="32"/>
  <c r="AB90" i="32"/>
  <c r="AA90" i="32"/>
  <c r="Z90" i="32"/>
  <c r="Y90" i="32"/>
  <c r="X90" i="32"/>
  <c r="N90" i="32"/>
  <c r="A90" i="32"/>
  <c r="AL89" i="32"/>
  <c r="AK89" i="32"/>
  <c r="AJ89" i="32"/>
  <c r="AI89" i="32"/>
  <c r="AH89" i="32"/>
  <c r="AG89" i="32"/>
  <c r="AF89" i="32"/>
  <c r="AD89" i="32"/>
  <c r="AC89" i="32"/>
  <c r="AB89" i="32"/>
  <c r="AA89" i="32"/>
  <c r="Z89" i="32"/>
  <c r="Y89" i="32"/>
  <c r="X89" i="32"/>
  <c r="A89" i="32"/>
  <c r="AL88" i="32"/>
  <c r="AK88" i="32"/>
  <c r="AJ88" i="32"/>
  <c r="AI88" i="32"/>
  <c r="AH88" i="32"/>
  <c r="AG88" i="32"/>
  <c r="AF88" i="32"/>
  <c r="AD88" i="32"/>
  <c r="AC88" i="32"/>
  <c r="AB88" i="32"/>
  <c r="AA88" i="32"/>
  <c r="Z88" i="32"/>
  <c r="Y88" i="32"/>
  <c r="X88" i="32"/>
  <c r="A88" i="32"/>
  <c r="AL87" i="32"/>
  <c r="AK87" i="32"/>
  <c r="AJ87" i="32"/>
  <c r="AI87" i="32"/>
  <c r="AH87" i="32"/>
  <c r="AG87" i="32"/>
  <c r="AF87" i="32"/>
  <c r="AD87" i="32"/>
  <c r="AC87" i="32"/>
  <c r="AB87" i="32"/>
  <c r="AA87" i="32"/>
  <c r="Z87" i="32"/>
  <c r="Y87" i="32"/>
  <c r="X87" i="32"/>
  <c r="N87" i="32"/>
  <c r="A87" i="32"/>
  <c r="AL86" i="32"/>
  <c r="AK86" i="32"/>
  <c r="AJ86" i="32"/>
  <c r="AI86" i="32"/>
  <c r="AH86" i="32"/>
  <c r="AG86" i="32"/>
  <c r="AF86" i="32"/>
  <c r="AD86" i="32"/>
  <c r="AC86" i="32"/>
  <c r="AB86" i="32"/>
  <c r="AA86" i="32"/>
  <c r="Z86" i="32"/>
  <c r="Y86" i="32"/>
  <c r="X86" i="32"/>
  <c r="N86" i="32"/>
  <c r="A86" i="32"/>
  <c r="AL85" i="32"/>
  <c r="AK85" i="32"/>
  <c r="AJ85" i="32"/>
  <c r="AI85" i="32"/>
  <c r="AH85" i="32"/>
  <c r="AG85" i="32"/>
  <c r="AF85" i="32"/>
  <c r="AD85" i="32"/>
  <c r="AC85" i="32"/>
  <c r="AB85" i="32"/>
  <c r="AA85" i="32"/>
  <c r="Z85" i="32"/>
  <c r="Y85" i="32"/>
  <c r="X85" i="32"/>
  <c r="N85" i="32"/>
  <c r="A85" i="32"/>
  <c r="AL84" i="32"/>
  <c r="AK84" i="32"/>
  <c r="AJ84" i="32"/>
  <c r="AI84" i="32"/>
  <c r="AH84" i="32"/>
  <c r="AG84" i="32"/>
  <c r="AF84" i="32"/>
  <c r="AD84" i="32"/>
  <c r="AC84" i="32"/>
  <c r="AB84" i="32"/>
  <c r="AA84" i="32"/>
  <c r="Z84" i="32"/>
  <c r="Y84" i="32"/>
  <c r="X84" i="32"/>
  <c r="A84" i="32"/>
  <c r="AL83" i="32"/>
  <c r="AK83" i="32"/>
  <c r="AJ83" i="32"/>
  <c r="AI83" i="32"/>
  <c r="AH83" i="32"/>
  <c r="AG83" i="32"/>
  <c r="AF83" i="32"/>
  <c r="AD83" i="32"/>
  <c r="AC83" i="32"/>
  <c r="AB83" i="32"/>
  <c r="AA83" i="32"/>
  <c r="Z83" i="32"/>
  <c r="Y83" i="32"/>
  <c r="X83" i="32"/>
  <c r="A83" i="32"/>
  <c r="AL82" i="32"/>
  <c r="AK82" i="32"/>
  <c r="AJ82" i="32"/>
  <c r="AI82" i="32"/>
  <c r="AH82" i="32"/>
  <c r="AG82" i="32"/>
  <c r="AF82" i="32"/>
  <c r="AD82" i="32"/>
  <c r="AC82" i="32"/>
  <c r="AB82" i="32"/>
  <c r="AA82" i="32"/>
  <c r="Z82" i="32"/>
  <c r="Y82" i="32"/>
  <c r="X82" i="32"/>
  <c r="A82" i="32"/>
  <c r="AL81" i="32"/>
  <c r="AK81" i="32"/>
  <c r="AJ81" i="32"/>
  <c r="AI81" i="32"/>
  <c r="AH81" i="32"/>
  <c r="AG81" i="32"/>
  <c r="AF81" i="32"/>
  <c r="AD81" i="32"/>
  <c r="AC81" i="32"/>
  <c r="AB81" i="32"/>
  <c r="AA81" i="32"/>
  <c r="Z81" i="32"/>
  <c r="Y81" i="32"/>
  <c r="X81" i="32"/>
  <c r="A81" i="32"/>
  <c r="AL80" i="32"/>
  <c r="AK80" i="32"/>
  <c r="AJ80" i="32"/>
  <c r="AI80" i="32"/>
  <c r="AH80" i="32"/>
  <c r="AG80" i="32"/>
  <c r="AF80" i="32"/>
  <c r="AD80" i="32"/>
  <c r="AC80" i="32"/>
  <c r="AB80" i="32"/>
  <c r="AA80" i="32"/>
  <c r="Z80" i="32"/>
  <c r="Y80" i="32"/>
  <c r="X80" i="32"/>
  <c r="N80" i="32"/>
  <c r="A80" i="32"/>
  <c r="AL79" i="32"/>
  <c r="AK79" i="32"/>
  <c r="AJ79" i="32"/>
  <c r="AI79" i="32"/>
  <c r="AH79" i="32"/>
  <c r="AG79" i="32"/>
  <c r="AF79" i="32"/>
  <c r="AD79" i="32"/>
  <c r="AC79" i="32"/>
  <c r="AB79" i="32"/>
  <c r="AA79" i="32"/>
  <c r="Z79" i="32"/>
  <c r="Y79" i="32"/>
  <c r="X79" i="32"/>
  <c r="A79" i="32"/>
  <c r="AL78" i="32"/>
  <c r="AK78" i="32"/>
  <c r="AJ78" i="32"/>
  <c r="AI78" i="32"/>
  <c r="AH78" i="32"/>
  <c r="AG78" i="32"/>
  <c r="AF78" i="32"/>
  <c r="AD78" i="32"/>
  <c r="AC78" i="32"/>
  <c r="AB78" i="32"/>
  <c r="AA78" i="32"/>
  <c r="Z78" i="32"/>
  <c r="Y78" i="32"/>
  <c r="X78" i="32"/>
  <c r="A78" i="32"/>
  <c r="AL77" i="32"/>
  <c r="AK77" i="32"/>
  <c r="AJ77" i="32"/>
  <c r="AI77" i="32"/>
  <c r="AH77" i="32"/>
  <c r="AG77" i="32"/>
  <c r="AF77" i="32"/>
  <c r="AD77" i="32"/>
  <c r="AC77" i="32"/>
  <c r="AB77" i="32"/>
  <c r="AA77" i="32"/>
  <c r="Z77" i="32"/>
  <c r="Y77" i="32"/>
  <c r="X77" i="32"/>
  <c r="A77" i="32"/>
  <c r="AL76" i="32"/>
  <c r="AK76" i="32"/>
  <c r="AJ76" i="32"/>
  <c r="AI76" i="32"/>
  <c r="AH76" i="32"/>
  <c r="AG76" i="32"/>
  <c r="AF76" i="32"/>
  <c r="AD76" i="32"/>
  <c r="AC76" i="32"/>
  <c r="AB76" i="32"/>
  <c r="AA76" i="32"/>
  <c r="Z76" i="32"/>
  <c r="Y76" i="32"/>
  <c r="X76" i="32"/>
  <c r="A76" i="32"/>
  <c r="AL75" i="32"/>
  <c r="AK75" i="32"/>
  <c r="AJ75" i="32"/>
  <c r="AI75" i="32"/>
  <c r="AH75" i="32"/>
  <c r="AG75" i="32"/>
  <c r="AF75" i="32"/>
  <c r="AD75" i="32"/>
  <c r="AC75" i="32"/>
  <c r="AB75" i="32"/>
  <c r="AA75" i="32"/>
  <c r="Z75" i="32"/>
  <c r="Y75" i="32"/>
  <c r="X75" i="32"/>
  <c r="A75" i="32"/>
  <c r="AL74" i="32"/>
  <c r="AK74" i="32"/>
  <c r="AJ74" i="32"/>
  <c r="AI74" i="32"/>
  <c r="AH74" i="32"/>
  <c r="AG74" i="32"/>
  <c r="AF74" i="32"/>
  <c r="AD74" i="32"/>
  <c r="AC74" i="32"/>
  <c r="AB74" i="32"/>
  <c r="AA74" i="32"/>
  <c r="Z74" i="32"/>
  <c r="Y74" i="32"/>
  <c r="X74" i="32"/>
  <c r="A74" i="32"/>
  <c r="AL73" i="32"/>
  <c r="AK73" i="32"/>
  <c r="AJ73" i="32"/>
  <c r="AI73" i="32"/>
  <c r="AH73" i="32"/>
  <c r="AG73" i="32"/>
  <c r="AF73" i="32"/>
  <c r="AD73" i="32"/>
  <c r="AC73" i="32"/>
  <c r="AB73" i="32"/>
  <c r="AA73" i="32"/>
  <c r="Z73" i="32"/>
  <c r="Y73" i="32"/>
  <c r="X73" i="32"/>
  <c r="A73" i="32"/>
  <c r="AL72" i="32"/>
  <c r="AK72" i="32"/>
  <c r="AJ72" i="32"/>
  <c r="AI72" i="32"/>
  <c r="AH72" i="32"/>
  <c r="AG72" i="32"/>
  <c r="AF72" i="32"/>
  <c r="AD72" i="32"/>
  <c r="AC72" i="32"/>
  <c r="AB72" i="32"/>
  <c r="AA72" i="32"/>
  <c r="Z72" i="32"/>
  <c r="Y72" i="32"/>
  <c r="X72" i="32"/>
  <c r="A72" i="32"/>
  <c r="AL71" i="32"/>
  <c r="AK71" i="32"/>
  <c r="AJ71" i="32"/>
  <c r="AI71" i="32"/>
  <c r="AH71" i="32"/>
  <c r="AG71" i="32"/>
  <c r="AF71" i="32"/>
  <c r="AD71" i="32"/>
  <c r="AC71" i="32"/>
  <c r="AB71" i="32"/>
  <c r="AA71" i="32"/>
  <c r="Z71" i="32"/>
  <c r="Y71" i="32"/>
  <c r="X71" i="32"/>
  <c r="A71" i="32"/>
  <c r="AL70" i="32"/>
  <c r="AK70" i="32"/>
  <c r="AJ70" i="32"/>
  <c r="AI70" i="32"/>
  <c r="AH70" i="32"/>
  <c r="AG70" i="32"/>
  <c r="AF70" i="32"/>
  <c r="AD70" i="32"/>
  <c r="AC70" i="32"/>
  <c r="AB70" i="32"/>
  <c r="AA70" i="32"/>
  <c r="Z70" i="32"/>
  <c r="Y70" i="32"/>
  <c r="X70" i="32"/>
  <c r="A70" i="32"/>
  <c r="AL69" i="32"/>
  <c r="AK69" i="32"/>
  <c r="AJ69" i="32"/>
  <c r="AI69" i="32"/>
  <c r="AH69" i="32"/>
  <c r="AG69" i="32"/>
  <c r="AF69" i="32"/>
  <c r="AD69" i="32"/>
  <c r="AC69" i="32"/>
  <c r="AB69" i="32"/>
  <c r="AA69" i="32"/>
  <c r="Z69" i="32"/>
  <c r="Y69" i="32"/>
  <c r="X69" i="32"/>
  <c r="A69" i="32"/>
  <c r="AL68" i="32"/>
  <c r="AK68" i="32"/>
  <c r="AJ68" i="32"/>
  <c r="AI68" i="32"/>
  <c r="AH68" i="32"/>
  <c r="AG68" i="32"/>
  <c r="AF68" i="32"/>
  <c r="AD68" i="32"/>
  <c r="AC68" i="32"/>
  <c r="AB68" i="32"/>
  <c r="AA68" i="32"/>
  <c r="Z68" i="32"/>
  <c r="Y68" i="32"/>
  <c r="X68" i="32"/>
  <c r="A68" i="32"/>
  <c r="AL67" i="32"/>
  <c r="AK67" i="32"/>
  <c r="AJ67" i="32"/>
  <c r="AI67" i="32"/>
  <c r="AH67" i="32"/>
  <c r="AG67" i="32"/>
  <c r="AF67" i="32"/>
  <c r="AD67" i="32"/>
  <c r="AC67" i="32"/>
  <c r="AB67" i="32"/>
  <c r="AA67" i="32"/>
  <c r="Z67" i="32"/>
  <c r="Y67" i="32"/>
  <c r="X67" i="32"/>
  <c r="A67" i="32"/>
  <c r="AL66" i="32"/>
  <c r="AK66" i="32"/>
  <c r="AJ66" i="32"/>
  <c r="AI66" i="32"/>
  <c r="AH66" i="32"/>
  <c r="AG66" i="32"/>
  <c r="AF66" i="32"/>
  <c r="AD66" i="32"/>
  <c r="AC66" i="32"/>
  <c r="AB66" i="32"/>
  <c r="AA66" i="32"/>
  <c r="Z66" i="32"/>
  <c r="Y66" i="32"/>
  <c r="X66" i="32"/>
  <c r="A66" i="32"/>
  <c r="AL65" i="32"/>
  <c r="AK65" i="32"/>
  <c r="AJ65" i="32"/>
  <c r="AI65" i="32"/>
  <c r="AH65" i="32"/>
  <c r="AG65" i="32"/>
  <c r="AF65" i="32"/>
  <c r="AD65" i="32"/>
  <c r="AC65" i="32"/>
  <c r="AB65" i="32"/>
  <c r="AA65" i="32"/>
  <c r="Z65" i="32"/>
  <c r="Y65" i="32"/>
  <c r="X65" i="32"/>
  <c r="A65" i="32"/>
  <c r="AL64" i="32"/>
  <c r="AK64" i="32"/>
  <c r="AJ64" i="32"/>
  <c r="AI64" i="32"/>
  <c r="AH64" i="32"/>
  <c r="AG64" i="32"/>
  <c r="AF64" i="32"/>
  <c r="AD64" i="32"/>
  <c r="AC64" i="32"/>
  <c r="AB64" i="32"/>
  <c r="AA64" i="32"/>
  <c r="Z64" i="32"/>
  <c r="Y64" i="32"/>
  <c r="X64" i="32"/>
  <c r="A64" i="32"/>
  <c r="AL63" i="32"/>
  <c r="AK63" i="32"/>
  <c r="AJ63" i="32"/>
  <c r="AI63" i="32"/>
  <c r="AH63" i="32"/>
  <c r="AG63" i="32"/>
  <c r="AF63" i="32"/>
  <c r="AD63" i="32"/>
  <c r="AC63" i="32"/>
  <c r="AB63" i="32"/>
  <c r="AA63" i="32"/>
  <c r="Z63" i="32"/>
  <c r="Y63" i="32"/>
  <c r="X63" i="32"/>
  <c r="A63" i="32"/>
  <c r="AL62" i="32"/>
  <c r="AK62" i="32"/>
  <c r="AJ62" i="32"/>
  <c r="AI62" i="32"/>
  <c r="AH62" i="32"/>
  <c r="AG62" i="32"/>
  <c r="AF62" i="32"/>
  <c r="AD62" i="32"/>
  <c r="AC62" i="32"/>
  <c r="AB62" i="32"/>
  <c r="AA62" i="32"/>
  <c r="Z62" i="32"/>
  <c r="Y62" i="32"/>
  <c r="X62" i="32"/>
  <c r="A62" i="32"/>
  <c r="AL61" i="32"/>
  <c r="AK61" i="32"/>
  <c r="AJ61" i="32"/>
  <c r="AI61" i="32"/>
  <c r="AH61" i="32"/>
  <c r="AG61" i="32"/>
  <c r="AF61" i="32"/>
  <c r="AD61" i="32"/>
  <c r="AC61" i="32"/>
  <c r="AB61" i="32"/>
  <c r="AA61" i="32"/>
  <c r="Z61" i="32"/>
  <c r="Y61" i="32"/>
  <c r="X61" i="32"/>
  <c r="A61" i="32"/>
  <c r="AL60" i="32"/>
  <c r="AK60" i="32"/>
  <c r="AJ60" i="32"/>
  <c r="AI60" i="32"/>
  <c r="AH60" i="32"/>
  <c r="AG60" i="32"/>
  <c r="AF60" i="32"/>
  <c r="AD60" i="32"/>
  <c r="AC60" i="32"/>
  <c r="AB60" i="32"/>
  <c r="AA60" i="32"/>
  <c r="Z60" i="32"/>
  <c r="Y60" i="32"/>
  <c r="X60" i="32"/>
  <c r="N60" i="32"/>
  <c r="A60" i="32"/>
  <c r="AL59" i="32"/>
  <c r="AK59" i="32"/>
  <c r="AJ59" i="32"/>
  <c r="AI59" i="32"/>
  <c r="AH59" i="32"/>
  <c r="AG59" i="32"/>
  <c r="AF59" i="32"/>
  <c r="AD59" i="32"/>
  <c r="AC59" i="32"/>
  <c r="AB59" i="32"/>
  <c r="AA59" i="32"/>
  <c r="Z59" i="32"/>
  <c r="Y59" i="32"/>
  <c r="X59" i="32"/>
  <c r="N59" i="32"/>
  <c r="A59" i="32"/>
  <c r="AL58" i="32"/>
  <c r="AK58" i="32"/>
  <c r="AJ58" i="32"/>
  <c r="AI58" i="32"/>
  <c r="AH58" i="32"/>
  <c r="AG58" i="32"/>
  <c r="AF58" i="32"/>
  <c r="AD58" i="32"/>
  <c r="AC58" i="32"/>
  <c r="AB58" i="32"/>
  <c r="AA58" i="32"/>
  <c r="Z58" i="32"/>
  <c r="Y58" i="32"/>
  <c r="X58" i="32"/>
  <c r="A58" i="32"/>
  <c r="AL57" i="32"/>
  <c r="AK57" i="32"/>
  <c r="AJ57" i="32"/>
  <c r="AI57" i="32"/>
  <c r="AH57" i="32"/>
  <c r="AG57" i="32"/>
  <c r="AF57" i="32"/>
  <c r="AD57" i="32"/>
  <c r="AC57" i="32"/>
  <c r="AB57" i="32"/>
  <c r="AA57" i="32"/>
  <c r="Z57" i="32"/>
  <c r="Y57" i="32"/>
  <c r="X57" i="32"/>
  <c r="N57" i="32"/>
  <c r="A57" i="32"/>
  <c r="AL56" i="32"/>
  <c r="AK56" i="32"/>
  <c r="AJ56" i="32"/>
  <c r="AI56" i="32"/>
  <c r="AH56" i="32"/>
  <c r="AG56" i="32"/>
  <c r="AF56" i="32"/>
  <c r="AD56" i="32"/>
  <c r="AC56" i="32"/>
  <c r="AB56" i="32"/>
  <c r="AA56" i="32"/>
  <c r="Z56" i="32"/>
  <c r="Y56" i="32"/>
  <c r="X56" i="32"/>
  <c r="N56" i="32"/>
  <c r="A56" i="32"/>
  <c r="AL55" i="32"/>
  <c r="AK55" i="32"/>
  <c r="AJ55" i="32"/>
  <c r="AI55" i="32"/>
  <c r="AH55" i="32"/>
  <c r="AG55" i="32"/>
  <c r="AF55" i="32"/>
  <c r="AD55" i="32"/>
  <c r="AC55" i="32"/>
  <c r="AB55" i="32"/>
  <c r="AA55" i="32"/>
  <c r="Z55" i="32"/>
  <c r="Y55" i="32"/>
  <c r="X55" i="32"/>
  <c r="A55" i="32"/>
  <c r="AL54" i="32"/>
  <c r="AK54" i="32"/>
  <c r="AJ54" i="32"/>
  <c r="AI54" i="32"/>
  <c r="AH54" i="32"/>
  <c r="AG54" i="32"/>
  <c r="AF54" i="32"/>
  <c r="AD54" i="32"/>
  <c r="AC54" i="32"/>
  <c r="AB54" i="32"/>
  <c r="AA54" i="32"/>
  <c r="Z54" i="32"/>
  <c r="Y54" i="32"/>
  <c r="X54" i="32"/>
  <c r="A54" i="32"/>
  <c r="AL53" i="32"/>
  <c r="AK53" i="32"/>
  <c r="AJ53" i="32"/>
  <c r="AI53" i="32"/>
  <c r="AH53" i="32"/>
  <c r="AG53" i="32"/>
  <c r="AF53" i="32"/>
  <c r="AD53" i="32"/>
  <c r="AC53" i="32"/>
  <c r="AB53" i="32"/>
  <c r="AA53" i="32"/>
  <c r="Z53" i="32"/>
  <c r="Y53" i="32"/>
  <c r="X53" i="32"/>
  <c r="A53" i="32"/>
  <c r="AL52" i="32"/>
  <c r="AK52" i="32"/>
  <c r="AJ52" i="32"/>
  <c r="AI52" i="32"/>
  <c r="AH52" i="32"/>
  <c r="AG52" i="32"/>
  <c r="AF52" i="32"/>
  <c r="AD52" i="32"/>
  <c r="AC52" i="32"/>
  <c r="AB52" i="32"/>
  <c r="AA52" i="32"/>
  <c r="Z52" i="32"/>
  <c r="Y52" i="32"/>
  <c r="X52" i="32"/>
  <c r="A52" i="32"/>
  <c r="AL51" i="32"/>
  <c r="AK51" i="32"/>
  <c r="AJ51" i="32"/>
  <c r="AI51" i="32"/>
  <c r="AH51" i="32"/>
  <c r="AG51" i="32"/>
  <c r="AF51" i="32"/>
  <c r="AD51" i="32"/>
  <c r="AC51" i="32"/>
  <c r="AB51" i="32"/>
  <c r="AA51" i="32"/>
  <c r="Z51" i="32"/>
  <c r="Y51" i="32"/>
  <c r="X51" i="32"/>
  <c r="A51" i="32"/>
  <c r="AL50" i="32"/>
  <c r="AK50" i="32"/>
  <c r="AJ50" i="32"/>
  <c r="AI50" i="32"/>
  <c r="AH50" i="32"/>
  <c r="AG50" i="32"/>
  <c r="AF50" i="32"/>
  <c r="AD50" i="32"/>
  <c r="AC50" i="32"/>
  <c r="AB50" i="32"/>
  <c r="AA50" i="32"/>
  <c r="Z50" i="32"/>
  <c r="Y50" i="32"/>
  <c r="X50" i="32"/>
  <c r="A50" i="32"/>
  <c r="AL49" i="32"/>
  <c r="AK49" i="32"/>
  <c r="AJ49" i="32"/>
  <c r="AI49" i="32"/>
  <c r="AH49" i="32"/>
  <c r="AG49" i="32"/>
  <c r="AF49" i="32"/>
  <c r="AD49" i="32"/>
  <c r="AC49" i="32"/>
  <c r="AB49" i="32"/>
  <c r="AA49" i="32"/>
  <c r="Z49" i="32"/>
  <c r="Y49" i="32"/>
  <c r="X49" i="32"/>
  <c r="A49" i="32"/>
  <c r="AL48" i="32"/>
  <c r="AK48" i="32"/>
  <c r="AJ48" i="32"/>
  <c r="AI48" i="32"/>
  <c r="AH48" i="32"/>
  <c r="AG48" i="32"/>
  <c r="AF48" i="32"/>
  <c r="AD48" i="32"/>
  <c r="AC48" i="32"/>
  <c r="AB48" i="32"/>
  <c r="AA48" i="32"/>
  <c r="Z48" i="32"/>
  <c r="Y48" i="32"/>
  <c r="X48" i="32"/>
  <c r="A48" i="32"/>
  <c r="AL47" i="32"/>
  <c r="AK47" i="32"/>
  <c r="AJ47" i="32"/>
  <c r="AI47" i="32"/>
  <c r="AH47" i="32"/>
  <c r="AG47" i="32"/>
  <c r="AF47" i="32"/>
  <c r="AD47" i="32"/>
  <c r="AC47" i="32"/>
  <c r="AB47" i="32"/>
  <c r="AA47" i="32"/>
  <c r="Z47" i="32"/>
  <c r="Y47" i="32"/>
  <c r="X47" i="32"/>
  <c r="A47" i="32"/>
  <c r="AL46" i="32"/>
  <c r="AK46" i="32"/>
  <c r="AJ46" i="32"/>
  <c r="AI46" i="32"/>
  <c r="AH46" i="32"/>
  <c r="AG46" i="32"/>
  <c r="AF46" i="32"/>
  <c r="AD46" i="32"/>
  <c r="AC46" i="32"/>
  <c r="AB46" i="32"/>
  <c r="AA46" i="32"/>
  <c r="Z46" i="32"/>
  <c r="Y46" i="32"/>
  <c r="X46" i="32"/>
  <c r="A46" i="32"/>
  <c r="AL45" i="32"/>
  <c r="AK45" i="32"/>
  <c r="AJ45" i="32"/>
  <c r="AI45" i="32"/>
  <c r="AH45" i="32"/>
  <c r="AG45" i="32"/>
  <c r="AF45" i="32"/>
  <c r="AD45" i="32"/>
  <c r="AC45" i="32"/>
  <c r="AB45" i="32"/>
  <c r="AA45" i="32"/>
  <c r="Z45" i="32"/>
  <c r="Y45" i="32"/>
  <c r="X45" i="32"/>
  <c r="A45" i="32"/>
  <c r="AL44" i="32"/>
  <c r="AK44" i="32"/>
  <c r="AJ44" i="32"/>
  <c r="AI44" i="32"/>
  <c r="AH44" i="32"/>
  <c r="AG44" i="32"/>
  <c r="AF44" i="32"/>
  <c r="AD44" i="32"/>
  <c r="AC44" i="32"/>
  <c r="AB44" i="32"/>
  <c r="AA44" i="32"/>
  <c r="Z44" i="32"/>
  <c r="Y44" i="32"/>
  <c r="X44" i="32"/>
  <c r="A44" i="32"/>
  <c r="AL43" i="32"/>
  <c r="AK43" i="32"/>
  <c r="AJ43" i="32"/>
  <c r="AI43" i="32"/>
  <c r="AH43" i="32"/>
  <c r="AG43" i="32"/>
  <c r="AF43" i="32"/>
  <c r="AD43" i="32"/>
  <c r="AC43" i="32"/>
  <c r="AB43" i="32"/>
  <c r="AA43" i="32"/>
  <c r="Z43" i="32"/>
  <c r="Y43" i="32"/>
  <c r="X43" i="32"/>
  <c r="A43" i="32"/>
  <c r="AL42" i="32"/>
  <c r="AK42" i="32"/>
  <c r="AJ42" i="32"/>
  <c r="AI42" i="32"/>
  <c r="AH42" i="32"/>
  <c r="AG42" i="32"/>
  <c r="AF42" i="32"/>
  <c r="AD42" i="32"/>
  <c r="AC42" i="32"/>
  <c r="AB42" i="32"/>
  <c r="AA42" i="32"/>
  <c r="Z42" i="32"/>
  <c r="Y42" i="32"/>
  <c r="X42" i="32"/>
  <c r="A42" i="32"/>
  <c r="AL41" i="32"/>
  <c r="AK41" i="32"/>
  <c r="AJ41" i="32"/>
  <c r="AI41" i="32"/>
  <c r="AH41" i="32"/>
  <c r="AG41" i="32"/>
  <c r="AF41" i="32"/>
  <c r="AD41" i="32"/>
  <c r="AC41" i="32"/>
  <c r="AB41" i="32"/>
  <c r="AA41" i="32"/>
  <c r="Z41" i="32"/>
  <c r="Y41" i="32"/>
  <c r="X41" i="32"/>
  <c r="A41" i="32"/>
  <c r="AL40" i="32"/>
  <c r="AK40" i="32"/>
  <c r="AJ40" i="32"/>
  <c r="AI40" i="32"/>
  <c r="AH40" i="32"/>
  <c r="AG40" i="32"/>
  <c r="AF40" i="32"/>
  <c r="AD40" i="32"/>
  <c r="AC40" i="32"/>
  <c r="AB40" i="32"/>
  <c r="AA40" i="32"/>
  <c r="Z40" i="32"/>
  <c r="Y40" i="32"/>
  <c r="X40" i="32"/>
  <c r="A40" i="32"/>
  <c r="AL39" i="32"/>
  <c r="AK39" i="32"/>
  <c r="AJ39" i="32"/>
  <c r="AI39" i="32"/>
  <c r="AH39" i="32"/>
  <c r="AG39" i="32"/>
  <c r="AF39" i="32"/>
  <c r="AD39" i="32"/>
  <c r="AC39" i="32"/>
  <c r="AB39" i="32"/>
  <c r="AA39" i="32"/>
  <c r="Z39" i="32"/>
  <c r="Y39" i="32"/>
  <c r="X39" i="32"/>
  <c r="A39" i="32"/>
  <c r="AL38" i="32"/>
  <c r="AK38" i="32"/>
  <c r="AJ38" i="32"/>
  <c r="AI38" i="32"/>
  <c r="AH38" i="32"/>
  <c r="AG38" i="32"/>
  <c r="AF38" i="32"/>
  <c r="AD38" i="32"/>
  <c r="AC38" i="32"/>
  <c r="AB38" i="32"/>
  <c r="AA38" i="32"/>
  <c r="Z38" i="32"/>
  <c r="Y38" i="32"/>
  <c r="X38" i="32"/>
  <c r="A38" i="32"/>
  <c r="AL37" i="32"/>
  <c r="AK37" i="32"/>
  <c r="AJ37" i="32"/>
  <c r="AI37" i="32"/>
  <c r="AH37" i="32"/>
  <c r="AG37" i="32"/>
  <c r="AF37" i="32"/>
  <c r="AD37" i="32"/>
  <c r="AC37" i="32"/>
  <c r="AB37" i="32"/>
  <c r="AA37" i="32"/>
  <c r="Z37" i="32"/>
  <c r="Y37" i="32"/>
  <c r="X37" i="32"/>
  <c r="A37" i="32"/>
  <c r="AL36" i="32"/>
  <c r="AK36" i="32"/>
  <c r="AJ36" i="32"/>
  <c r="AI36" i="32"/>
  <c r="AH36" i="32"/>
  <c r="AG36" i="32"/>
  <c r="AF36" i="32"/>
  <c r="AD36" i="32"/>
  <c r="AC36" i="32"/>
  <c r="AB36" i="32"/>
  <c r="AA36" i="32"/>
  <c r="Z36" i="32"/>
  <c r="Y36" i="32"/>
  <c r="X36" i="32"/>
  <c r="A36" i="32"/>
  <c r="AL35" i="32"/>
  <c r="AK35" i="32"/>
  <c r="AJ35" i="32"/>
  <c r="AI35" i="32"/>
  <c r="AH35" i="32"/>
  <c r="AG35" i="32"/>
  <c r="AF35" i="32"/>
  <c r="AD35" i="32"/>
  <c r="AC35" i="32"/>
  <c r="AB35" i="32"/>
  <c r="AA35" i="32"/>
  <c r="Z35" i="32"/>
  <c r="Y35" i="32"/>
  <c r="X35" i="32"/>
  <c r="A35" i="32"/>
  <c r="AL34" i="32"/>
  <c r="AK34" i="32"/>
  <c r="AJ34" i="32"/>
  <c r="AI34" i="32"/>
  <c r="AH34" i="32"/>
  <c r="AG34" i="32"/>
  <c r="AF34" i="32"/>
  <c r="AD34" i="32"/>
  <c r="AC34" i="32"/>
  <c r="AB34" i="32"/>
  <c r="AA34" i="32"/>
  <c r="Z34" i="32"/>
  <c r="Y34" i="32"/>
  <c r="X34" i="32"/>
  <c r="A34" i="32"/>
  <c r="AL33" i="32"/>
  <c r="AK33" i="32"/>
  <c r="AJ33" i="32"/>
  <c r="AI33" i="32"/>
  <c r="AH33" i="32"/>
  <c r="AG33" i="32"/>
  <c r="AF33" i="32"/>
  <c r="AD33" i="32"/>
  <c r="AC33" i="32"/>
  <c r="AB33" i="32"/>
  <c r="AA33" i="32"/>
  <c r="Z33" i="32"/>
  <c r="Y33" i="32"/>
  <c r="X33" i="32"/>
  <c r="A33" i="32"/>
  <c r="AL32" i="32"/>
  <c r="AK32" i="32"/>
  <c r="AJ32" i="32"/>
  <c r="AI32" i="32"/>
  <c r="AH32" i="32"/>
  <c r="AG32" i="32"/>
  <c r="AF32" i="32"/>
  <c r="AD32" i="32"/>
  <c r="AC32" i="32"/>
  <c r="AB32" i="32"/>
  <c r="AA32" i="32"/>
  <c r="Z32" i="32"/>
  <c r="Y32" i="32"/>
  <c r="X32" i="32"/>
  <c r="A32" i="32"/>
  <c r="AL31" i="32"/>
  <c r="AK31" i="32"/>
  <c r="AJ31" i="32"/>
  <c r="AI31" i="32"/>
  <c r="AH31" i="32"/>
  <c r="AG31" i="32"/>
  <c r="AF31" i="32"/>
  <c r="AD31" i="32"/>
  <c r="AC31" i="32"/>
  <c r="AB31" i="32"/>
  <c r="AA31" i="32"/>
  <c r="Z31" i="32"/>
  <c r="Y31" i="32"/>
  <c r="X31" i="32"/>
  <c r="A31" i="32"/>
  <c r="AL30" i="32"/>
  <c r="AK30" i="32"/>
  <c r="AJ30" i="32"/>
  <c r="AI30" i="32"/>
  <c r="AH30" i="32"/>
  <c r="AG30" i="32"/>
  <c r="AF30" i="32"/>
  <c r="AD30" i="32"/>
  <c r="AC30" i="32"/>
  <c r="AB30" i="32"/>
  <c r="AA30" i="32"/>
  <c r="Z30" i="32"/>
  <c r="Y30" i="32"/>
  <c r="X30" i="32"/>
  <c r="A30" i="32"/>
  <c r="AL29" i="32"/>
  <c r="AK29" i="32"/>
  <c r="AJ29" i="32"/>
  <c r="AI29" i="32"/>
  <c r="AH29" i="32"/>
  <c r="AG29" i="32"/>
  <c r="AF29" i="32"/>
  <c r="AD29" i="32"/>
  <c r="AC29" i="32"/>
  <c r="AB29" i="32"/>
  <c r="AA29" i="32"/>
  <c r="Z29" i="32"/>
  <c r="Y29" i="32"/>
  <c r="X29" i="32"/>
  <c r="A29" i="32"/>
  <c r="AL28" i="32"/>
  <c r="AK28" i="32"/>
  <c r="AJ28" i="32"/>
  <c r="AI28" i="32"/>
  <c r="AH28" i="32"/>
  <c r="AG28" i="32"/>
  <c r="AF28" i="32"/>
  <c r="AD28" i="32"/>
  <c r="AC28" i="32"/>
  <c r="AB28" i="32"/>
  <c r="AA28" i="32"/>
  <c r="Z28" i="32"/>
  <c r="Y28" i="32"/>
  <c r="X28" i="32"/>
  <c r="A28" i="32"/>
  <c r="AL27" i="32"/>
  <c r="AK27" i="32"/>
  <c r="AJ27" i="32"/>
  <c r="AI27" i="32"/>
  <c r="AH27" i="32"/>
  <c r="AG27" i="32"/>
  <c r="AF27" i="32"/>
  <c r="AD27" i="32"/>
  <c r="AC27" i="32"/>
  <c r="AB27" i="32"/>
  <c r="AA27" i="32"/>
  <c r="Z27" i="32"/>
  <c r="Y27" i="32"/>
  <c r="X27" i="32"/>
  <c r="A27" i="32"/>
  <c r="AL26" i="32"/>
  <c r="AK26" i="32"/>
  <c r="AJ26" i="32"/>
  <c r="AI26" i="32"/>
  <c r="AH26" i="32"/>
  <c r="AG26" i="32"/>
  <c r="AF26" i="32"/>
  <c r="AD26" i="32"/>
  <c r="AC26" i="32"/>
  <c r="AB26" i="32"/>
  <c r="AA26" i="32"/>
  <c r="Z26" i="32"/>
  <c r="Y26" i="32"/>
  <c r="X26" i="32"/>
  <c r="A26" i="32"/>
  <c r="AL25" i="32"/>
  <c r="AK25" i="32"/>
  <c r="AJ25" i="32"/>
  <c r="AI25" i="32"/>
  <c r="AH25" i="32"/>
  <c r="AG25" i="32"/>
  <c r="AF25" i="32"/>
  <c r="AD25" i="32"/>
  <c r="AC25" i="32"/>
  <c r="AB25" i="32"/>
  <c r="AA25" i="32"/>
  <c r="Z25" i="32"/>
  <c r="Y25" i="32"/>
  <c r="X25" i="32"/>
  <c r="A25" i="32"/>
  <c r="AL24" i="32"/>
  <c r="AK24" i="32"/>
  <c r="AJ24" i="32"/>
  <c r="AI24" i="32"/>
  <c r="AH24" i="32"/>
  <c r="AG24" i="32"/>
  <c r="AF24" i="32"/>
  <c r="AD24" i="32"/>
  <c r="AC24" i="32"/>
  <c r="AB24" i="32"/>
  <c r="AA24" i="32"/>
  <c r="Z24" i="32"/>
  <c r="Y24" i="32"/>
  <c r="X24" i="32"/>
  <c r="A24" i="32"/>
  <c r="AL23" i="32"/>
  <c r="AK23" i="32"/>
  <c r="AJ23" i="32"/>
  <c r="AI23" i="32"/>
  <c r="AH23" i="32"/>
  <c r="AG23" i="32"/>
  <c r="AF23" i="32"/>
  <c r="AD23" i="32"/>
  <c r="AC23" i="32"/>
  <c r="AB23" i="32"/>
  <c r="AA23" i="32"/>
  <c r="Z23" i="32"/>
  <c r="Y23" i="32"/>
  <c r="X23" i="32"/>
  <c r="A23" i="32"/>
  <c r="AL22" i="32"/>
  <c r="AK22" i="32"/>
  <c r="AJ22" i="32"/>
  <c r="AI22" i="32"/>
  <c r="AH22" i="32"/>
  <c r="AG22" i="32"/>
  <c r="AF22" i="32"/>
  <c r="AD22" i="32"/>
  <c r="AC22" i="32"/>
  <c r="AB22" i="32"/>
  <c r="AA22" i="32"/>
  <c r="Z22" i="32"/>
  <c r="Y22" i="32"/>
  <c r="X22" i="32"/>
  <c r="A22" i="32"/>
  <c r="AL21" i="32"/>
  <c r="AK21" i="32"/>
  <c r="AJ21" i="32"/>
  <c r="AI21" i="32"/>
  <c r="AH21" i="32"/>
  <c r="AG21" i="32"/>
  <c r="AF21" i="32"/>
  <c r="AD21" i="32"/>
  <c r="AC21" i="32"/>
  <c r="AB21" i="32"/>
  <c r="AA21" i="32"/>
  <c r="Z21" i="32"/>
  <c r="Y21" i="32"/>
  <c r="X21" i="32"/>
  <c r="A21" i="32"/>
  <c r="AL20" i="32"/>
  <c r="AK20" i="32"/>
  <c r="AJ20" i="32"/>
  <c r="AI20" i="32"/>
  <c r="AH20" i="32"/>
  <c r="AG20" i="32"/>
  <c r="AF20" i="32"/>
  <c r="AD20" i="32"/>
  <c r="AC20" i="32"/>
  <c r="AB20" i="32"/>
  <c r="AA20" i="32"/>
  <c r="Z20" i="32"/>
  <c r="Y20" i="32"/>
  <c r="X20" i="32"/>
  <c r="A20" i="32"/>
  <c r="AL19" i="32"/>
  <c r="AK19" i="32"/>
  <c r="AJ19" i="32"/>
  <c r="AI19" i="32"/>
  <c r="AH19" i="32"/>
  <c r="AG19" i="32"/>
  <c r="AF19" i="32"/>
  <c r="AD19" i="32"/>
  <c r="AC19" i="32"/>
  <c r="AB19" i="32"/>
  <c r="AA19" i="32"/>
  <c r="Z19" i="32"/>
  <c r="Y19" i="32"/>
  <c r="X19" i="32"/>
  <c r="A19" i="32"/>
  <c r="AL18" i="32"/>
  <c r="AK18" i="32"/>
  <c r="AJ18" i="32"/>
  <c r="AI18" i="32"/>
  <c r="AH18" i="32"/>
  <c r="AG18" i="32"/>
  <c r="AF18" i="32"/>
  <c r="AD18" i="32"/>
  <c r="AC18" i="32"/>
  <c r="AB18" i="32"/>
  <c r="AA18" i="32"/>
  <c r="Z18" i="32"/>
  <c r="Y18" i="32"/>
  <c r="X18" i="32"/>
  <c r="N18" i="32"/>
  <c r="A18" i="32"/>
  <c r="AL17" i="32"/>
  <c r="AK17" i="32"/>
  <c r="AJ17" i="32"/>
  <c r="AI17" i="32"/>
  <c r="AH17" i="32"/>
  <c r="AG17" i="32"/>
  <c r="AF17" i="32"/>
  <c r="AD17" i="32"/>
  <c r="AC17" i="32"/>
  <c r="AB17" i="32"/>
  <c r="AA17" i="32"/>
  <c r="Z17" i="32"/>
  <c r="Y17" i="32"/>
  <c r="X17" i="32"/>
  <c r="A17" i="32"/>
  <c r="AL16" i="32"/>
  <c r="AK16" i="32"/>
  <c r="AJ16" i="32"/>
  <c r="AI16" i="32"/>
  <c r="AH16" i="32"/>
  <c r="AG16" i="32"/>
  <c r="AF16" i="32"/>
  <c r="AD16" i="32"/>
  <c r="AC16" i="32"/>
  <c r="AB16" i="32"/>
  <c r="AA16" i="32"/>
  <c r="Z16" i="32"/>
  <c r="Y16" i="32"/>
  <c r="X16" i="32"/>
  <c r="A16" i="32"/>
  <c r="AL15" i="32"/>
  <c r="AK15" i="32"/>
  <c r="AJ15" i="32"/>
  <c r="AI15" i="32"/>
  <c r="AH15" i="32"/>
  <c r="AG15" i="32"/>
  <c r="AF15" i="32"/>
  <c r="AD15" i="32"/>
  <c r="AC15" i="32"/>
  <c r="AB15" i="32"/>
  <c r="AA15" i="32"/>
  <c r="Z15" i="32"/>
  <c r="Y15" i="32"/>
  <c r="X15" i="32"/>
  <c r="A15" i="32"/>
  <c r="AL14" i="32"/>
  <c r="AK14" i="32"/>
  <c r="AJ14" i="32"/>
  <c r="AI14" i="32"/>
  <c r="AH14" i="32"/>
  <c r="AG14" i="32"/>
  <c r="AF14" i="32"/>
  <c r="AD14" i="32"/>
  <c r="AC14" i="32"/>
  <c r="AB14" i="32"/>
  <c r="AA14" i="32"/>
  <c r="Z14" i="32"/>
  <c r="Y14" i="32"/>
  <c r="X14" i="32"/>
  <c r="X12" i="32" s="1"/>
  <c r="N14" i="32"/>
  <c r="B14" i="32"/>
  <c r="A14" i="32"/>
  <c r="AL13" i="32"/>
  <c r="AK13" i="32"/>
  <c r="AJ13" i="32"/>
  <c r="AI13" i="32"/>
  <c r="AH13" i="32"/>
  <c r="AG13" i="32"/>
  <c r="AF13" i="32"/>
  <c r="AD13" i="32"/>
  <c r="AC13" i="32"/>
  <c r="AB13" i="32"/>
  <c r="AA13" i="32"/>
  <c r="Z13" i="32"/>
  <c r="Y13" i="32"/>
  <c r="X13" i="32"/>
  <c r="B13" i="32"/>
  <c r="A13" i="32"/>
  <c r="H21" i="36"/>
  <c r="H18" i="36"/>
  <c r="H13" i="36"/>
  <c r="I19" i="36"/>
  <c r="I21" i="36"/>
  <c r="H129" i="32"/>
  <c r="G8" i="38" l="1"/>
  <c r="E14" i="38"/>
  <c r="I14" i="38"/>
  <c r="G21" i="38"/>
  <c r="H14" i="38"/>
  <c r="D14" i="38"/>
  <c r="H10" i="36"/>
  <c r="X12" i="35"/>
  <c r="F8" i="36"/>
  <c r="D14" i="36"/>
  <c r="F14" i="36"/>
  <c r="F20" i="36"/>
  <c r="G8" i="36"/>
  <c r="G14" i="36"/>
  <c r="E8" i="37"/>
  <c r="I8" i="37"/>
  <c r="D8" i="37"/>
  <c r="F12" i="37"/>
  <c r="D12" i="37"/>
  <c r="G12" i="37"/>
  <c r="H12" i="37"/>
  <c r="H19" i="36"/>
  <c r="H17" i="37"/>
  <c r="AD12" i="32"/>
  <c r="AC12" i="32"/>
  <c r="AL12" i="32"/>
  <c r="I17" i="36"/>
  <c r="H17" i="36"/>
  <c r="AF12" i="32"/>
  <c r="AA12" i="32"/>
  <c r="AK12" i="32"/>
  <c r="E17" i="37"/>
  <c r="G20" i="36"/>
  <c r="I9" i="36"/>
  <c r="I12" i="36"/>
  <c r="I22" i="36"/>
  <c r="I20" i="36" s="1"/>
  <c r="AB12" i="35"/>
  <c r="AG12" i="35"/>
  <c r="AK12" i="35"/>
  <c r="I13" i="36"/>
  <c r="I18" i="36"/>
  <c r="I24" i="38"/>
  <c r="E24" i="38"/>
  <c r="I10" i="36"/>
  <c r="I16" i="36"/>
  <c r="I15" i="36"/>
  <c r="I14" i="36" s="1"/>
  <c r="Z12" i="35"/>
  <c r="AD12" i="35"/>
  <c r="AI12" i="35"/>
  <c r="AG12" i="32"/>
  <c r="AM12" i="32" s="1"/>
  <c r="H20" i="36"/>
  <c r="E8" i="36"/>
  <c r="D8" i="36"/>
  <c r="D23" i="36" s="1"/>
  <c r="E14" i="36"/>
  <c r="H24" i="38"/>
  <c r="AJ12" i="32"/>
  <c r="Z12" i="32"/>
  <c r="AI12" i="32"/>
  <c r="AB12" i="32"/>
  <c r="Y12" i="32"/>
  <c r="AH12" i="32"/>
  <c r="H15" i="36"/>
  <c r="H11" i="36"/>
  <c r="H16" i="36"/>
  <c r="Y12" i="33"/>
  <c r="AD12" i="33" s="1"/>
  <c r="AH12" i="33"/>
  <c r="AL12" i="33" s="1"/>
  <c r="F23" i="36"/>
  <c r="D17" i="37"/>
  <c r="G17" i="37"/>
  <c r="F17" i="37"/>
  <c r="G24" i="38"/>
  <c r="F24" i="38"/>
  <c r="F31" i="38" s="1"/>
  <c r="H31" i="38" s="1"/>
  <c r="H9" i="36"/>
  <c r="H12" i="36"/>
  <c r="G23" i="36"/>
  <c r="D24" i="38"/>
  <c r="I12" i="37"/>
  <c r="I17" i="37" s="1"/>
  <c r="AE12" i="35"/>
  <c r="U13" i="32"/>
  <c r="V13" i="32" s="1"/>
  <c r="V69" i="51"/>
  <c r="W69" i="51" s="1"/>
  <c r="W126" i="51"/>
  <c r="V111" i="51"/>
  <c r="W111" i="51" s="1"/>
  <c r="V103" i="51"/>
  <c r="W103" i="51" s="1"/>
  <c r="V95" i="51"/>
  <c r="W95" i="51" s="1"/>
  <c r="V21" i="51"/>
  <c r="W21" i="51" s="1"/>
  <c r="V13" i="51"/>
  <c r="W13" i="51" s="1"/>
  <c r="V97" i="51"/>
  <c r="W97" i="51" s="1"/>
  <c r="V92" i="51"/>
  <c r="W92" i="51" s="1"/>
  <c r="V57" i="51"/>
  <c r="W57" i="51" s="1"/>
  <c r="V31" i="51"/>
  <c r="W31" i="51" s="1"/>
  <c r="V15" i="51"/>
  <c r="W15" i="51" s="1"/>
  <c r="W124" i="51"/>
  <c r="V120" i="51"/>
  <c r="W120" i="51" s="1"/>
  <c r="V113" i="51"/>
  <c r="W113" i="51" s="1"/>
  <c r="V105" i="51"/>
  <c r="W105" i="51" s="1"/>
  <c r="V52" i="51"/>
  <c r="W52" i="51" s="1"/>
  <c r="W130" i="51"/>
  <c r="W122" i="51"/>
  <c r="V115" i="51"/>
  <c r="W115" i="51" s="1"/>
  <c r="V107" i="51"/>
  <c r="W107" i="51" s="1"/>
  <c r="V99" i="51"/>
  <c r="W99" i="51" s="1"/>
  <c r="V76" i="51"/>
  <c r="W76" i="51" s="1"/>
  <c r="V64" i="51"/>
  <c r="W64" i="51" s="1"/>
  <c r="V59" i="51"/>
  <c r="W59" i="51" s="1"/>
  <c r="V54" i="51"/>
  <c r="W54" i="51" s="1"/>
  <c r="V46" i="51"/>
  <c r="W46" i="51" s="1"/>
  <c r="V38" i="51"/>
  <c r="W38" i="51" s="1"/>
  <c r="V33" i="51"/>
  <c r="W33" i="51" s="1"/>
  <c r="V25" i="51"/>
  <c r="W25" i="51" s="1"/>
  <c r="V17" i="51"/>
  <c r="W17" i="51" s="1"/>
  <c r="V62" i="51"/>
  <c r="W62" i="51" s="1"/>
  <c r="V44" i="51"/>
  <c r="W44" i="51" s="1"/>
  <c r="V36" i="51"/>
  <c r="W36" i="51" s="1"/>
  <c r="V23" i="51"/>
  <c r="W23" i="51" s="1"/>
  <c r="W133" i="51"/>
  <c r="W128" i="51"/>
  <c r="V109" i="51"/>
  <c r="W109" i="51" s="1"/>
  <c r="V101" i="51"/>
  <c r="W101" i="51" s="1"/>
  <c r="V88" i="51"/>
  <c r="W88" i="51" s="1"/>
  <c r="V83" i="51"/>
  <c r="W83" i="51" s="1"/>
  <c r="V78" i="51"/>
  <c r="W78" i="51" s="1"/>
  <c r="V73" i="51"/>
  <c r="W73" i="51" s="1"/>
  <c r="V66" i="51"/>
  <c r="W66" i="51" s="1"/>
  <c r="V48" i="51"/>
  <c r="W48" i="51" s="1"/>
  <c r="V40" i="51"/>
  <c r="W40" i="51" s="1"/>
  <c r="V27" i="51"/>
  <c r="W27" i="51" s="1"/>
  <c r="V19" i="51"/>
  <c r="W19" i="51" s="1"/>
  <c r="V90" i="51"/>
  <c r="W90" i="51" s="1"/>
  <c r="V85" i="51"/>
  <c r="W85" i="51" s="1"/>
  <c r="V80" i="51"/>
  <c r="W80" i="51" s="1"/>
  <c r="V68" i="51"/>
  <c r="W68" i="51" s="1"/>
  <c r="V50" i="51"/>
  <c r="W50" i="51" s="1"/>
  <c r="V42" i="51"/>
  <c r="W42" i="51" s="1"/>
  <c r="V29" i="51"/>
  <c r="W29" i="51" s="1"/>
  <c r="V110" i="51"/>
  <c r="W110" i="51" s="1"/>
  <c r="V28" i="51"/>
  <c r="W28" i="51" s="1"/>
  <c r="V84" i="51"/>
  <c r="W84" i="51" s="1"/>
  <c r="V34" i="51"/>
  <c r="W34" i="51" s="1"/>
  <c r="V60" i="51"/>
  <c r="W60" i="51" s="1"/>
  <c r="V87" i="51"/>
  <c r="W87" i="51" s="1"/>
  <c r="V118" i="51"/>
  <c r="W118" i="51" s="1"/>
  <c r="V30" i="51"/>
  <c r="W30" i="51" s="1"/>
  <c r="V32" i="51"/>
  <c r="W32" i="51" s="1"/>
  <c r="V53" i="51"/>
  <c r="W53" i="51" s="1"/>
  <c r="V63" i="51"/>
  <c r="W63" i="51" s="1"/>
  <c r="V98" i="51"/>
  <c r="W98" i="51" s="1"/>
  <c r="V22" i="51"/>
  <c r="W22" i="51" s="1"/>
  <c r="V86" i="51"/>
  <c r="W86" i="51" s="1"/>
  <c r="V41" i="51"/>
  <c r="W41" i="51" s="1"/>
  <c r="V89" i="51"/>
  <c r="W89" i="51" s="1"/>
  <c r="V39" i="51"/>
  <c r="W39" i="51" s="1"/>
  <c r="V65" i="51"/>
  <c r="W65" i="51" s="1"/>
  <c r="V100" i="51"/>
  <c r="W100" i="51" s="1"/>
  <c r="W123" i="51"/>
  <c r="V81" i="51"/>
  <c r="W81" i="51" s="1"/>
  <c r="V35" i="51"/>
  <c r="W35" i="51" s="1"/>
  <c r="V56" i="51"/>
  <c r="W56" i="51" s="1"/>
  <c r="V71" i="51"/>
  <c r="W71" i="51" s="1"/>
  <c r="V106" i="51"/>
  <c r="W106" i="51" s="1"/>
  <c r="V94" i="51"/>
  <c r="W94" i="51" s="1"/>
  <c r="V117" i="51"/>
  <c r="W117" i="51" s="1"/>
  <c r="V43" i="51"/>
  <c r="W43" i="51" s="1"/>
  <c r="V91" i="51"/>
  <c r="W91" i="51" s="1"/>
  <c r="V79" i="51"/>
  <c r="W79" i="51" s="1"/>
  <c r="W129" i="51"/>
  <c r="V26" i="51"/>
  <c r="W26" i="51" s="1"/>
  <c r="V116" i="51"/>
  <c r="W116" i="51" s="1"/>
  <c r="V24" i="51"/>
  <c r="W24" i="51" s="1"/>
  <c r="V61" i="51"/>
  <c r="W61" i="51" s="1"/>
  <c r="W125" i="51"/>
  <c r="W127" i="51"/>
  <c r="V67" i="51"/>
  <c r="W67" i="51" s="1"/>
  <c r="W132" i="51"/>
  <c r="W121" i="51"/>
  <c r="V72" i="51"/>
  <c r="W72" i="51" s="1"/>
  <c r="V18" i="51"/>
  <c r="W18" i="51" s="1"/>
  <c r="V47" i="51"/>
  <c r="W47" i="51" s="1"/>
  <c r="V77" i="51"/>
  <c r="W77" i="51" s="1"/>
  <c r="V108" i="51"/>
  <c r="W108" i="51" s="1"/>
  <c r="W131" i="51"/>
  <c r="V16" i="51"/>
  <c r="W16" i="51" s="1"/>
  <c r="V37" i="51"/>
  <c r="W37" i="51" s="1"/>
  <c r="V58" i="51"/>
  <c r="W58" i="51" s="1"/>
  <c r="V75" i="51"/>
  <c r="W75" i="51" s="1"/>
  <c r="V114" i="51"/>
  <c r="W114" i="51" s="1"/>
  <c r="V96" i="51"/>
  <c r="W96" i="51" s="1"/>
  <c r="V119" i="51"/>
  <c r="W119" i="51" s="1"/>
  <c r="V51" i="51"/>
  <c r="W51" i="51" s="1"/>
  <c r="V49" i="51"/>
  <c r="W49" i="51" s="1"/>
  <c r="V102" i="51"/>
  <c r="W102" i="51" s="1"/>
  <c r="W134" i="51"/>
  <c r="V13" i="45"/>
  <c r="W13" i="45" s="1"/>
  <c r="V20" i="51"/>
  <c r="W20" i="51" s="1"/>
  <c r="V74" i="51"/>
  <c r="W74" i="51" s="1"/>
  <c r="V55" i="51"/>
  <c r="W55" i="51" s="1"/>
  <c r="V82" i="51"/>
  <c r="W82" i="51" s="1"/>
  <c r="V14" i="51"/>
  <c r="W14" i="51" s="1"/>
  <c r="V45" i="51"/>
  <c r="W45" i="51" s="1"/>
  <c r="V93" i="51"/>
  <c r="W93" i="51" s="1"/>
  <c r="V104" i="51"/>
  <c r="W104" i="51" s="1"/>
  <c r="V112" i="51"/>
  <c r="W112" i="51" s="1"/>
  <c r="V70" i="51"/>
  <c r="W70" i="51" s="1"/>
  <c r="V14" i="45"/>
  <c r="W14" i="45" s="1"/>
  <c r="V18" i="45"/>
  <c r="W18" i="45" s="1"/>
  <c r="V25" i="45"/>
  <c r="W25" i="45" s="1"/>
  <c r="V21" i="45"/>
  <c r="W21" i="45" s="1"/>
  <c r="V15" i="45"/>
  <c r="W15" i="45" s="1"/>
  <c r="V19" i="45"/>
  <c r="W19" i="45" s="1"/>
  <c r="V26" i="45"/>
  <c r="W26" i="45" s="1"/>
  <c r="V16" i="45"/>
  <c r="W16" i="45" s="1"/>
  <c r="V23" i="45"/>
  <c r="W23" i="45" s="1"/>
  <c r="V20" i="45"/>
  <c r="W20" i="45" s="1"/>
  <c r="V17" i="45"/>
  <c r="W17" i="45" s="1"/>
  <c r="V24" i="45"/>
  <c r="W24" i="45" s="1"/>
  <c r="V22" i="45"/>
  <c r="W22" i="45" s="1"/>
  <c r="F19" i="50"/>
  <c r="F8" i="50"/>
  <c r="U13" i="49"/>
  <c r="V13" i="49" s="1"/>
  <c r="U112" i="49"/>
  <c r="V112" i="49" s="1"/>
  <c r="U16" i="49"/>
  <c r="V16" i="49" s="1"/>
  <c r="U77" i="49"/>
  <c r="V77" i="49" s="1"/>
  <c r="U17" i="49"/>
  <c r="V17" i="49" s="1"/>
  <c r="U36" i="49"/>
  <c r="V36" i="49" s="1"/>
  <c r="U84" i="49"/>
  <c r="V84" i="49" s="1"/>
  <c r="U49" i="49"/>
  <c r="V49" i="49" s="1"/>
  <c r="U87" i="49"/>
  <c r="V87" i="49" s="1"/>
  <c r="U92" i="49"/>
  <c r="V92" i="49" s="1"/>
  <c r="U120" i="49"/>
  <c r="V120" i="49" s="1"/>
  <c r="U109" i="49"/>
  <c r="V109" i="49" s="1"/>
  <c r="U73" i="49"/>
  <c r="V73" i="49" s="1"/>
  <c r="U104" i="49"/>
  <c r="V104" i="49" s="1"/>
  <c r="U76" i="49"/>
  <c r="V76" i="49" s="1"/>
  <c r="U44" i="49"/>
  <c r="V44" i="49" s="1"/>
  <c r="U24" i="49"/>
  <c r="V24" i="49" s="1"/>
  <c r="U103" i="49"/>
  <c r="V103" i="49" s="1"/>
  <c r="U79" i="49"/>
  <c r="V79" i="49" s="1"/>
  <c r="U59" i="49"/>
  <c r="V59" i="49" s="1"/>
  <c r="U43" i="49"/>
  <c r="V43" i="49" s="1"/>
  <c r="U27" i="49"/>
  <c r="V27" i="49" s="1"/>
  <c r="U102" i="49"/>
  <c r="V102" i="49" s="1"/>
  <c r="U82" i="49"/>
  <c r="V82" i="49" s="1"/>
  <c r="U58" i="49"/>
  <c r="V58" i="49" s="1"/>
  <c r="U42" i="49"/>
  <c r="V42" i="49" s="1"/>
  <c r="U26" i="49"/>
  <c r="V26" i="49" s="1"/>
  <c r="U61" i="49"/>
  <c r="V61" i="49" s="1"/>
  <c r="U115" i="49"/>
  <c r="V115" i="49" s="1"/>
  <c r="U65" i="49"/>
  <c r="V65" i="49" s="1"/>
  <c r="U81" i="49"/>
  <c r="V81" i="49" s="1"/>
  <c r="U21" i="49"/>
  <c r="V21" i="49" s="1"/>
  <c r="U48" i="49"/>
  <c r="V48" i="49" s="1"/>
  <c r="U85" i="49"/>
  <c r="V85" i="49" s="1"/>
  <c r="U37" i="49"/>
  <c r="V37" i="49" s="1"/>
  <c r="U53" i="49"/>
  <c r="V53" i="49" s="1"/>
  <c r="U88" i="49"/>
  <c r="V88" i="49" s="1"/>
  <c r="U93" i="49"/>
  <c r="V93" i="49" s="1"/>
  <c r="U105" i="49"/>
  <c r="V105" i="49" s="1"/>
  <c r="U57" i="49"/>
  <c r="V57" i="49" s="1"/>
  <c r="U100" i="49"/>
  <c r="V100" i="49" s="1"/>
  <c r="U68" i="49"/>
  <c r="V68" i="49" s="1"/>
  <c r="U40" i="49"/>
  <c r="V40" i="49" s="1"/>
  <c r="U20" i="49"/>
  <c r="V20" i="49" s="1"/>
  <c r="U99" i="49"/>
  <c r="V99" i="49" s="1"/>
  <c r="U75" i="49"/>
  <c r="V75" i="49" s="1"/>
  <c r="U55" i="49"/>
  <c r="V55" i="49" s="1"/>
  <c r="U39" i="49"/>
  <c r="V39" i="49" s="1"/>
  <c r="U23" i="49"/>
  <c r="V23" i="49" s="1"/>
  <c r="U114" i="49"/>
  <c r="V114" i="49" s="1"/>
  <c r="U98" i="49"/>
  <c r="V98" i="49" s="1"/>
  <c r="U78" i="49"/>
  <c r="V78" i="49" s="1"/>
  <c r="U54" i="49"/>
  <c r="V54" i="49" s="1"/>
  <c r="U38" i="49"/>
  <c r="V38" i="49" s="1"/>
  <c r="U22" i="49"/>
  <c r="V22" i="49" s="1"/>
  <c r="U74" i="49"/>
  <c r="V74" i="49" s="1"/>
  <c r="U116" i="49"/>
  <c r="V116" i="49" s="1"/>
  <c r="U69" i="49"/>
  <c r="V69" i="49" s="1"/>
  <c r="U117" i="49"/>
  <c r="V117" i="49" s="1"/>
  <c r="U25" i="49"/>
  <c r="V25" i="49" s="1"/>
  <c r="U52" i="49"/>
  <c r="V52" i="49" s="1"/>
  <c r="U118" i="49"/>
  <c r="V118" i="49" s="1"/>
  <c r="U41" i="49"/>
  <c r="V41" i="49" s="1"/>
  <c r="U60" i="49"/>
  <c r="V60" i="49" s="1"/>
  <c r="U89" i="49"/>
  <c r="V89" i="49" s="1"/>
  <c r="U94" i="49"/>
  <c r="V94" i="49" s="1"/>
  <c r="U101" i="49"/>
  <c r="V101" i="49" s="1"/>
  <c r="U33" i="49"/>
  <c r="V33" i="49" s="1"/>
  <c r="U96" i="49"/>
  <c r="V96" i="49" s="1"/>
  <c r="U64" i="49"/>
  <c r="V64" i="49" s="1"/>
  <c r="U32" i="49"/>
  <c r="V32" i="49" s="1"/>
  <c r="U95" i="49"/>
  <c r="V95" i="49" s="1"/>
  <c r="U67" i="49"/>
  <c r="V67" i="49" s="1"/>
  <c r="U51" i="49"/>
  <c r="V51" i="49" s="1"/>
  <c r="U35" i="49"/>
  <c r="V35" i="49" s="1"/>
  <c r="U19" i="49"/>
  <c r="V19" i="49" s="1"/>
  <c r="U110" i="49"/>
  <c r="V110" i="49" s="1"/>
  <c r="U90" i="49"/>
  <c r="V90" i="49" s="1"/>
  <c r="U66" i="49"/>
  <c r="V66" i="49" s="1"/>
  <c r="U50" i="49"/>
  <c r="V50" i="49" s="1"/>
  <c r="U34" i="49"/>
  <c r="V34" i="49" s="1"/>
  <c r="U18" i="49"/>
  <c r="V18" i="49" s="1"/>
  <c r="U111" i="49"/>
  <c r="V111" i="49" s="1"/>
  <c r="U70" i="49"/>
  <c r="V70" i="49" s="1"/>
  <c r="U29" i="49"/>
  <c r="V29" i="49" s="1"/>
  <c r="U71" i="49"/>
  <c r="V71" i="49" s="1"/>
  <c r="U45" i="49"/>
  <c r="V45" i="49" s="1"/>
  <c r="U72" i="49"/>
  <c r="V72" i="49" s="1"/>
  <c r="U91" i="49"/>
  <c r="V91" i="49" s="1"/>
  <c r="U119" i="49"/>
  <c r="V119" i="49" s="1"/>
  <c r="U113" i="49"/>
  <c r="V113" i="49" s="1"/>
  <c r="U97" i="49"/>
  <c r="V97" i="49" s="1"/>
  <c r="U108" i="49"/>
  <c r="V108" i="49" s="1"/>
  <c r="U80" i="49"/>
  <c r="V80" i="49" s="1"/>
  <c r="U56" i="49"/>
  <c r="V56" i="49" s="1"/>
  <c r="U28" i="49"/>
  <c r="V28" i="49" s="1"/>
  <c r="U107" i="49"/>
  <c r="V107" i="49" s="1"/>
  <c r="U83" i="49"/>
  <c r="V83" i="49" s="1"/>
  <c r="U63" i="49"/>
  <c r="V63" i="49" s="1"/>
  <c r="U47" i="49"/>
  <c r="V47" i="49" s="1"/>
  <c r="U31" i="49"/>
  <c r="V31" i="49" s="1"/>
  <c r="U15" i="49"/>
  <c r="V15" i="49" s="1"/>
  <c r="U106" i="49"/>
  <c r="V106" i="49" s="1"/>
  <c r="U86" i="49"/>
  <c r="V86" i="49" s="1"/>
  <c r="U62" i="49"/>
  <c r="V62" i="49" s="1"/>
  <c r="U46" i="49"/>
  <c r="V46" i="49" s="1"/>
  <c r="U30" i="49"/>
  <c r="V30" i="49" s="1"/>
  <c r="U14" i="49"/>
  <c r="V14" i="49" s="1"/>
  <c r="U90" i="32"/>
  <c r="V90" i="32" s="1"/>
  <c r="U94" i="32"/>
  <c r="V94" i="32" s="1"/>
  <c r="U85" i="32"/>
  <c r="V85" i="32" s="1"/>
  <c r="U30" i="32"/>
  <c r="V30" i="32" s="1"/>
  <c r="U27" i="33"/>
  <c r="V27" i="33" s="1"/>
  <c r="U14" i="33"/>
  <c r="V14" i="33" s="1"/>
  <c r="U38" i="32"/>
  <c r="V38" i="32" s="1"/>
  <c r="U30" i="33"/>
  <c r="V30" i="33" s="1"/>
  <c r="U39" i="32"/>
  <c r="V39" i="32" s="1"/>
  <c r="U19" i="32"/>
  <c r="V19" i="32" s="1"/>
  <c r="U21" i="32"/>
  <c r="V21" i="32" s="1"/>
  <c r="U110" i="32"/>
  <c r="V110" i="32" s="1"/>
  <c r="U26" i="32"/>
  <c r="V26" i="32" s="1"/>
  <c r="U114" i="32"/>
  <c r="V114" i="32" s="1"/>
  <c r="U16" i="33"/>
  <c r="V16" i="33" s="1"/>
  <c r="U45" i="32"/>
  <c r="V45" i="32" s="1"/>
  <c r="U56" i="32"/>
  <c r="V56" i="32" s="1"/>
  <c r="U65" i="32"/>
  <c r="V65" i="32" s="1"/>
  <c r="U77" i="32"/>
  <c r="V77" i="32" s="1"/>
  <c r="U18" i="32"/>
  <c r="V18" i="32" s="1"/>
  <c r="U50" i="32"/>
  <c r="V50" i="32" s="1"/>
  <c r="U22" i="33"/>
  <c r="V22" i="33" s="1"/>
  <c r="U32" i="32"/>
  <c r="V32" i="32" s="1"/>
  <c r="U23" i="32"/>
  <c r="V23" i="32" s="1"/>
  <c r="U82" i="32"/>
  <c r="V82" i="32" s="1"/>
  <c r="U123" i="32"/>
  <c r="V123" i="32" s="1"/>
  <c r="U36" i="32"/>
  <c r="V36" i="32" s="1"/>
  <c r="U33" i="33"/>
  <c r="V33" i="33" s="1"/>
  <c r="U66" i="32"/>
  <c r="V66" i="32" s="1"/>
  <c r="U115" i="32"/>
  <c r="V115" i="32" s="1"/>
  <c r="U34" i="33"/>
  <c r="V34" i="33" s="1"/>
  <c r="U98" i="32"/>
  <c r="V98" i="32" s="1"/>
  <c r="U33" i="32"/>
  <c r="V33" i="32" s="1"/>
  <c r="U68" i="32"/>
  <c r="V68" i="32" s="1"/>
  <c r="U13" i="33"/>
  <c r="V13" i="33" s="1"/>
  <c r="U91" i="32"/>
  <c r="V91" i="32" s="1"/>
  <c r="U52" i="32"/>
  <c r="V52" i="32" s="1"/>
  <c r="U78" i="32"/>
  <c r="V78" i="32" s="1"/>
  <c r="U73" i="32"/>
  <c r="V73" i="32" s="1"/>
  <c r="U120" i="32"/>
  <c r="V120" i="32" s="1"/>
  <c r="U58" i="32"/>
  <c r="V58" i="32" s="1"/>
  <c r="U93" i="32"/>
  <c r="V93" i="32" s="1"/>
  <c r="U28" i="33"/>
  <c r="V28" i="33" s="1"/>
  <c r="U40" i="32"/>
  <c r="V40" i="32" s="1"/>
  <c r="U63" i="32"/>
  <c r="V63" i="32" s="1"/>
  <c r="U109" i="32"/>
  <c r="V109" i="32" s="1"/>
  <c r="U69" i="32"/>
  <c r="V69" i="32" s="1"/>
  <c r="U111" i="32"/>
  <c r="V111" i="32" s="1"/>
  <c r="U103" i="32"/>
  <c r="V103" i="32" s="1"/>
  <c r="U118" i="32"/>
  <c r="V118" i="32" s="1"/>
  <c r="U47" i="32"/>
  <c r="V47" i="32" s="1"/>
  <c r="U72" i="32"/>
  <c r="V72" i="32" s="1"/>
  <c r="U84" i="32"/>
  <c r="V84" i="32" s="1"/>
  <c r="U62" i="32"/>
  <c r="V62" i="32" s="1"/>
  <c r="U29" i="33"/>
  <c r="V29" i="33" s="1"/>
  <c r="U59" i="32"/>
  <c r="V59" i="32" s="1"/>
  <c r="U104" i="32"/>
  <c r="V104" i="32" s="1"/>
  <c r="U129" i="32"/>
  <c r="U75" i="32"/>
  <c r="V75" i="32" s="1"/>
  <c r="U42" i="32"/>
  <c r="V42" i="32" s="1"/>
  <c r="U53" i="32"/>
  <c r="V53" i="32" s="1"/>
  <c r="U16" i="32"/>
  <c r="V16" i="32" s="1"/>
  <c r="U28" i="32"/>
  <c r="V28" i="32" s="1"/>
  <c r="U43" i="32"/>
  <c r="V43" i="32" s="1"/>
  <c r="U32" i="33"/>
  <c r="V32" i="33" s="1"/>
  <c r="U37" i="32"/>
  <c r="V37" i="32" s="1"/>
  <c r="U35" i="32"/>
  <c r="V35" i="32" s="1"/>
  <c r="U17" i="33"/>
  <c r="V17" i="33" s="1"/>
  <c r="U86" i="32"/>
  <c r="V86" i="32" s="1"/>
  <c r="U14" i="32"/>
  <c r="V14" i="32" s="1"/>
  <c r="U35" i="33"/>
  <c r="V35" i="33" s="1"/>
  <c r="U67" i="32"/>
  <c r="V67" i="32" s="1"/>
  <c r="U20" i="32"/>
  <c r="V20" i="32" s="1"/>
  <c r="U70" i="32"/>
  <c r="V70" i="32" s="1"/>
  <c r="U29" i="32"/>
  <c r="V29" i="32" s="1"/>
  <c r="U79" i="32"/>
  <c r="V79" i="32" s="1"/>
  <c r="U116" i="32"/>
  <c r="V116" i="32" s="1"/>
  <c r="U80" i="32"/>
  <c r="V80" i="32" s="1"/>
  <c r="U15" i="33"/>
  <c r="V15" i="33" s="1"/>
  <c r="U127" i="32"/>
  <c r="V127" i="32" s="1"/>
  <c r="U24" i="32"/>
  <c r="V24" i="32" s="1"/>
  <c r="U99" i="32"/>
  <c r="V99" i="32" s="1"/>
  <c r="U25" i="33"/>
  <c r="V25" i="33" s="1"/>
  <c r="U19" i="33"/>
  <c r="V19" i="33" s="1"/>
  <c r="U21" i="33"/>
  <c r="V21" i="33" s="1"/>
  <c r="U128" i="32"/>
  <c r="V128" i="32" s="1"/>
  <c r="U60" i="32"/>
  <c r="V60" i="32" s="1"/>
  <c r="U95" i="32"/>
  <c r="V95" i="32" s="1"/>
  <c r="U55" i="32"/>
  <c r="V55" i="32" s="1"/>
  <c r="U100" i="32"/>
  <c r="V100" i="32" s="1"/>
  <c r="U46" i="32"/>
  <c r="V46" i="32" s="1"/>
  <c r="U113" i="32"/>
  <c r="V113" i="32" s="1"/>
  <c r="U97" i="32"/>
  <c r="V97" i="32" s="1"/>
  <c r="U24" i="33"/>
  <c r="V24" i="33" s="1"/>
  <c r="U20" i="33"/>
  <c r="V20" i="33" s="1"/>
  <c r="U17" i="32"/>
  <c r="V17" i="32" s="1"/>
  <c r="U107" i="32"/>
  <c r="V107" i="32" s="1"/>
  <c r="U74" i="32"/>
  <c r="V74" i="32" s="1"/>
  <c r="U49" i="32"/>
  <c r="V49" i="32" s="1"/>
  <c r="U57" i="32"/>
  <c r="V57" i="32" s="1"/>
  <c r="U83" i="32"/>
  <c r="V83" i="32" s="1"/>
  <c r="U34" i="32"/>
  <c r="V34" i="32" s="1"/>
  <c r="U64" i="32"/>
  <c r="V64" i="32" s="1"/>
  <c r="U27" i="32"/>
  <c r="V27" i="32" s="1"/>
  <c r="U31" i="32"/>
  <c r="V31" i="32" s="1"/>
  <c r="U106" i="32"/>
  <c r="V106" i="32" s="1"/>
  <c r="U18" i="33"/>
  <c r="V18" i="33" s="1"/>
  <c r="U36" i="33"/>
  <c r="V36" i="33" s="1"/>
  <c r="U117" i="32"/>
  <c r="V117" i="32" s="1"/>
  <c r="U119" i="32"/>
  <c r="V119" i="32" s="1"/>
  <c r="U124" i="32"/>
  <c r="V124" i="32" s="1"/>
  <c r="U48" i="32"/>
  <c r="V48" i="32" s="1"/>
  <c r="U89" i="32"/>
  <c r="V89" i="32" s="1"/>
  <c r="U41" i="32"/>
  <c r="V41" i="32" s="1"/>
  <c r="U15" i="32"/>
  <c r="V15" i="32" s="1"/>
  <c r="U126" i="32"/>
  <c r="V126" i="32" s="1"/>
  <c r="U122" i="32"/>
  <c r="V122" i="32" s="1"/>
  <c r="U51" i="32"/>
  <c r="V51" i="32" s="1"/>
  <c r="U25" i="32"/>
  <c r="V25" i="32" s="1"/>
  <c r="U76" i="32"/>
  <c r="V76" i="32" s="1"/>
  <c r="U88" i="32"/>
  <c r="V88" i="32" s="1"/>
  <c r="U121" i="32"/>
  <c r="V121" i="32" s="1"/>
  <c r="U81" i="32"/>
  <c r="V81" i="32" s="1"/>
  <c r="U92" i="32"/>
  <c r="V92" i="32" s="1"/>
  <c r="U102" i="32"/>
  <c r="V102" i="32" s="1"/>
  <c r="U23" i="33"/>
  <c r="V23" i="33" s="1"/>
  <c r="U31" i="33"/>
  <c r="V31" i="33" s="1"/>
  <c r="U101" i="32"/>
  <c r="V101" i="32" s="1"/>
  <c r="U22" i="32"/>
  <c r="V22" i="32" s="1"/>
  <c r="U125" i="32"/>
  <c r="V125" i="32" s="1"/>
  <c r="U96" i="32"/>
  <c r="V96" i="32" s="1"/>
  <c r="U112" i="32"/>
  <c r="V112" i="32" s="1"/>
  <c r="U61" i="32"/>
  <c r="V61" i="32" s="1"/>
  <c r="U26" i="33"/>
  <c r="V26" i="33" s="1"/>
  <c r="U71" i="32"/>
  <c r="V71" i="32" s="1"/>
  <c r="U44" i="32"/>
  <c r="V44" i="32" s="1"/>
  <c r="U105" i="32"/>
  <c r="V105" i="32" s="1"/>
  <c r="U54" i="32"/>
  <c r="V54" i="32" s="1"/>
  <c r="U108" i="32"/>
  <c r="V108" i="32" s="1"/>
  <c r="U87" i="32"/>
  <c r="V87" i="32" s="1"/>
  <c r="N23" i="38" l="1"/>
  <c r="AM12" i="35"/>
  <c r="AE12" i="32"/>
  <c r="I8" i="36"/>
  <c r="I23" i="36" s="1"/>
  <c r="H14" i="36"/>
  <c r="E23" i="36"/>
  <c r="H8" i="36"/>
  <c r="F14" i="50"/>
  <c r="F22" i="50" s="1"/>
  <c r="H23" i="36" l="1"/>
  <c r="F27" i="50"/>
  <c r="M23" i="50"/>
</calcChain>
</file>

<file path=xl/comments1.xml><?xml version="1.0" encoding="utf-8"?>
<comments xmlns="http://schemas.openxmlformats.org/spreadsheetml/2006/main">
  <authors>
    <author>Windows User</author>
  </authors>
  <commentList>
    <comment ref="J20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J23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J17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Windows User</author>
  </authors>
  <commentList>
    <comment ref="J2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<sst xmlns="http://schemas.openxmlformats.org/spreadsheetml/2006/main" count="6024" uniqueCount="572">
  <si>
    <t>BẢNG THỐNG KÊ DIỆN TÍCH, LOẠI ĐẤT, CHỦ SỬ DỤNG THEO HIỆN TRẠNG</t>
  </si>
  <si>
    <t>TT</t>
  </si>
  <si>
    <t>Tờ BĐ trích lục khu đất (có chỉnh lý) tỷ lệ 1/2000</t>
  </si>
  <si>
    <t>Ghi chú</t>
  </si>
  <si>
    <t>tháng     năm 2022</t>
  </si>
  <si>
    <t>Tên chủ hộ 
(người sử dụng đất)</t>
  </si>
  <si>
    <t>Số 
thửa</t>
  </si>
  <si>
    <t>Loại đất</t>
  </si>
  <si>
    <t>Tờ bản đồ số</t>
  </si>
  <si>
    <t>Diện tích (m2)</t>
  </si>
  <si>
    <t>Tăng, 
giảm (+,-)</t>
  </si>
  <si>
    <t>Trích lục</t>
  </si>
  <si>
    <t>Chỉnh lý</t>
  </si>
  <si>
    <t>TỔNG</t>
  </si>
  <si>
    <t>BẢNG TỔNG HỢP DIỆN TÍCH</t>
  </si>
  <si>
    <t>Tổng số thửa</t>
  </si>
  <si>
    <t>STT</t>
  </si>
  <si>
    <t>Kí hiệu</t>
  </si>
  <si>
    <t>Quảng Ngãi, ngày……tháng……năm 2022</t>
  </si>
  <si>
    <t>CTY. TNHH CUNG ỨNG DỊCH VỤ TRẮC ĐỊA BÌNH TIẾN</t>
  </si>
  <si>
    <t>GIÁM ĐỐC</t>
  </si>
  <si>
    <t>Diện tích 
Trích Lục</t>
  </si>
  <si>
    <t>Diện tích 
chỉnh lý</t>
  </si>
  <si>
    <t>II</t>
  </si>
  <si>
    <t>III</t>
  </si>
  <si>
    <t>Người lập</t>
  </si>
  <si>
    <t>Người kiểm tra</t>
  </si>
  <si>
    <t>CÔNG TY TNHH CUNG ỨNG DỊCH VỤ TRẮC ĐỊA BÌNH TIẾN</t>
  </si>
  <si>
    <t>Giám đốc</t>
  </si>
  <si>
    <t>Nguyễn Tấn Nguyên</t>
  </si>
  <si>
    <t>Đoàn Nguyễn Minh Nhật</t>
  </si>
  <si>
    <t>Phạm Đình Linh</t>
  </si>
  <si>
    <t>Phổ Hòa, ngày……tháng……năm 2022</t>
  </si>
  <si>
    <t>Công chức địa chính phường</t>
  </si>
  <si>
    <t>UBND phường Phổ Hòa</t>
  </si>
  <si>
    <t>Nguyễn Tấn Nguyên            Đoàn Nguyễn Minh Nhật</t>
  </si>
  <si>
    <t xml:space="preserve">Người lập                              Người kiểm tra  </t>
  </si>
  <si>
    <t>Tỷ lệ: 1/2000</t>
  </si>
  <si>
    <t>1</t>
  </si>
  <si>
    <t>571</t>
  </si>
  <si>
    <t>DTL</t>
  </si>
  <si>
    <t>2</t>
  </si>
  <si>
    <t>598</t>
  </si>
  <si>
    <t>3</t>
  </si>
  <si>
    <t>LUC</t>
  </si>
  <si>
    <t>4</t>
  </si>
  <si>
    <t>664</t>
  </si>
  <si>
    <t>BCS</t>
  </si>
  <si>
    <t>5</t>
  </si>
  <si>
    <t>665</t>
  </si>
  <si>
    <t>6</t>
  </si>
  <si>
    <t>681</t>
  </si>
  <si>
    <t>NTD</t>
  </si>
  <si>
    <t>7</t>
  </si>
  <si>
    <t>682</t>
  </si>
  <si>
    <t>CLN</t>
  </si>
  <si>
    <t>8</t>
  </si>
  <si>
    <t>758</t>
  </si>
  <si>
    <t>794</t>
  </si>
  <si>
    <t>818</t>
  </si>
  <si>
    <t>1167</t>
  </si>
  <si>
    <t>DGT</t>
  </si>
  <si>
    <t>ODT</t>
  </si>
  <si>
    <t>573</t>
  </si>
  <si>
    <t>BHK</t>
  </si>
  <si>
    <t>17</t>
  </si>
  <si>
    <t>18</t>
  </si>
  <si>
    <t>331</t>
  </si>
  <si>
    <t>RSX</t>
  </si>
  <si>
    <t>377</t>
  </si>
  <si>
    <t>23</t>
  </si>
  <si>
    <t>414</t>
  </si>
  <si>
    <t>425</t>
  </si>
  <si>
    <t>NHK</t>
  </si>
  <si>
    <t>430</t>
  </si>
  <si>
    <t>476</t>
  </si>
  <si>
    <t>32</t>
  </si>
  <si>
    <t>485</t>
  </si>
  <si>
    <t>33</t>
  </si>
  <si>
    <t>34</t>
  </si>
  <si>
    <t>35</t>
  </si>
  <si>
    <t>36</t>
  </si>
  <si>
    <t>530</t>
  </si>
  <si>
    <t>531</t>
  </si>
  <si>
    <t>532</t>
  </si>
  <si>
    <t>534</t>
  </si>
  <si>
    <t>41</t>
  </si>
  <si>
    <t>42</t>
  </si>
  <si>
    <t>589</t>
  </si>
  <si>
    <t>43</t>
  </si>
  <si>
    <t>45</t>
  </si>
  <si>
    <t>633</t>
  </si>
  <si>
    <t>640</t>
  </si>
  <si>
    <t>641</t>
  </si>
  <si>
    <t>671</t>
  </si>
  <si>
    <t>672</t>
  </si>
  <si>
    <t>DCS</t>
  </si>
  <si>
    <t>673</t>
  </si>
  <si>
    <t>674</t>
  </si>
  <si>
    <t>675</t>
  </si>
  <si>
    <t>677</t>
  </si>
  <si>
    <t>685</t>
  </si>
  <si>
    <t>686</t>
  </si>
  <si>
    <t>687</t>
  </si>
  <si>
    <t>688</t>
  </si>
  <si>
    <t>689</t>
  </si>
  <si>
    <t>728</t>
  </si>
  <si>
    <t>65</t>
  </si>
  <si>
    <t>66</t>
  </si>
  <si>
    <t>67</t>
  </si>
  <si>
    <t>778</t>
  </si>
  <si>
    <t>790</t>
  </si>
  <si>
    <t>791</t>
  </si>
  <si>
    <t>792</t>
  </si>
  <si>
    <t>840</t>
  </si>
  <si>
    <t>862</t>
  </si>
  <si>
    <t>863</t>
  </si>
  <si>
    <t>865</t>
  </si>
  <si>
    <t>866</t>
  </si>
  <si>
    <t>867</t>
  </si>
  <si>
    <t>81</t>
  </si>
  <si>
    <t>890</t>
  </si>
  <si>
    <t>83</t>
  </si>
  <si>
    <t>892</t>
  </si>
  <si>
    <t>85</t>
  </si>
  <si>
    <t>86</t>
  </si>
  <si>
    <t>87</t>
  </si>
  <si>
    <t>920</t>
  </si>
  <si>
    <t>88</t>
  </si>
  <si>
    <t>89</t>
  </si>
  <si>
    <t>922</t>
  </si>
  <si>
    <t>90</t>
  </si>
  <si>
    <t>923</t>
  </si>
  <si>
    <t>91</t>
  </si>
  <si>
    <t>924</t>
  </si>
  <si>
    <t>952</t>
  </si>
  <si>
    <t>953</t>
  </si>
  <si>
    <t>954</t>
  </si>
  <si>
    <t>956</t>
  </si>
  <si>
    <t>978</t>
  </si>
  <si>
    <t>979</t>
  </si>
  <si>
    <t>980</t>
  </si>
  <si>
    <t>981</t>
  </si>
  <si>
    <t>983</t>
  </si>
  <si>
    <t>1003</t>
  </si>
  <si>
    <t>1047</t>
  </si>
  <si>
    <t>108</t>
  </si>
  <si>
    <t>109</t>
  </si>
  <si>
    <t>110</t>
  </si>
  <si>
    <t>1068</t>
  </si>
  <si>
    <t>111</t>
  </si>
  <si>
    <t>1069</t>
  </si>
  <si>
    <t>112</t>
  </si>
  <si>
    <t>ODT+BHK</t>
  </si>
  <si>
    <t>1118</t>
  </si>
  <si>
    <t>1119</t>
  </si>
  <si>
    <t>1120</t>
  </si>
  <si>
    <t>1121</t>
  </si>
  <si>
    <t>1122</t>
  </si>
  <si>
    <t>1123</t>
  </si>
  <si>
    <t>1124</t>
  </si>
  <si>
    <t>1125</t>
  </si>
  <si>
    <t>138</t>
  </si>
  <si>
    <t>139</t>
  </si>
  <si>
    <t>140</t>
  </si>
  <si>
    <t>MNC</t>
  </si>
  <si>
    <t>151</t>
  </si>
  <si>
    <t>152</t>
  </si>
  <si>
    <t>153</t>
  </si>
  <si>
    <t>154</t>
  </si>
  <si>
    <t>155</t>
  </si>
  <si>
    <t>156</t>
  </si>
  <si>
    <t>157</t>
  </si>
  <si>
    <t>198</t>
  </si>
  <si>
    <t>200</t>
  </si>
  <si>
    <t>201</t>
  </si>
  <si>
    <t>202</t>
  </si>
  <si>
    <t>223</t>
  </si>
  <si>
    <t>224</t>
  </si>
  <si>
    <t>225</t>
  </si>
  <si>
    <t>226</t>
  </si>
  <si>
    <t>227</t>
  </si>
  <si>
    <t>228</t>
  </si>
  <si>
    <t>233</t>
  </si>
  <si>
    <t>258</t>
  </si>
  <si>
    <t>259</t>
  </si>
  <si>
    <t>261</t>
  </si>
  <si>
    <t>262</t>
  </si>
  <si>
    <t>263</t>
  </si>
  <si>
    <t>264</t>
  </si>
  <si>
    <t>265</t>
  </si>
  <si>
    <t>267</t>
  </si>
  <si>
    <t>269</t>
  </si>
  <si>
    <t>182</t>
  </si>
  <si>
    <t>183</t>
  </si>
  <si>
    <t>287</t>
  </si>
  <si>
    <t>288</t>
  </si>
  <si>
    <t>186</t>
  </si>
  <si>
    <t>321</t>
  </si>
  <si>
    <t>349</t>
  </si>
  <si>
    <t>191</t>
  </si>
  <si>
    <t>365</t>
  </si>
  <si>
    <t>366</t>
  </si>
  <si>
    <t>194</t>
  </si>
  <si>
    <t>367</t>
  </si>
  <si>
    <t>368</t>
  </si>
  <si>
    <t>370</t>
  </si>
  <si>
    <t>396</t>
  </si>
  <si>
    <t>397</t>
  </si>
  <si>
    <t>398</t>
  </si>
  <si>
    <t>399</t>
  </si>
  <si>
    <t>416</t>
  </si>
  <si>
    <t>417</t>
  </si>
  <si>
    <t>418</t>
  </si>
  <si>
    <t>419</t>
  </si>
  <si>
    <t>420</t>
  </si>
  <si>
    <t>459</t>
  </si>
  <si>
    <t>460</t>
  </si>
  <si>
    <t>462</t>
  </si>
  <si>
    <t>463</t>
  </si>
  <si>
    <t>480</t>
  </si>
  <si>
    <t>486</t>
  </si>
  <si>
    <t>222</t>
  </si>
  <si>
    <t>553</t>
  </si>
  <si>
    <t>SON</t>
  </si>
  <si>
    <t>558</t>
  </si>
  <si>
    <t>559</t>
  </si>
  <si>
    <t>560</t>
  </si>
  <si>
    <t>561</t>
  </si>
  <si>
    <t>594</t>
  </si>
  <si>
    <t>595</t>
  </si>
  <si>
    <t>235</t>
  </si>
  <si>
    <t>597</t>
  </si>
  <si>
    <t>660</t>
  </si>
  <si>
    <t>683</t>
  </si>
  <si>
    <t>684</t>
  </si>
  <si>
    <t>730</t>
  </si>
  <si>
    <t>754</t>
  </si>
  <si>
    <t>756</t>
  </si>
  <si>
    <t>757</t>
  </si>
  <si>
    <t>256</t>
  </si>
  <si>
    <t>257</t>
  </si>
  <si>
    <t>795</t>
  </si>
  <si>
    <t>796</t>
  </si>
  <si>
    <t>797</t>
  </si>
  <si>
    <t>799</t>
  </si>
  <si>
    <t>811</t>
  </si>
  <si>
    <t>812</t>
  </si>
  <si>
    <t>814</t>
  </si>
  <si>
    <t>815</t>
  </si>
  <si>
    <t>816</t>
  </si>
  <si>
    <t>817</t>
  </si>
  <si>
    <t>271</t>
  </si>
  <si>
    <t>272</t>
  </si>
  <si>
    <t>273</t>
  </si>
  <si>
    <t>274</t>
  </si>
  <si>
    <t>275</t>
  </si>
  <si>
    <t>870</t>
  </si>
  <si>
    <t>871</t>
  </si>
  <si>
    <t>872</t>
  </si>
  <si>
    <t>905</t>
  </si>
  <si>
    <t>915</t>
  </si>
  <si>
    <t>916</t>
  </si>
  <si>
    <t>284</t>
  </si>
  <si>
    <t>965</t>
  </si>
  <si>
    <t>1048</t>
  </si>
  <si>
    <t>1049</t>
  </si>
  <si>
    <t>1060</t>
  </si>
  <si>
    <t>1072</t>
  </si>
  <si>
    <t>1076</t>
  </si>
  <si>
    <t>1115</t>
  </si>
  <si>
    <t>1130</t>
  </si>
  <si>
    <t>1158</t>
  </si>
  <si>
    <t>1159</t>
  </si>
  <si>
    <t>1160</t>
  </si>
  <si>
    <t>301</t>
  </si>
  <si>
    <t>1163</t>
  </si>
  <si>
    <t>1164</t>
  </si>
  <si>
    <t>1165</t>
  </si>
  <si>
    <t>305</t>
  </si>
  <si>
    <t>1166</t>
  </si>
  <si>
    <t>1168</t>
  </si>
  <si>
    <t>1169</t>
  </si>
  <si>
    <t>1170</t>
  </si>
  <si>
    <t>861</t>
  </si>
  <si>
    <t>1110</t>
  </si>
  <si>
    <t>1111</t>
  </si>
  <si>
    <t>324</t>
  </si>
  <si>
    <t>325</t>
  </si>
  <si>
    <t>344</t>
  </si>
  <si>
    <t>351</t>
  </si>
  <si>
    <t>352</t>
  </si>
  <si>
    <t>379</t>
  </si>
  <si>
    <t>550</t>
  </si>
  <si>
    <t>572</t>
  </si>
  <si>
    <t>575</t>
  </si>
  <si>
    <t>576</t>
  </si>
  <si>
    <t>676</t>
  </si>
  <si>
    <t>Địa điểm: phường Phổ Hòa, thị xã Đức Phổ, tỉnh Quảng Ngãi</t>
  </si>
  <si>
    <t>Đất chuyên trồng lúa nước</t>
  </si>
  <si>
    <t>Đất bằng trồng cây hàng năm khác</t>
  </si>
  <si>
    <t>Đất nương rẫy trồng cây hàng năm khác</t>
  </si>
  <si>
    <t>Đất trồng cây lâu năm</t>
  </si>
  <si>
    <t>Đất rừng sản xuất</t>
  </si>
  <si>
    <t>Đất ở đô thị + Đất trồng cây hàng năm khác</t>
  </si>
  <si>
    <t>Đất ở tại đô thị</t>
  </si>
  <si>
    <t>Đất giao thông</t>
  </si>
  <si>
    <t>Đất thủy lợi</t>
  </si>
  <si>
    <t>Đất nghĩa trang, nghĩa địa</t>
  </si>
  <si>
    <t>Đất sông ngòi, kênh, rạch, suối</t>
  </si>
  <si>
    <t>Đất có mặt nước chuyên dùng</t>
  </si>
  <si>
    <t>Đất bằng chưa sử dụng</t>
  </si>
  <si>
    <t>Đất đồi núi chưa sử dụng</t>
  </si>
  <si>
    <t>I</t>
  </si>
  <si>
    <t>Đất nông nghiệp</t>
  </si>
  <si>
    <t>NNP</t>
  </si>
  <si>
    <t>Đất phi nông nghiệp</t>
  </si>
  <si>
    <t>PNN</t>
  </si>
  <si>
    <t>Đất chưa sử dụng</t>
  </si>
  <si>
    <t>CSD</t>
  </si>
  <si>
    <t>Tổng = I + II + III</t>
  </si>
  <si>
    <r>
      <t xml:space="preserve">      Tôø 1, ĐVT: m</t>
    </r>
    <r>
      <rPr>
        <i/>
        <vertAlign val="superscript"/>
        <sz val="12"/>
        <rFont val="VNI-Times"/>
      </rPr>
      <t>2</t>
    </r>
  </si>
  <si>
    <t>Chênh lệch diện tích</t>
  </si>
  <si>
    <t>Nguồn gốc kê khai</t>
  </si>
  <si>
    <t>Nguyên nhân</t>
  </si>
  <si>
    <t>BR 046893</t>
  </si>
  <si>
    <t>Đất giao NĐ 64</t>
  </si>
  <si>
    <t>Nguyễn Văn Khánh sử dụng?</t>
  </si>
  <si>
    <t>AI 424273</t>
  </si>
  <si>
    <t>Trần Lân sử dụng?</t>
  </si>
  <si>
    <t>Đất công ích, cho Nguyễn Hữu Thành Được thuê</t>
  </si>
  <si>
    <t>Đất công ích, cho Nguyễn Hữu Minh Sang thuê</t>
  </si>
  <si>
    <t>Đất công ích, cho Võ Văn Tâm thuê</t>
  </si>
  <si>
    <t>Đất công ích, cho ông Nam thuê</t>
  </si>
  <si>
    <t>AI 351886</t>
  </si>
  <si>
    <t>Đất công ích, cho Nguyễn Thị Cầm thuê</t>
  </si>
  <si>
    <t>Đất công ích, cho Nguyễn Văn Sử thuê</t>
  </si>
  <si>
    <t>Đất công ích, cho Nguyễn Văn Dần thuê</t>
  </si>
  <si>
    <t>Đất công ích, cho Lương Thị Sáu thuê</t>
  </si>
  <si>
    <t>AI 351818</t>
  </si>
  <si>
    <t>CV 016203</t>
  </si>
  <si>
    <t>CV 016248</t>
  </si>
  <si>
    <t>AI 351819</t>
  </si>
  <si>
    <t>AI 351882</t>
  </si>
  <si>
    <t>AI 351861</t>
  </si>
  <si>
    <t>Đất công ích, cho Nguyễn Văn Nghi thuê</t>
  </si>
  <si>
    <t>AI 351925</t>
  </si>
  <si>
    <t>AI 351755</t>
  </si>
  <si>
    <t>AI 351927</t>
  </si>
  <si>
    <t>AL 340470</t>
  </si>
  <si>
    <t>AL 272352</t>
  </si>
  <si>
    <t>AI 351923</t>
  </si>
  <si>
    <t>AI 351924</t>
  </si>
  <si>
    <t>AL 336086</t>
  </si>
  <si>
    <t>AI 351866</t>
  </si>
  <si>
    <t>Nguyễn Thanh Tài đang sản xuất</t>
  </si>
  <si>
    <t>AL 224461</t>
  </si>
  <si>
    <t>AL 224462</t>
  </si>
  <si>
    <t>AL 272354</t>
  </si>
  <si>
    <t>Khai hoang</t>
  </si>
  <si>
    <t>BR 046898</t>
  </si>
  <si>
    <t>AL 272292</t>
  </si>
  <si>
    <t>AL 336059</t>
  </si>
  <si>
    <t>AL 336083</t>
  </si>
  <si>
    <t>AL 347990</t>
  </si>
  <si>
    <t>AL 347973</t>
  </si>
  <si>
    <t>AL 347972</t>
  </si>
  <si>
    <t>CV 016204</t>
  </si>
  <si>
    <t>Nhận thừa kế đất giao NĐ 64</t>
  </si>
  <si>
    <t>Đất cấp năm 1976</t>
  </si>
  <si>
    <t>Cha mẹ để lại</t>
  </si>
  <si>
    <t>Nhận tặng cho của bà Võ Thị Hồng năm 2015</t>
  </si>
  <si>
    <t>Khai hoang (đất UBND xã)</t>
  </si>
  <si>
    <t>AĐ 195337</t>
  </si>
  <si>
    <t>Khai hoang 1998</t>
  </si>
  <si>
    <t>AĐ 195338</t>
  </si>
  <si>
    <t>AĐ 195342</t>
  </si>
  <si>
    <t>UBND phường</t>
  </si>
  <si>
    <t>AI 424350</t>
  </si>
  <si>
    <t>823/1999 QĐ-UB(H)</t>
  </si>
  <si>
    <t>BS 998352</t>
  </si>
  <si>
    <t>Ông  để lại trước 1975</t>
  </si>
  <si>
    <t>Đất giao NĐ 64 cho hộ  Cao Thị Mùi, năm 2020  Mùi chết để lại cho  Cao Thị Nữ</t>
  </si>
  <si>
    <t>Nhận thừa kế của  Chu Thị Hiền (đất giao NĐ64) năm 2019</t>
  </si>
  <si>
    <r>
      <t xml:space="preserve">      Tôø 2, ĐVT: m</t>
    </r>
    <r>
      <rPr>
        <i/>
        <vertAlign val="superscript"/>
        <sz val="12"/>
        <rFont val="VNI-Times"/>
      </rPr>
      <t>2</t>
    </r>
  </si>
  <si>
    <t>tuấn</t>
  </si>
  <si>
    <t>ktra dt</t>
  </si>
  <si>
    <t>ktra ld</t>
  </si>
  <si>
    <t>Công ích</t>
  </si>
  <si>
    <t>Đất UBND xã quản lý</t>
  </si>
  <si>
    <t>AL 854305</t>
  </si>
  <si>
    <t>sổ Lê tài</t>
  </si>
  <si>
    <t xml:space="preserve">Ghi chú </t>
  </si>
  <si>
    <t>TBTHĐ đợt 1</t>
  </si>
  <si>
    <t>có GCN</t>
  </si>
  <si>
    <t>AL 272047</t>
  </si>
  <si>
    <t>SĐC</t>
  </si>
  <si>
    <t>ub</t>
  </si>
  <si>
    <t>Hộ ông Đào Công Sử và bà Nguyễn Thị Hạnh</t>
  </si>
  <si>
    <t>Hộ ông Tô Văn Hảo và bà Lê Thị Kim Bốn</t>
  </si>
  <si>
    <t>Hộ ông Nguyễn Văn Hai và bà Nguyễn Thị Thảnh</t>
  </si>
  <si>
    <t>Hộ bà Trần Thị Thu và ông Nguyễn Văn Anh</t>
  </si>
  <si>
    <t>SĐC+gcn</t>
  </si>
  <si>
    <t>Thẩm định đợt 1</t>
  </si>
  <si>
    <t>Tổng số thửa trích lục</t>
  </si>
  <si>
    <t>Tổng số thửa chỉnh lý</t>
  </si>
  <si>
    <t>&lt;100</t>
  </si>
  <si>
    <t>100-300</t>
  </si>
  <si>
    <t>300-500</t>
  </si>
  <si>
    <t>500-1000</t>
  </si>
  <si>
    <t>1000-3000</t>
  </si>
  <si>
    <t>3-10000</t>
  </si>
  <si>
    <t>&gt;10000</t>
  </si>
  <si>
    <t>3000-10000</t>
  </si>
  <si>
    <r>
      <t xml:space="preserve">      Tôø 1+2, ĐVT: m</t>
    </r>
    <r>
      <rPr>
        <i/>
        <vertAlign val="superscript"/>
        <sz val="12"/>
        <rFont val="VNI-Times"/>
      </rPr>
      <t>2</t>
    </r>
  </si>
  <si>
    <t>Giấy CNQSDĐ số</t>
  </si>
  <si>
    <t>Theo BĐĐC</t>
  </si>
  <si>
    <t>đo vẽ năm ….</t>
  </si>
  <si>
    <t>Chủ tịch</t>
  </si>
  <si>
    <t>Thẩm định đợt 2</t>
  </si>
  <si>
    <t>RST</t>
  </si>
  <si>
    <t>LNK</t>
  </si>
  <si>
    <t>TBTHĐ đợt 2</t>
  </si>
  <si>
    <t>Ông Đỗ Có</t>
  </si>
  <si>
    <t>TBTHĐ  đợt 2</t>
  </si>
  <si>
    <t>Ông Lê Văn Khải</t>
  </si>
  <si>
    <t>Ông Nguyễn Văn Thừa</t>
  </si>
  <si>
    <t>Ông Phạm Ngọc Bông</t>
  </si>
  <si>
    <t>Ông Trần Quang Thái</t>
  </si>
  <si>
    <t>Tổng diện tích QH</t>
  </si>
  <si>
    <t xml:space="preserve">Dự án: Tiểu dự án Bồi thường, hỗ trợ, tái định cư dự án thành phần đoạn Quảng Ngãi - Hoài Nhơn, đoạn qua tỉnh Quảng Ngãi </t>
  </si>
  <si>
    <t>thuộc dự án xây dựng công trình đường bộ cao tốc Bắc - Nam phía Đông, giai đoạn 2021-2025</t>
  </si>
  <si>
    <t>Hộ ông Bùi Văn Thiết</t>
  </si>
  <si>
    <t>Hộ ông Lê Quang Lâm và bà Võ Thị Hồng Sen</t>
  </si>
  <si>
    <t>Hộ ông Lê Quang Trung và bà Nguyễn Thị Mun</t>
  </si>
  <si>
    <t>CNHT</t>
  </si>
  <si>
    <t>AL 224300</t>
  </si>
  <si>
    <t>Ông Nguyễn Văn ích; bà Nguyễn Thị Kim Xuân; bà Nguyễn Thị Lai; bà Nguyễn Thị Tư đại diện đồng thừa kế của hộ ông Nguyễn Văn Ích và bà Bùi Thị Kim Hoàng</t>
  </si>
  <si>
    <t xml:space="preserve">Ông Nguyễn Xuân Tòng đại diện đồng thừa kế của hộ ông Nguyễn Xuân Huyễn và bà Nguyễn Thị Ngoa </t>
  </si>
  <si>
    <t>Ông Nguyễn Lương Bằng</t>
  </si>
  <si>
    <t>Ông Nguyễn Hùng đại diện đồng thừa kế của hộ bà Đỗ Thị Nhung</t>
  </si>
  <si>
    <t xml:space="preserve">Bà Đỗ Thị Hòa; ông Đỗ Tiến Bình; bà Đỗ Thị Tuyết Nga; bà Đỗ Thị Hồng Anh; bà Đỗ THị Hồng Mỹ; ông Đỗ Tiến Sỹ đại đồng thừa kế của bà hộ bà Bùi Thị Cũng  </t>
  </si>
  <si>
    <t>Ông Dương Hiển Sơn; Dương Hiển Sơn; bà Phạm Thị Tư; Phạm Thị Bân đại diện đồng thừa kế của hộ bà Nguyễn Thị Tấm</t>
  </si>
  <si>
    <t>Bà Dương Thị Hạnh; ông Tô Trọng Phi; ông Tô Trọng Phú đâị diện đồng thừa kế của hộ ông Tô Trọng Tấn và bà Dương Thị Hạnh</t>
  </si>
  <si>
    <t>Bà Dương Thị Hạnh; ông Tô Trọng Phi; ông Tô Trọng Phú đại diện đồng thừa kế của hộ ông Tô Trọng Tấn và bà Dương Thị Hạnh</t>
  </si>
  <si>
    <t>Bà Nguyễn Thị Phượng đại diện đồng thừa kế của hộ bà Nguyễn Thị Tỵ</t>
  </si>
  <si>
    <t>Hộ bà Thái Thị Đầm</t>
  </si>
  <si>
    <t xml:space="preserve">Ông Ngô Văn Phong; ông Ngô Văn Sang; ông Ngô Văn Vũ đại diện đồng thừa kế của hộ ông hộ ông Ngô Văn Thành và bà Nguyễn Thị Mận </t>
  </si>
  <si>
    <t>Bà Nguyễn Thị Nghĩa đại diện đồng thừa kế của hộ bà Võ Thị Hồng</t>
  </si>
  <si>
    <t>DNL</t>
  </si>
  <si>
    <t>Đất công trình năng lượng</t>
  </si>
  <si>
    <t>TBTHĐ đợt 3</t>
  </si>
  <si>
    <t xml:space="preserve">UBND phường </t>
  </si>
  <si>
    <t>Ông Hoàng Bình Long</t>
  </si>
  <si>
    <t>Bà Cao Thị Hường; Bà Cao Thị Nữ đại diện đồng thừa kế của hộ bà Cao Thị Mùi</t>
  </si>
  <si>
    <t>Ông Lê Văn Phong; ông Lê Hồng Vân; ông Lê Văn Hùng; bà Thái Thị Đầm; bà Lê Thị Hương Sen; bà Lê Thị Tuyến Sương; bà Lê Thái Diễm Xuân; ông Lê Thái Sang; bà Lê Thái Hồng Nhung đại diện đồng thừa kế của hộ bà Chu Thị Hiền</t>
  </si>
  <si>
    <t>Để làm thủ tục phê duyệt phương án bồi thường, thu hồi đất và giao đất đợt 2</t>
  </si>
  <si>
    <t xml:space="preserve">Diện tích thửa </t>
  </si>
  <si>
    <t>Tổng diện tích:</t>
  </si>
  <si>
    <t>367.1</t>
  </si>
  <si>
    <t>367.2</t>
  </si>
  <si>
    <t>đo vẽ năm 2006</t>
  </si>
  <si>
    <t>Diện tích quy hoạch</t>
  </si>
  <si>
    <t>Quy hoạch</t>
  </si>
  <si>
    <t>xđ2</t>
  </si>
  <si>
    <t>Thẩm định đợt 3</t>
  </si>
  <si>
    <t>Ông Nguyễn Hữu Hưng</t>
  </si>
  <si>
    <t>Bà Nguyễn Thị Mẹo</t>
  </si>
  <si>
    <t>Ông Lê Tấn</t>
  </si>
  <si>
    <t>Ông Nguyễn Duy Chín</t>
  </si>
  <si>
    <t xml:space="preserve">Ông Lê Văn Chính </t>
  </si>
  <si>
    <t>Hộ ông Nguyễn Tăng Thân và bà Nguyễn Thị Mỹ</t>
  </si>
  <si>
    <t>Nhận thừa kế của  Bùi Thị Cũng (đất giao NĐ 64)</t>
  </si>
  <si>
    <t>Đất giao NĐ 64 cho ông Lê Văn Tư và  Nguyễn Thị Quýt, năm 2013 ông Tư chết để lại cho bà</t>
  </si>
  <si>
    <t>Khoang hoang năm 1976?</t>
  </si>
  <si>
    <t xml:space="preserve"> Nguyễn Thị Tỵ khai hoang, năm 2021 chết, để lại cho  Nguyễn Thị Phượng</t>
  </si>
  <si>
    <t>Khai hoang năm 1986</t>
  </si>
  <si>
    <t>Cha mẹ cho năm 1979???</t>
  </si>
  <si>
    <t>Khai hoang năm 1975</t>
  </si>
  <si>
    <t>Khai hoang năm 1978</t>
  </si>
  <si>
    <t>Cha mẹ cho</t>
  </si>
  <si>
    <t>Khai hoang năm 1978?</t>
  </si>
  <si>
    <t>đất giao NĐ 64</t>
  </si>
  <si>
    <t>Khai hoang năm 1976?</t>
  </si>
  <si>
    <t>Khai hoang năm 1979</t>
  </si>
  <si>
    <t>Cha mẹ cho năm 1989</t>
  </si>
  <si>
    <t>Đất giao NĐ 64 cho  Nguyễn Thị Mươi, năm 2022  Mươi chết để lại cho ông Chín và  Hai</t>
  </si>
  <si>
    <t>Đất giao NĐ 64 cho ông Lê Tài và  Trần Thị Minh, năm 2009 để lại cho ông Tấn và  Ngự</t>
  </si>
  <si>
    <t>Thừa kế của  Nguyễn Thị Ba</t>
  </si>
  <si>
    <t>chưa làm hồ sơ</t>
  </si>
  <si>
    <t>Khai hoang năm 1980</t>
  </si>
  <si>
    <t>Khai hoang (năm nào?)</t>
  </si>
  <si>
    <t>không kê khai nguồn gốc</t>
  </si>
  <si>
    <t>HTX cấp năm 1993</t>
  </si>
  <si>
    <t>Được cấp (năm nào?)</t>
  </si>
  <si>
    <t>TBTHĐ  đợt 3</t>
  </si>
  <si>
    <t>Đất cấp cho bà ......, đến năm..... Chết để lại cho ông Ánh</t>
  </si>
  <si>
    <t>Mua của ông Tô Trọng Tấn năm 2012, giấy tay không có chứng thực</t>
  </si>
  <si>
    <t>Cha mẹ cho năm 2019</t>
  </si>
  <si>
    <t>Đất giao NĐ 64 cho hộ bà Nguyễn Thị Tấm, để lại cho con</t>
  </si>
  <si>
    <t>Tổng = I + II</t>
  </si>
  <si>
    <r>
      <rPr>
        <i/>
        <sz val="12"/>
        <rFont val="Times New Roman"/>
        <family val="1"/>
      </rPr>
      <t xml:space="preserve">      Tờ 2; ĐVT:m</t>
    </r>
    <r>
      <rPr>
        <i/>
        <vertAlign val="superscript"/>
        <sz val="12"/>
        <rFont val="Times New Roman"/>
        <family val="1"/>
      </rPr>
      <t>2</t>
    </r>
  </si>
  <si>
    <t>Quảng Ngãi, ngày……tháng……năm 2023</t>
  </si>
  <si>
    <t>Phổ Hòa, ngày……tháng……năm 2023</t>
  </si>
  <si>
    <t>tháng     năm 2023</t>
  </si>
  <si>
    <t>Để làm thủ tục phê duyệt phương án bồi thường, thu hồi đất và giao đất đợt 3</t>
  </si>
  <si>
    <t>Qui hoạch</t>
  </si>
  <si>
    <t>Tổng diện tích qui hoạch:</t>
  </si>
  <si>
    <t>Trong đó:</t>
  </si>
  <si>
    <t>Tổng diện tích/tổng số thửa :</t>
  </si>
  <si>
    <t>Tổng diện tích trích lục/tổng số thửa trích lục:</t>
  </si>
  <si>
    <t>Tổng diện tích chỉnh lý/tổng số thửa chỉnh lý:</t>
  </si>
  <si>
    <t xml:space="preserve">Bà Đỗ Thị Hòa; ông Đỗ Tiến Bình; bà Đỗ Thị Tuyết Nga; bà Đỗ Thị Hồng Anh; bà Đỗ Thị Hồng Mỹ; ông Đỗ Tiến Sỹ (đại diện đồng thừa kế của bà hộ bà Bùi Thị Cũng)  </t>
  </si>
  <si>
    <t>Bà Dương Thị Hạnh; ông Tô Trọng Phi; ông Tô Trọng Phú (đại diện đồng thừa kế của hộ ông Tô Trọng Tấn và bà Dương Thị Hạnh)</t>
  </si>
  <si>
    <t>Bà Nguyễn Thị Phượng (đại diện đồng thừa kế của hộ bà Nguyễn Thị Tỵ)</t>
  </si>
  <si>
    <t>Ông Dương Hiển Sơn; bà Phạm Thị Tư; bà Phạm Thị Bân (đại diện đồng thừa kế của hộ bà Nguyễn Thị Tấm)</t>
  </si>
  <si>
    <t xml:space="preserve">Ông Ngô Văn Phong (đại diện đồng thừa kế của hộ ông Ngô Văn Thành và bà Nguyễn Thị Mận) </t>
  </si>
  <si>
    <t>Ông Nguyễn Hùng (đại diện đồng thừa kế của hộ bà Đỗ Thị Nhung)</t>
  </si>
  <si>
    <t>Ông Nguyễn Văn Ích; bà Nguyễn Thị Kim Xuân; bà Nguyễn Thị Lai; bà Nguyễn Thị Tư (đại diện đồng thừa kế của hộ ông Nguyễn Văn Ích và bà Bùi Thị Kim Hoàng)</t>
  </si>
  <si>
    <t>Bà Nguyễn Thị Nghĩa (đại diện đồng thừa kế của hộ bà Võ Thị Hồng)</t>
  </si>
  <si>
    <t xml:space="preserve">Ông Nguyễn Xuân Tòng đại (diện đồng thừa kế của hộ ông Nguyễn Xuân Huyễn và bà Nguyễn Thị Ngoa) </t>
  </si>
  <si>
    <t>Tổng cộng</t>
  </si>
  <si>
    <t>Thửa đất</t>
  </si>
  <si>
    <t>UB</t>
  </si>
  <si>
    <t>Đo CTXD</t>
  </si>
  <si>
    <t>khác</t>
  </si>
  <si>
    <t>ktra khác</t>
  </si>
  <si>
    <t>Diện tích QH</t>
  </si>
  <si>
    <t xml:space="preserve">                                                                                                                                                                                                                         </t>
  </si>
  <si>
    <t>AL 272377</t>
  </si>
  <si>
    <t>Địa chỉ thường trú</t>
  </si>
  <si>
    <t>Tờ bản đồ dự án</t>
  </si>
  <si>
    <t>Diện tích thu hồi (m2)</t>
  </si>
  <si>
    <t>Ngoài quy hoạch</t>
  </si>
  <si>
    <t>Ngày ban hành</t>
  </si>
  <si>
    <t>Diện tích thửa</t>
  </si>
  <si>
    <t xml:space="preserve"> Loại đất thu hồi</t>
  </si>
  <si>
    <t>Theo BĐĐC đo vẽ năm 2006 hoặc theo cấp giấy CNQSDĐ</t>
  </si>
  <si>
    <t xml:space="preserve">Tờ BĐ địa chính khu đất tỷ lệ 1/2000 </t>
  </si>
  <si>
    <t>Tờ bản đồ địa chính</t>
  </si>
  <si>
    <t xml:space="preserve">Diện tích đã thu hồi </t>
  </si>
  <si>
    <t>Diện tích quy hoạch bổ sung</t>
  </si>
  <si>
    <t>Tổng Diện tích thu hồi đợt này</t>
  </si>
  <si>
    <t>đo vẽ năm 2024</t>
  </si>
  <si>
    <r>
      <t xml:space="preserve">   Tờ 1, 2 &amp; 3, ĐVT: m</t>
    </r>
    <r>
      <rPr>
        <i/>
        <vertAlign val="superscript"/>
        <sz val="12"/>
        <rFont val="VNI-Times"/>
      </rPr>
      <t>2</t>
    </r>
  </si>
  <si>
    <t>Số thông báo thu hồi đất</t>
  </si>
  <si>
    <t>UỶ BAN NHÂN DÂN</t>
  </si>
  <si>
    <t>CỘNG HÒA XÃ HỘI CHỦ NGHĨA VIỆT NAM</t>
  </si>
  <si>
    <t>THỊ XÃ ĐỨC PHỔ</t>
  </si>
  <si>
    <t>Độc lập - Tự do - Hạnh Phúc</t>
  </si>
  <si>
    <t>(Kèm theo Quyết định thu hồi đất số          /QĐ-UBND ngày        /04/2025 của Ủy ban nhân dân thị xã Đức Phổ)</t>
  </si>
  <si>
    <t>11/3/2024</t>
  </si>
  <si>
    <t>Hộ ông Nguyễn Văn Cao</t>
  </si>
  <si>
    <t>Hộ ông Nguyễn Sáu</t>
  </si>
  <si>
    <t>Ông Nguyễn Văn Chí</t>
  </si>
  <si>
    <t>Hộ bà Nguyễn Thị Diệp</t>
  </si>
  <si>
    <t>Ông Tô Văn Cư</t>
  </si>
  <si>
    <t>Hộ ông Lê Kiều Dũng</t>
  </si>
  <si>
    <t>Ông Duy Thanh Hoàng và bà Nguyễn Thị Lệ Chi</t>
  </si>
  <si>
    <t>Bà Nguyễn Thị Năm, Phạm Thị Diễm My, ông Phạm Huy Khang (ông Phạm Thành Tuân - cha đẻ là người đại diện theo pháp luật cho bà Phạm Thị Diểm My và ông Phạm Huy Khang)</t>
  </si>
  <si>
    <t>Bà Võ Thúy Lài</t>
  </si>
  <si>
    <t>UBND phường Phổ Ninh</t>
  </si>
  <si>
    <t>phường Phổ Ninh</t>
  </si>
  <si>
    <t>Phường Nguyễn Nghiêm</t>
  </si>
  <si>
    <t>3L</t>
  </si>
  <si>
    <t>M</t>
  </si>
  <si>
    <t>ODT+HNK</t>
  </si>
  <si>
    <t>ODT+CLN</t>
  </si>
  <si>
    <t>ĐRM</t>
  </si>
  <si>
    <t>Lúa</t>
  </si>
  <si>
    <t>Tổng</t>
  </si>
  <si>
    <t>DANH SÁCH CÁC THỬA ĐẤT BAN HÀNH QUYẾT ĐỊNH THU HỒI ĐẤT (đợt 25) ĐỂ XÂY DỰNG CÔNG TRÌNH
ĐƯỜNG BỘ CAO TỐC BẮC - NAM PHÍA ĐÔNG GIAI ĐOẠN 2021 - 2025
ĐỊA ĐIỂM: XÃ PHỔ CƯỜNG, THỊ XÃ ĐỨC PHỔ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</si>
</sst>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(* #,##0_);_(* \(#,##0\);_(* &quot;-&quot;_);_(@_)"/>
    <numFmt numFmtId="43" formatCode="_(* #,##0.00_);_(* \(#,##0.00\);_(* &quot;-&quot;??_);_(@_)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-* #,##0.00\ &quot;₫&quot;_-;\-* #,##0.00\ &quot;₫&quot;_-;_-* &quot;-&quot;??\ &quot;₫&quot;_-;_-@_-"/>
    <numFmt numFmtId="167" formatCode="_-* #,##0.00_-;\-* #,##0.00_-;_-* &quot;-&quot;??_-;_-@_-"/>
    <numFmt numFmtId="168" formatCode="0.0"/>
    <numFmt numFmtId="169" formatCode="#,##0.0"/>
    <numFmt numFmtId="170" formatCode="#,###"/>
    <numFmt numFmtId="171" formatCode="_(* #,##0.0_);_(* \(#,##0.0\);_(* &quot;-&quot;??_);_(@_)"/>
  </numFmts>
  <fonts count="79">
    <font>
      <sz val="10"/>
      <color indexed="8"/>
      <name val="Arial"/>
    </font>
    <font>
      <sz val="11"/>
      <color theme="1"/>
      <name val="Calibri"/>
      <family val="2"/>
      <charset val="163"/>
      <scheme val="minor"/>
    </font>
    <font>
      <sz val="10"/>
      <name val="Arial"/>
      <family val="2"/>
    </font>
    <font>
      <sz val="10"/>
      <name val=".VnTime"/>
      <family val="2"/>
    </font>
    <font>
      <i/>
      <sz val="13"/>
      <name val="Times New Roman"/>
      <family val="1"/>
    </font>
    <font>
      <sz val="12"/>
      <name val="VNI-Times"/>
    </font>
    <font>
      <i/>
      <sz val="12"/>
      <name val="VNI-Times"/>
    </font>
    <font>
      <i/>
      <vertAlign val="superscript"/>
      <sz val="12"/>
      <name val="VNI-Times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i/>
      <sz val="12"/>
      <name val="Times New Roman"/>
      <family val="1"/>
    </font>
    <font>
      <sz val="10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name val="Arial"/>
      <family val="2"/>
    </font>
    <font>
      <sz val="7"/>
      <name val="Times New Roman"/>
      <family val="1"/>
    </font>
    <font>
      <sz val="11"/>
      <name val="Times New Roman"/>
      <family val="1"/>
    </font>
    <font>
      <b/>
      <sz val="15"/>
      <name val="Times New Roman"/>
      <family val="1"/>
    </font>
    <font>
      <i/>
      <vertAlign val="superscript"/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8"/>
      <color theme="3"/>
      <name val="Cambri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2"/>
      <color rgb="FFFF0000"/>
      <name val="Times New Roman"/>
      <family val="1"/>
    </font>
    <font>
      <sz val="11.25"/>
      <name val=".VnArial"/>
      <family val="2"/>
    </font>
    <font>
      <sz val="8"/>
      <name val="Times New Roman"/>
      <family val="1"/>
    </font>
    <font>
      <sz val="12"/>
      <color theme="0"/>
      <name val="Times New Roman"/>
      <family val="1"/>
    </font>
    <font>
      <b/>
      <sz val="10"/>
      <name val="Times New Roman"/>
      <family val="1"/>
    </font>
    <font>
      <b/>
      <sz val="12"/>
      <color rgb="FFFF0000"/>
      <name val="Times New Roman"/>
      <family val="1"/>
    </font>
    <font>
      <sz val="10"/>
      <color rgb="FFFF0000"/>
      <name val="Arial"/>
      <family val="2"/>
    </font>
    <font>
      <b/>
      <sz val="12"/>
      <name val=".VnTime"/>
      <family val="2"/>
    </font>
    <font>
      <sz val="12"/>
      <name val=".VnTime"/>
      <family val="2"/>
    </font>
    <font>
      <sz val="12"/>
      <color rgb="FFFF0000"/>
      <name val=".VnTime"/>
      <family val="2"/>
    </font>
    <font>
      <b/>
      <sz val="15"/>
      <color rgb="FFFF0000"/>
      <name val="Times New Roman"/>
      <family val="1"/>
    </font>
    <font>
      <i/>
      <sz val="13"/>
      <color rgb="FFFF0000"/>
      <name val="Times New Roman"/>
      <family val="1"/>
    </font>
    <font>
      <i/>
      <sz val="12"/>
      <color rgb="FFFF0000"/>
      <name val="Times New Roman"/>
      <family val="1"/>
    </font>
    <font>
      <i/>
      <sz val="12"/>
      <color rgb="FFFF0000"/>
      <name val="VNI-Times"/>
    </font>
    <font>
      <b/>
      <sz val="12"/>
      <color theme="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FF0000"/>
      <name val="Times New Roman"/>
      <family val="1"/>
    </font>
    <font>
      <sz val="12"/>
      <color rgb="FF0070C0"/>
      <name val="Times New Roman"/>
      <family val="1"/>
    </font>
    <font>
      <sz val="9"/>
      <color theme="0"/>
      <name val="Times New Roman"/>
      <family val="1"/>
    </font>
    <font>
      <sz val="10"/>
      <color theme="0"/>
      <name val="Times New Roman"/>
      <family val="1"/>
    </font>
    <font>
      <b/>
      <sz val="13"/>
      <name val="Times New Roman"/>
      <family val="1"/>
    </font>
    <font>
      <sz val="13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VNbook-Antiqua"/>
      <family val="2"/>
    </font>
    <font>
      <sz val="7"/>
      <color rgb="FFFF0000"/>
      <name val="Times New Roman"/>
      <family val="1"/>
    </font>
    <font>
      <sz val="12"/>
      <color rgb="FFFF0000"/>
      <name val="VNI-Times"/>
    </font>
    <font>
      <b/>
      <sz val="10"/>
      <color theme="1"/>
      <name val="Times New Roman"/>
      <family val="1"/>
    </font>
    <font>
      <sz val="10"/>
      <color rgb="FFFF0000"/>
      <name val="Times New Roman"/>
      <family val="1"/>
    </font>
    <font>
      <sz val="10"/>
      <name val=".VnArial"/>
      <family val="2"/>
    </font>
    <font>
      <sz val="10"/>
      <name val=".VnArial"/>
      <family val="2"/>
    </font>
    <font>
      <sz val="11"/>
      <color rgb="FFFF0000"/>
      <name val="Times New Roman"/>
      <family val="1"/>
    </font>
    <font>
      <sz val="10"/>
      <color theme="1"/>
      <name val="Arial"/>
      <family val="2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i/>
      <sz val="14"/>
      <name val="Times New Roman"/>
      <family val="1"/>
    </font>
    <font>
      <sz val="14"/>
      <color rgb="FFFF0000"/>
      <name val="Times New Roman"/>
      <family val="1"/>
    </font>
    <font>
      <sz val="14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2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hair">
        <color indexed="63"/>
      </top>
      <bottom style="hair">
        <color indexed="63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hair">
        <color indexed="63"/>
      </bottom>
      <diagonal/>
    </border>
    <border>
      <left style="medium">
        <color rgb="FF333333"/>
      </left>
      <right style="thin">
        <color indexed="64"/>
      </right>
      <top style="medium">
        <color rgb="FF333333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rgb="FF333333"/>
      </top>
      <bottom/>
      <diagonal/>
    </border>
    <border>
      <left style="thin">
        <color indexed="64"/>
      </left>
      <right style="thin">
        <color indexed="64"/>
      </right>
      <top style="medium">
        <color rgb="FF333333"/>
      </top>
      <bottom style="thin">
        <color indexed="64"/>
      </bottom>
      <diagonal/>
    </border>
    <border>
      <left style="thin">
        <color indexed="64"/>
      </left>
      <right style="medium">
        <color rgb="FF333333"/>
      </right>
      <top style="medium">
        <color rgb="FF333333"/>
      </top>
      <bottom style="thin">
        <color indexed="64"/>
      </bottom>
      <diagonal/>
    </border>
    <border>
      <left style="medium">
        <color rgb="FF33333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333333"/>
      </right>
      <top style="thin">
        <color indexed="64"/>
      </top>
      <bottom style="thin">
        <color indexed="64"/>
      </bottom>
      <diagonal/>
    </border>
    <border>
      <left style="medium">
        <color rgb="FF33333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333333"/>
      </right>
      <top style="thin">
        <color indexed="64"/>
      </top>
      <bottom/>
      <diagonal/>
    </border>
    <border>
      <left style="medium">
        <color rgb="FF333333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medium">
        <color rgb="FF333333"/>
      </right>
      <top style="thin">
        <color indexed="64"/>
      </top>
      <bottom style="thin">
        <color indexed="63"/>
      </bottom>
      <diagonal/>
    </border>
    <border>
      <left style="medium">
        <color rgb="FF333333"/>
      </left>
      <right style="thin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63"/>
      </left>
      <right style="medium">
        <color rgb="FF333333"/>
      </right>
      <top style="hair">
        <color indexed="63"/>
      </top>
      <bottom style="hair">
        <color indexed="63"/>
      </bottom>
      <diagonal/>
    </border>
    <border>
      <left style="medium">
        <color rgb="FF333333"/>
      </left>
      <right style="thin">
        <color indexed="63"/>
      </right>
      <top style="hair">
        <color indexed="63"/>
      </top>
      <bottom/>
      <diagonal/>
    </border>
    <border>
      <left style="thin">
        <color indexed="63"/>
      </left>
      <right style="thin">
        <color indexed="63"/>
      </right>
      <top style="hair">
        <color indexed="63"/>
      </top>
      <bottom/>
      <diagonal/>
    </border>
    <border>
      <left style="thin">
        <color indexed="63"/>
      </left>
      <right style="medium">
        <color rgb="FF333333"/>
      </right>
      <top style="hair">
        <color indexed="63"/>
      </top>
      <bottom/>
      <diagonal/>
    </border>
    <border>
      <left style="medium">
        <color rgb="FF333333"/>
      </left>
      <right/>
      <top style="thin">
        <color rgb="FF333333"/>
      </top>
      <bottom style="medium">
        <color rgb="FF333333"/>
      </bottom>
      <diagonal/>
    </border>
    <border>
      <left/>
      <right/>
      <top style="thin">
        <color rgb="FF333333"/>
      </top>
      <bottom style="medium">
        <color rgb="FF333333"/>
      </bottom>
      <diagonal/>
    </border>
    <border>
      <left/>
      <right style="thin">
        <color auto="1"/>
      </right>
      <top style="thin">
        <color rgb="FF333333"/>
      </top>
      <bottom style="medium">
        <color rgb="FF333333"/>
      </bottom>
      <diagonal/>
    </border>
    <border>
      <left style="thin">
        <color auto="1"/>
      </left>
      <right style="thin">
        <color auto="1"/>
      </right>
      <top style="thin">
        <color rgb="FF333333"/>
      </top>
      <bottom style="medium">
        <color rgb="FF333333"/>
      </bottom>
      <diagonal/>
    </border>
    <border>
      <left style="thin">
        <color auto="1"/>
      </left>
      <right style="medium">
        <color rgb="FF333333"/>
      </right>
      <top style="thin">
        <color rgb="FF333333"/>
      </top>
      <bottom style="medium">
        <color rgb="FF333333"/>
      </bottom>
      <diagonal/>
    </border>
    <border>
      <left style="medium">
        <color indexed="63"/>
      </left>
      <right style="thin">
        <color indexed="64"/>
      </right>
      <top style="medium">
        <color indexed="63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3"/>
      </top>
      <bottom/>
      <diagonal/>
    </border>
    <border>
      <left style="thin">
        <color indexed="64"/>
      </left>
      <right style="thin">
        <color indexed="64"/>
      </right>
      <top style="medium">
        <color indexed="63"/>
      </top>
      <bottom style="thin">
        <color indexed="64"/>
      </bottom>
      <diagonal/>
    </border>
    <border>
      <left style="thin">
        <color indexed="64"/>
      </left>
      <right style="medium">
        <color indexed="63"/>
      </right>
      <top style="medium">
        <color indexed="63"/>
      </top>
      <bottom style="thin">
        <color indexed="64"/>
      </bottom>
      <diagonal/>
    </border>
    <border>
      <left style="medium">
        <color indexed="6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3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3"/>
      </right>
      <top style="thin">
        <color indexed="64"/>
      </top>
      <bottom/>
      <diagonal/>
    </border>
    <border>
      <left style="medium">
        <color indexed="63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medium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hair">
        <color indexed="63"/>
      </bottom>
      <diagonal/>
    </border>
    <border>
      <left style="thin">
        <color indexed="63"/>
      </left>
      <right style="medium">
        <color indexed="63"/>
      </right>
      <top style="thin">
        <color indexed="63"/>
      </top>
      <bottom style="hair">
        <color indexed="63"/>
      </bottom>
      <diagonal/>
    </border>
    <border>
      <left style="medium">
        <color indexed="63"/>
      </left>
      <right style="thin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63"/>
      </left>
      <right style="medium">
        <color indexed="63"/>
      </right>
      <top style="hair">
        <color indexed="63"/>
      </top>
      <bottom style="hair">
        <color indexed="63"/>
      </bottom>
      <diagonal/>
    </border>
    <border>
      <left style="medium">
        <color indexed="63"/>
      </left>
      <right/>
      <top style="thin">
        <color indexed="64"/>
      </top>
      <bottom style="medium">
        <color indexed="63"/>
      </bottom>
      <diagonal/>
    </border>
    <border>
      <left/>
      <right/>
      <top style="thin">
        <color indexed="64"/>
      </top>
      <bottom style="medium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3"/>
      </bottom>
      <diagonal/>
    </border>
    <border>
      <left style="thin">
        <color indexed="64"/>
      </left>
      <right style="medium">
        <color indexed="63"/>
      </right>
      <top style="thin">
        <color indexed="64"/>
      </top>
      <bottom style="medium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63"/>
      </left>
      <right style="medium">
        <color indexed="64"/>
      </right>
      <top style="hair">
        <color indexed="63"/>
      </top>
      <bottom style="hair">
        <color indexed="63"/>
      </bottom>
      <diagonal/>
    </border>
    <border>
      <left style="medium">
        <color indexed="64"/>
      </left>
      <right style="thin">
        <color indexed="63"/>
      </right>
      <top style="thin">
        <color auto="1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hair">
        <color indexed="63"/>
      </bottom>
      <diagonal/>
    </border>
    <border>
      <left style="thin">
        <color indexed="64"/>
      </left>
      <right style="medium">
        <color indexed="63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medium">
        <color indexed="63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medium">
        <color indexed="63"/>
      </right>
      <top style="thin">
        <color indexed="64"/>
      </top>
      <bottom/>
      <diagonal/>
    </border>
    <border>
      <left style="medium">
        <color indexed="6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3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rgb="FF333333"/>
      </right>
      <top style="thin">
        <color indexed="64"/>
      </top>
      <bottom style="thin">
        <color indexed="63"/>
      </bottom>
      <diagonal/>
    </border>
    <border>
      <left style="medium">
        <color rgb="FF333333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medium">
        <color rgb="FF333333"/>
      </right>
      <top style="thin">
        <color indexed="64"/>
      </top>
      <bottom/>
      <diagonal/>
    </border>
    <border>
      <left style="medium">
        <color rgb="FF33333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333333"/>
      </right>
      <top style="thin">
        <color indexed="64"/>
      </top>
      <bottom style="thin">
        <color indexed="64"/>
      </bottom>
      <diagonal/>
    </border>
    <border>
      <left style="medium">
        <color rgb="FF33333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indexed="63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medium">
        <color indexed="63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3"/>
      </bottom>
      <diagonal/>
    </border>
    <border>
      <left style="thin">
        <color indexed="63"/>
      </left>
      <right style="medium">
        <color indexed="63"/>
      </right>
      <top style="thin">
        <color indexed="63"/>
      </top>
      <bottom style="medium">
        <color indexed="63"/>
      </bottom>
      <diagonal/>
    </border>
    <border>
      <left style="thin">
        <color indexed="63"/>
      </left>
      <right style="thin">
        <color indexed="63"/>
      </right>
      <top style="medium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medium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medium">
        <color indexed="63"/>
      </left>
      <right/>
      <top style="thin">
        <color indexed="63"/>
      </top>
      <bottom style="medium">
        <color indexed="63"/>
      </bottom>
      <diagonal/>
    </border>
    <border>
      <left/>
      <right style="thin">
        <color indexed="63"/>
      </right>
      <top style="thin">
        <color indexed="63"/>
      </top>
      <bottom style="medium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62">
    <xf numFmtId="0" fontId="0" fillId="0" borderId="0"/>
    <xf numFmtId="9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1" applyNumberFormat="0" applyAlignment="0" applyProtection="0"/>
    <xf numFmtId="0" fontId="23" fillId="28" borderId="2" applyNumberFormat="0" applyAlignment="0" applyProtection="0"/>
    <xf numFmtId="0" fontId="28" fillId="0" borderId="0" applyNumberFormat="0" applyFill="0" applyBorder="0" applyAlignment="0" applyProtection="0"/>
    <xf numFmtId="0" fontId="29" fillId="29" borderId="0" applyNumberFormat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30" borderId="1" applyNumberFormat="0" applyAlignment="0" applyProtection="0"/>
    <xf numFmtId="0" fontId="34" fillId="0" borderId="6" applyNumberFormat="0" applyFill="0" applyAlignment="0" applyProtection="0"/>
    <xf numFmtId="0" fontId="35" fillId="31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38" fillId="32" borderId="7" applyNumberFormat="0" applyFont="0" applyAlignment="0" applyProtection="0"/>
    <xf numFmtId="0" fontId="36" fillId="27" borderId="8" applyNumberFormat="0" applyAlignment="0" applyProtection="0"/>
    <xf numFmtId="0" fontId="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9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38" fillId="0" borderId="0"/>
    <xf numFmtId="0" fontId="65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1" fillId="0" borderId="0"/>
  </cellStyleXfs>
  <cellXfs count="772">
    <xf numFmtId="0" fontId="0" fillId="0" borderId="0" xfId="0"/>
    <xf numFmtId="0" fontId="2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169" fontId="8" fillId="0" borderId="10" xfId="0" applyNumberFormat="1" applyFont="1" applyBorder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4" fillId="0" borderId="0" xfId="42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5" fillId="0" borderId="0" xfId="0" applyNumberFormat="1" applyFont="1"/>
    <xf numFmtId="0" fontId="11" fillId="0" borderId="0" xfId="0" applyFont="1" applyAlignment="1">
      <alignment vertical="center"/>
    </xf>
    <xf numFmtId="169" fontId="13" fillId="0" borderId="16" xfId="0" applyNumberFormat="1" applyFont="1" applyBorder="1"/>
    <xf numFmtId="0" fontId="9" fillId="0" borderId="16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169" fontId="8" fillId="0" borderId="16" xfId="0" applyNumberFormat="1" applyFont="1" applyBorder="1" applyAlignment="1">
      <alignment horizontal="center"/>
    </xf>
    <xf numFmtId="170" fontId="9" fillId="0" borderId="16" xfId="0" applyNumberFormat="1" applyFont="1" applyBorder="1" applyAlignment="1">
      <alignment horizontal="center"/>
    </xf>
    <xf numFmtId="169" fontId="9" fillId="0" borderId="16" xfId="0" applyNumberFormat="1" applyFont="1" applyBorder="1" applyAlignment="1">
      <alignment horizontal="center"/>
    </xf>
    <xf numFmtId="0" fontId="2" fillId="0" borderId="0" xfId="51" applyFont="1"/>
    <xf numFmtId="0" fontId="8" fillId="0" borderId="0" xfId="51" applyFont="1"/>
    <xf numFmtId="0" fontId="8" fillId="0" borderId="0" xfId="51" applyFont="1" applyAlignment="1">
      <alignment horizontal="center"/>
    </xf>
    <xf numFmtId="0" fontId="13" fillId="0" borderId="0" xfId="51" applyFont="1" applyAlignment="1">
      <alignment horizontal="center"/>
    </xf>
    <xf numFmtId="0" fontId="8" fillId="0" borderId="0" xfId="51" applyFont="1" applyAlignment="1">
      <alignment vertical="center"/>
    </xf>
    <xf numFmtId="0" fontId="15" fillId="0" borderId="0" xfId="51" applyFont="1" applyAlignment="1">
      <alignment horizontal="center" vertical="center"/>
    </xf>
    <xf numFmtId="0" fontId="8" fillId="0" borderId="15" xfId="51" applyFont="1" applyBorder="1" applyAlignment="1">
      <alignment horizontal="center"/>
    </xf>
    <xf numFmtId="169" fontId="8" fillId="0" borderId="15" xfId="51" applyNumberFormat="1" applyFont="1" applyBorder="1" applyAlignment="1">
      <alignment horizontal="center"/>
    </xf>
    <xf numFmtId="169" fontId="13" fillId="0" borderId="15" xfId="51" applyNumberFormat="1" applyFont="1" applyBorder="1"/>
    <xf numFmtId="0" fontId="9" fillId="0" borderId="15" xfId="51" applyFont="1" applyBorder="1" applyAlignment="1">
      <alignment horizontal="center"/>
    </xf>
    <xf numFmtId="0" fontId="9" fillId="0" borderId="0" xfId="51" applyFont="1" applyAlignment="1">
      <alignment horizontal="center"/>
    </xf>
    <xf numFmtId="169" fontId="9" fillId="0" borderId="15" xfId="51" applyNumberFormat="1" applyFont="1" applyBorder="1" applyAlignment="1">
      <alignment horizontal="center"/>
    </xf>
    <xf numFmtId="169" fontId="14" fillId="0" borderId="15" xfId="51" applyNumberFormat="1" applyFont="1" applyBorder="1"/>
    <xf numFmtId="170" fontId="9" fillId="0" borderId="15" xfId="51" applyNumberFormat="1" applyFont="1" applyBorder="1" applyAlignment="1">
      <alignment horizontal="center"/>
    </xf>
    <xf numFmtId="1" fontId="8" fillId="0" borderId="0" xfId="51" applyNumberFormat="1" applyFont="1" applyAlignment="1">
      <alignment horizontal="center"/>
    </xf>
    <xf numFmtId="0" fontId="9" fillId="0" borderId="0" xfId="51" applyFont="1" applyAlignment="1">
      <alignment horizontal="center" vertical="center"/>
    </xf>
    <xf numFmtId="0" fontId="10" fillId="0" borderId="0" xfId="51" applyFont="1" applyAlignment="1">
      <alignment horizontal="center" vertical="center"/>
    </xf>
    <xf numFmtId="169" fontId="15" fillId="0" borderId="0" xfId="51" applyNumberFormat="1" applyFont="1"/>
    <xf numFmtId="0" fontId="2" fillId="33" borderId="0" xfId="51" applyFont="1" applyFill="1"/>
    <xf numFmtId="0" fontId="2" fillId="33" borderId="0" xfId="51" applyFont="1" applyFill="1" applyAlignment="1">
      <alignment horizontal="center"/>
    </xf>
    <xf numFmtId="0" fontId="5" fillId="33" borderId="0" xfId="51" applyFont="1" applyFill="1" applyAlignment="1">
      <alignment horizontal="center" wrapText="1"/>
    </xf>
    <xf numFmtId="168" fontId="2" fillId="33" borderId="0" xfId="51" applyNumberFormat="1" applyFont="1" applyFill="1" applyAlignment="1">
      <alignment horizontal="center"/>
    </xf>
    <xf numFmtId="1" fontId="2" fillId="33" borderId="0" xfId="51" applyNumberFormat="1" applyFont="1" applyFill="1" applyAlignment="1">
      <alignment horizontal="center"/>
    </xf>
    <xf numFmtId="0" fontId="5" fillId="33" borderId="0" xfId="51" applyFont="1" applyFill="1" applyAlignment="1">
      <alignment horizontal="center"/>
    </xf>
    <xf numFmtId="0" fontId="9" fillId="33" borderId="15" xfId="51" applyFont="1" applyFill="1" applyBorder="1" applyAlignment="1">
      <alignment horizontal="center"/>
    </xf>
    <xf numFmtId="0" fontId="9" fillId="33" borderId="15" xfId="51" applyFont="1" applyFill="1" applyBorder="1" applyAlignment="1">
      <alignment horizontal="center" wrapText="1"/>
    </xf>
    <xf numFmtId="169" fontId="9" fillId="33" borderId="15" xfId="51" applyNumberFormat="1" applyFont="1" applyFill="1" applyBorder="1" applyAlignment="1">
      <alignment horizontal="right"/>
    </xf>
    <xf numFmtId="0" fontId="9" fillId="33" borderId="15" xfId="51" applyFont="1" applyFill="1" applyBorder="1"/>
    <xf numFmtId="0" fontId="9" fillId="33" borderId="15" xfId="51" applyFont="1" applyFill="1" applyBorder="1" applyAlignment="1">
      <alignment horizontal="left" wrapText="1"/>
    </xf>
    <xf numFmtId="168" fontId="41" fillId="33" borderId="15" xfId="51" applyNumberFormat="1" applyFont="1" applyFill="1" applyBorder="1"/>
    <xf numFmtId="0" fontId="9" fillId="33" borderId="15" xfId="0" applyFont="1" applyFill="1" applyBorder="1" applyAlignment="1">
      <alignment horizontal="center"/>
    </xf>
    <xf numFmtId="169" fontId="9" fillId="33" borderId="15" xfId="0" applyNumberFormat="1" applyFont="1" applyFill="1" applyBorder="1" applyAlignment="1">
      <alignment horizontal="right"/>
    </xf>
    <xf numFmtId="0" fontId="41" fillId="33" borderId="15" xfId="51" applyFont="1" applyFill="1" applyBorder="1"/>
    <xf numFmtId="1" fontId="2" fillId="33" borderId="0" xfId="51" applyNumberFormat="1" applyFont="1" applyFill="1" applyAlignment="1">
      <alignment horizontal="right"/>
    </xf>
    <xf numFmtId="0" fontId="2" fillId="33" borderId="0" xfId="51" applyFont="1" applyFill="1" applyAlignment="1">
      <alignment horizontal="center" wrapText="1"/>
    </xf>
    <xf numFmtId="169" fontId="2" fillId="33" borderId="0" xfId="51" applyNumberFormat="1" applyFont="1" applyFill="1" applyAlignment="1">
      <alignment horizontal="center"/>
    </xf>
    <xf numFmtId="1" fontId="12" fillId="33" borderId="0" xfId="51" applyNumberFormat="1" applyFont="1" applyFill="1"/>
    <xf numFmtId="0" fontId="2" fillId="33" borderId="0" xfId="0" applyFont="1" applyFill="1"/>
    <xf numFmtId="0" fontId="2" fillId="33" borderId="0" xfId="0" applyFont="1" applyFill="1" applyAlignment="1">
      <alignment horizontal="center"/>
    </xf>
    <xf numFmtId="0" fontId="5" fillId="33" borderId="0" xfId="0" applyFont="1" applyFill="1" applyAlignment="1">
      <alignment horizontal="center" wrapText="1"/>
    </xf>
    <xf numFmtId="168" fontId="2" fillId="33" borderId="0" xfId="0" applyNumberFormat="1" applyFont="1" applyFill="1" applyAlignment="1">
      <alignment horizontal="center"/>
    </xf>
    <xf numFmtId="1" fontId="2" fillId="33" borderId="0" xfId="0" applyNumberFormat="1" applyFont="1" applyFill="1" applyAlignment="1">
      <alignment horizontal="center"/>
    </xf>
    <xf numFmtId="0" fontId="5" fillId="33" borderId="0" xfId="0" applyFont="1" applyFill="1" applyAlignment="1">
      <alignment horizontal="center"/>
    </xf>
    <xf numFmtId="1" fontId="5" fillId="33" borderId="0" xfId="0" applyNumberFormat="1" applyFont="1" applyFill="1" applyAlignment="1">
      <alignment horizontal="center"/>
    </xf>
    <xf numFmtId="0" fontId="9" fillId="33" borderId="15" xfId="0" applyFont="1" applyFill="1" applyBorder="1"/>
    <xf numFmtId="1" fontId="9" fillId="33" borderId="15" xfId="0" applyNumberFormat="1" applyFont="1" applyFill="1" applyBorder="1"/>
    <xf numFmtId="169" fontId="9" fillId="33" borderId="15" xfId="0" applyNumberFormat="1" applyFont="1" applyFill="1" applyBorder="1"/>
    <xf numFmtId="0" fontId="9" fillId="33" borderId="15" xfId="0" applyFont="1" applyFill="1" applyBorder="1" applyAlignment="1">
      <alignment horizontal="left" wrapText="1"/>
    </xf>
    <xf numFmtId="1" fontId="2" fillId="33" borderId="0" xfId="0" applyNumberFormat="1" applyFont="1" applyFill="1" applyAlignment="1">
      <alignment horizontal="right"/>
    </xf>
    <xf numFmtId="0" fontId="9" fillId="33" borderId="0" xfId="0" applyFont="1" applyFill="1" applyAlignment="1">
      <alignment horizontal="center"/>
    </xf>
    <xf numFmtId="0" fontId="8" fillId="33" borderId="0" xfId="0" applyFont="1" applyFill="1"/>
    <xf numFmtId="0" fontId="8" fillId="33" borderId="0" xfId="0" applyFont="1" applyFill="1" applyAlignment="1">
      <alignment horizontal="center" wrapText="1"/>
    </xf>
    <xf numFmtId="0" fontId="12" fillId="33" borderId="0" xfId="0" applyFont="1" applyFill="1"/>
    <xf numFmtId="0" fontId="9" fillId="33" borderId="0" xfId="0" applyFont="1" applyFill="1" applyAlignment="1">
      <alignment horizontal="center" wrapText="1"/>
    </xf>
    <xf numFmtId="168" fontId="9" fillId="33" borderId="0" xfId="0" applyNumberFormat="1" applyFont="1" applyFill="1" applyAlignment="1">
      <alignment horizontal="center" wrapText="1"/>
    </xf>
    <xf numFmtId="0" fontId="17" fillId="33" borderId="0" xfId="0" applyFont="1" applyFill="1" applyAlignment="1">
      <alignment horizontal="center"/>
    </xf>
    <xf numFmtId="0" fontId="17" fillId="33" borderId="0" xfId="0" applyFont="1" applyFill="1" applyAlignment="1">
      <alignment horizontal="center" wrapText="1"/>
    </xf>
    <xf numFmtId="169" fontId="2" fillId="33" borderId="0" xfId="0" applyNumberFormat="1" applyFont="1" applyFill="1" applyAlignment="1">
      <alignment horizontal="center"/>
    </xf>
    <xf numFmtId="1" fontId="12" fillId="33" borderId="0" xfId="0" applyNumberFormat="1" applyFont="1" applyFill="1"/>
    <xf numFmtId="0" fontId="9" fillId="33" borderId="0" xfId="0" applyFont="1" applyFill="1" applyAlignment="1">
      <alignment horizontal="center" vertical="center"/>
    </xf>
    <xf numFmtId="0" fontId="9" fillId="33" borderId="0" xfId="0" applyFont="1" applyFill="1" applyAlignment="1">
      <alignment horizontal="center" vertical="center" wrapText="1"/>
    </xf>
    <xf numFmtId="168" fontId="9" fillId="33" borderId="0" xfId="0" applyNumberFormat="1" applyFont="1" applyFill="1" applyAlignment="1">
      <alignment horizontal="center" vertical="center" wrapText="1"/>
    </xf>
    <xf numFmtId="168" fontId="9" fillId="33" borderId="0" xfId="0" applyNumberFormat="1" applyFont="1" applyFill="1" applyAlignment="1">
      <alignment horizontal="center" vertical="center"/>
    </xf>
    <xf numFmtId="168" fontId="18" fillId="33" borderId="0" xfId="0" applyNumberFormat="1" applyFont="1" applyFill="1" applyAlignment="1">
      <alignment horizontal="center" vertical="center"/>
    </xf>
    <xf numFmtId="169" fontId="2" fillId="33" borderId="0" xfId="0" applyNumberFormat="1" applyFont="1" applyFill="1"/>
    <xf numFmtId="0" fontId="42" fillId="33" borderId="15" xfId="51" applyFont="1" applyFill="1" applyBorder="1"/>
    <xf numFmtId="0" fontId="42" fillId="33" borderId="15" xfId="0" applyFont="1" applyFill="1" applyBorder="1"/>
    <xf numFmtId="168" fontId="5" fillId="33" borderId="0" xfId="51" applyNumberFormat="1" applyFont="1" applyFill="1" applyAlignment="1">
      <alignment horizontal="center"/>
    </xf>
    <xf numFmtId="168" fontId="9" fillId="33" borderId="15" xfId="51" applyNumberFormat="1" applyFont="1" applyFill="1" applyBorder="1"/>
    <xf numFmtId="168" fontId="12" fillId="33" borderId="0" xfId="51" applyNumberFormat="1" applyFont="1" applyFill="1"/>
    <xf numFmtId="0" fontId="8" fillId="33" borderId="0" xfId="44" applyFont="1" applyFill="1" applyAlignment="1">
      <alignment horizontal="center" vertical="center" wrapText="1"/>
    </xf>
    <xf numFmtId="0" fontId="12" fillId="33" borderId="0" xfId="0" applyFont="1" applyFill="1" applyAlignment="1">
      <alignment horizontal="center"/>
    </xf>
    <xf numFmtId="0" fontId="2" fillId="33" borderId="0" xfId="51" applyFont="1" applyFill="1" applyAlignment="1">
      <alignment horizontal="left" wrapText="1"/>
    </xf>
    <xf numFmtId="169" fontId="9" fillId="33" borderId="15" xfId="51" applyNumberFormat="1" applyFont="1" applyFill="1" applyBorder="1" applyAlignment="1">
      <alignment horizontal="left" wrapText="1"/>
    </xf>
    <xf numFmtId="0" fontId="2" fillId="33" borderId="0" xfId="0" applyFont="1" applyFill="1" applyAlignment="1">
      <alignment horizontal="left" wrapText="1"/>
    </xf>
    <xf numFmtId="0" fontId="40" fillId="33" borderId="15" xfId="0" applyFont="1" applyFill="1" applyBorder="1"/>
    <xf numFmtId="1" fontId="9" fillId="33" borderId="15" xfId="51" applyNumberFormat="1" applyFont="1" applyFill="1" applyBorder="1"/>
    <xf numFmtId="169" fontId="14" fillId="0" borderId="0" xfId="42" applyNumberFormat="1" applyFont="1" applyAlignment="1">
      <alignment horizontal="center"/>
    </xf>
    <xf numFmtId="169" fontId="12" fillId="33" borderId="0" xfId="0" applyNumberFormat="1" applyFont="1" applyFill="1" applyAlignment="1">
      <alignment horizontal="center"/>
    </xf>
    <xf numFmtId="169" fontId="9" fillId="33" borderId="17" xfId="0" applyNumberFormat="1" applyFont="1" applyFill="1" applyBorder="1" applyAlignment="1">
      <alignment horizontal="center"/>
    </xf>
    <xf numFmtId="0" fontId="9" fillId="33" borderId="17" xfId="51" applyFont="1" applyFill="1" applyBorder="1" applyAlignment="1">
      <alignment horizontal="center"/>
    </xf>
    <xf numFmtId="169" fontId="9" fillId="33" borderId="17" xfId="51" applyNumberFormat="1" applyFont="1" applyFill="1" applyBorder="1" applyAlignment="1">
      <alignment horizontal="center"/>
    </xf>
    <xf numFmtId="0" fontId="10" fillId="33" borderId="17" xfId="0" applyFont="1" applyFill="1" applyBorder="1" applyAlignment="1">
      <alignment horizontal="center" vertical="center"/>
    </xf>
    <xf numFmtId="0" fontId="47" fillId="33" borderId="17" xfId="0" applyFont="1" applyFill="1" applyBorder="1" applyAlignment="1">
      <alignment horizontal="center" vertical="center"/>
    </xf>
    <xf numFmtId="0" fontId="48" fillId="33" borderId="17" xfId="0" applyFont="1" applyFill="1" applyBorder="1" applyAlignment="1">
      <alignment horizontal="center" vertical="center"/>
    </xf>
    <xf numFmtId="169" fontId="9" fillId="33" borderId="22" xfId="51" applyNumberFormat="1" applyFont="1" applyFill="1" applyBorder="1" applyAlignment="1">
      <alignment horizontal="center"/>
    </xf>
    <xf numFmtId="0" fontId="9" fillId="33" borderId="22" xfId="51" applyFont="1" applyFill="1" applyBorder="1" applyAlignment="1">
      <alignment horizontal="center"/>
    </xf>
    <xf numFmtId="0" fontId="46" fillId="33" borderId="0" xfId="0" applyFont="1" applyFill="1"/>
    <xf numFmtId="169" fontId="46" fillId="33" borderId="0" xfId="0" applyNumberFormat="1" applyFont="1" applyFill="1"/>
    <xf numFmtId="0" fontId="49" fillId="33" borderId="17" xfId="0" applyFont="1" applyFill="1" applyBorder="1" applyAlignment="1">
      <alignment horizontal="center" vertical="center"/>
    </xf>
    <xf numFmtId="0" fontId="14" fillId="0" borderId="0" xfId="51" applyFont="1" applyAlignment="1">
      <alignment horizontal="center" wrapText="1"/>
    </xf>
    <xf numFmtId="0" fontId="8" fillId="0" borderId="15" xfId="51" applyFont="1" applyBorder="1" applyAlignment="1">
      <alignment horizontal="center" wrapText="1"/>
    </xf>
    <xf numFmtId="0" fontId="9" fillId="0" borderId="15" xfId="51" applyFont="1" applyBorder="1" applyAlignment="1">
      <alignment horizontal="center" wrapText="1"/>
    </xf>
    <xf numFmtId="0" fontId="8" fillId="0" borderId="0" xfId="51" applyFont="1" applyAlignment="1">
      <alignment horizontal="center" wrapText="1"/>
    </xf>
    <xf numFmtId="0" fontId="8" fillId="0" borderId="0" xfId="51" applyFont="1" applyAlignment="1">
      <alignment horizontal="center" vertical="center" wrapText="1"/>
    </xf>
    <xf numFmtId="0" fontId="9" fillId="0" borderId="0" xfId="51" applyFont="1" applyAlignment="1">
      <alignment horizontal="center" wrapText="1"/>
    </xf>
    <xf numFmtId="0" fontId="47" fillId="33" borderId="0" xfId="0" applyFont="1" applyFill="1" applyAlignment="1">
      <alignment horizontal="center" vertical="center"/>
    </xf>
    <xf numFmtId="0" fontId="2" fillId="33" borderId="0" xfId="0" applyFont="1" applyFill="1" applyAlignment="1">
      <alignment horizontal="center" vertical="center"/>
    </xf>
    <xf numFmtId="168" fontId="9" fillId="33" borderId="0" xfId="0" applyNumberFormat="1" applyFont="1" applyFill="1" applyAlignment="1">
      <alignment horizontal="center"/>
    </xf>
    <xf numFmtId="0" fontId="10" fillId="33" borderId="0" xfId="0" applyFont="1" applyFill="1" applyAlignment="1">
      <alignment horizontal="center" vertical="center"/>
    </xf>
    <xf numFmtId="0" fontId="50" fillId="33" borderId="0" xfId="51" applyFont="1" applyFill="1" applyAlignment="1">
      <alignment horizontal="center"/>
    </xf>
    <xf numFmtId="0" fontId="51" fillId="33" borderId="0" xfId="43" applyFont="1" applyFill="1" applyAlignment="1">
      <alignment horizontal="center" wrapText="1" shrinkToFit="1"/>
    </xf>
    <xf numFmtId="0" fontId="51" fillId="33" borderId="0" xfId="51" applyFont="1" applyFill="1" applyAlignment="1">
      <alignment horizontal="center" shrinkToFit="1"/>
    </xf>
    <xf numFmtId="0" fontId="52" fillId="33" borderId="0" xfId="51" applyFont="1" applyFill="1" applyAlignment="1">
      <alignment horizontal="center" vertical="top" wrapText="1"/>
    </xf>
    <xf numFmtId="0" fontId="53" fillId="33" borderId="0" xfId="51" applyFont="1" applyFill="1" applyAlignment="1">
      <alignment horizontal="center"/>
    </xf>
    <xf numFmtId="0" fontId="45" fillId="33" borderId="0" xfId="44" applyFont="1" applyFill="1" applyAlignment="1">
      <alignment horizontal="center" vertical="center" wrapText="1"/>
    </xf>
    <xf numFmtId="0" fontId="40" fillId="33" borderId="0" xfId="51" applyFont="1" applyFill="1" applyAlignment="1">
      <alignment horizontal="center"/>
    </xf>
    <xf numFmtId="0" fontId="46" fillId="33" borderId="0" xfId="51" applyFont="1" applyFill="1" applyAlignment="1">
      <alignment horizontal="center"/>
    </xf>
    <xf numFmtId="0" fontId="5" fillId="33" borderId="0" xfId="0" applyFont="1" applyFill="1" applyAlignment="1">
      <alignment horizontal="left"/>
    </xf>
    <xf numFmtId="0" fontId="9" fillId="33" borderId="15" xfId="0" applyFont="1" applyFill="1" applyBorder="1" applyAlignment="1">
      <alignment horizontal="left"/>
    </xf>
    <xf numFmtId="0" fontId="2" fillId="33" borderId="0" xfId="0" applyFont="1" applyFill="1" applyAlignment="1">
      <alignment horizontal="left"/>
    </xf>
    <xf numFmtId="1" fontId="5" fillId="33" borderId="0" xfId="0" applyNumberFormat="1" applyFont="1" applyFill="1" applyAlignment="1">
      <alignment horizontal="right"/>
    </xf>
    <xf numFmtId="1" fontId="9" fillId="33" borderId="15" xfId="0" applyNumberFormat="1" applyFont="1" applyFill="1" applyBorder="1" applyAlignment="1">
      <alignment horizontal="right"/>
    </xf>
    <xf numFmtId="1" fontId="12" fillId="33" borderId="0" xfId="0" applyNumberFormat="1" applyFont="1" applyFill="1" applyAlignment="1">
      <alignment horizontal="right"/>
    </xf>
    <xf numFmtId="169" fontId="9" fillId="33" borderId="28" xfId="51" applyNumberFormat="1" applyFont="1" applyFill="1" applyBorder="1" applyAlignment="1">
      <alignment horizontal="right"/>
    </xf>
    <xf numFmtId="0" fontId="14" fillId="0" borderId="0" xfId="0" applyFont="1" applyAlignment="1">
      <alignment horizontal="center"/>
    </xf>
    <xf numFmtId="0" fontId="9" fillId="33" borderId="22" xfId="0" applyFont="1" applyFill="1" applyBorder="1" applyAlignment="1">
      <alignment horizontal="center"/>
    </xf>
    <xf numFmtId="0" fontId="9" fillId="33" borderId="39" xfId="0" applyFont="1" applyFill="1" applyBorder="1" applyAlignment="1">
      <alignment horizontal="center"/>
    </xf>
    <xf numFmtId="0" fontId="9" fillId="33" borderId="41" xfId="0" applyFont="1" applyFill="1" applyBorder="1" applyAlignment="1">
      <alignment horizontal="center"/>
    </xf>
    <xf numFmtId="0" fontId="9" fillId="33" borderId="42" xfId="0" applyFont="1" applyFill="1" applyBorder="1" applyAlignment="1">
      <alignment horizontal="center"/>
    </xf>
    <xf numFmtId="169" fontId="9" fillId="33" borderId="42" xfId="0" applyNumberFormat="1" applyFont="1" applyFill="1" applyBorder="1" applyAlignment="1">
      <alignment horizontal="right"/>
    </xf>
    <xf numFmtId="0" fontId="9" fillId="33" borderId="42" xfId="0" applyFont="1" applyFill="1" applyBorder="1" applyAlignment="1">
      <alignment horizontal="left"/>
    </xf>
    <xf numFmtId="1" fontId="9" fillId="33" borderId="42" xfId="0" applyNumberFormat="1" applyFont="1" applyFill="1" applyBorder="1" applyAlignment="1">
      <alignment horizontal="right"/>
    </xf>
    <xf numFmtId="0" fontId="9" fillId="33" borderId="42" xfId="0" applyFont="1" applyFill="1" applyBorder="1"/>
    <xf numFmtId="1" fontId="9" fillId="33" borderId="42" xfId="0" applyNumberFormat="1" applyFont="1" applyFill="1" applyBorder="1"/>
    <xf numFmtId="169" fontId="9" fillId="33" borderId="42" xfId="0" applyNumberFormat="1" applyFont="1" applyFill="1" applyBorder="1"/>
    <xf numFmtId="169" fontId="44" fillId="33" borderId="47" xfId="0" applyNumberFormat="1" applyFont="1" applyFill="1" applyBorder="1" applyAlignment="1">
      <alignment horizontal="right"/>
    </xf>
    <xf numFmtId="0" fontId="8" fillId="33" borderId="47" xfId="0" applyFont="1" applyFill="1" applyBorder="1" applyAlignment="1">
      <alignment horizontal="left"/>
    </xf>
    <xf numFmtId="0" fontId="8" fillId="33" borderId="47" xfId="0" applyFont="1" applyFill="1" applyBorder="1" applyAlignment="1">
      <alignment horizontal="center"/>
    </xf>
    <xf numFmtId="1" fontId="8" fillId="33" borderId="47" xfId="0" applyNumberFormat="1" applyFont="1" applyFill="1" applyBorder="1" applyAlignment="1">
      <alignment horizontal="center"/>
    </xf>
    <xf numFmtId="168" fontId="8" fillId="33" borderId="47" xfId="0" applyNumberFormat="1" applyFont="1" applyFill="1" applyBorder="1" applyAlignment="1">
      <alignment horizontal="center"/>
    </xf>
    <xf numFmtId="0" fontId="9" fillId="33" borderId="48" xfId="0" applyFont="1" applyFill="1" applyBorder="1" applyAlignment="1">
      <alignment horizontal="center"/>
    </xf>
    <xf numFmtId="0" fontId="9" fillId="33" borderId="23" xfId="0" applyFont="1" applyFill="1" applyBorder="1" applyAlignment="1">
      <alignment horizontal="center"/>
    </xf>
    <xf numFmtId="169" fontId="9" fillId="33" borderId="11" xfId="0" applyNumberFormat="1" applyFont="1" applyFill="1" applyBorder="1" applyAlignment="1">
      <alignment horizontal="center"/>
    </xf>
    <xf numFmtId="0" fontId="5" fillId="33" borderId="0" xfId="51" applyFont="1" applyFill="1" applyAlignment="1">
      <alignment horizontal="left"/>
    </xf>
    <xf numFmtId="0" fontId="9" fillId="33" borderId="15" xfId="51" applyFont="1" applyFill="1" applyBorder="1" applyAlignment="1">
      <alignment horizontal="left"/>
    </xf>
    <xf numFmtId="0" fontId="2" fillId="33" borderId="0" xfId="51" applyFont="1" applyFill="1" applyAlignment="1">
      <alignment horizontal="left"/>
    </xf>
    <xf numFmtId="0" fontId="9" fillId="33" borderId="59" xfId="51" applyFont="1" applyFill="1" applyBorder="1" applyAlignment="1">
      <alignment horizontal="center"/>
    </xf>
    <xf numFmtId="0" fontId="9" fillId="33" borderId="28" xfId="51" applyFont="1" applyFill="1" applyBorder="1" applyAlignment="1">
      <alignment horizontal="left" wrapText="1"/>
    </xf>
    <xf numFmtId="0" fontId="9" fillId="33" borderId="28" xfId="51" applyFont="1" applyFill="1" applyBorder="1" applyAlignment="1">
      <alignment horizontal="center"/>
    </xf>
    <xf numFmtId="0" fontId="9" fillId="33" borderId="28" xfId="51" applyFont="1" applyFill="1" applyBorder="1" applyAlignment="1">
      <alignment horizontal="center" wrapText="1"/>
    </xf>
    <xf numFmtId="0" fontId="9" fillId="33" borderId="28" xfId="51" applyFont="1" applyFill="1" applyBorder="1" applyAlignment="1">
      <alignment horizontal="left"/>
    </xf>
    <xf numFmtId="168" fontId="9" fillId="33" borderId="28" xfId="51" applyNumberFormat="1" applyFont="1" applyFill="1" applyBorder="1"/>
    <xf numFmtId="0" fontId="9" fillId="33" borderId="28" xfId="51" applyFont="1" applyFill="1" applyBorder="1"/>
    <xf numFmtId="1" fontId="9" fillId="33" borderId="28" xfId="51" applyNumberFormat="1" applyFont="1" applyFill="1" applyBorder="1"/>
    <xf numFmtId="0" fontId="9" fillId="33" borderId="60" xfId="51" applyFont="1" applyFill="1" applyBorder="1" applyAlignment="1">
      <alignment horizontal="center"/>
    </xf>
    <xf numFmtId="0" fontId="9" fillId="33" borderId="61" xfId="51" applyFont="1" applyFill="1" applyBorder="1" applyAlignment="1">
      <alignment horizontal="center"/>
    </xf>
    <xf numFmtId="0" fontId="9" fillId="33" borderId="62" xfId="51" applyFont="1" applyFill="1" applyBorder="1" applyAlignment="1">
      <alignment horizontal="center"/>
    </xf>
    <xf numFmtId="0" fontId="44" fillId="33" borderId="66" xfId="51" applyFont="1" applyFill="1" applyBorder="1" applyAlignment="1">
      <alignment horizontal="center"/>
    </xf>
    <xf numFmtId="0" fontId="8" fillId="33" borderId="66" xfId="51" applyFont="1" applyFill="1" applyBorder="1" applyAlignment="1">
      <alignment horizontal="left"/>
    </xf>
    <xf numFmtId="168" fontId="8" fillId="33" borderId="66" xfId="51" applyNumberFormat="1" applyFont="1" applyFill="1" applyBorder="1" applyAlignment="1">
      <alignment horizontal="center"/>
    </xf>
    <xf numFmtId="0" fontId="8" fillId="33" borderId="66" xfId="51" applyFont="1" applyFill="1" applyBorder="1" applyAlignment="1">
      <alignment horizontal="center"/>
    </xf>
    <xf numFmtId="1" fontId="8" fillId="33" borderId="66" xfId="51" applyNumberFormat="1" applyFont="1" applyFill="1" applyBorder="1" applyAlignment="1">
      <alignment horizontal="center"/>
    </xf>
    <xf numFmtId="0" fontId="9" fillId="33" borderId="67" xfId="51" applyFont="1" applyFill="1" applyBorder="1" applyAlignment="1">
      <alignment horizontal="center"/>
    </xf>
    <xf numFmtId="0" fontId="8" fillId="0" borderId="68" xfId="51" applyFont="1" applyBorder="1" applyAlignment="1">
      <alignment horizontal="center" vertical="center"/>
    </xf>
    <xf numFmtId="0" fontId="8" fillId="0" borderId="69" xfId="51" applyFont="1" applyBorder="1" applyAlignment="1">
      <alignment horizontal="center" vertical="center" wrapText="1"/>
    </xf>
    <xf numFmtId="0" fontId="8" fillId="0" borderId="69" xfId="0" applyFont="1" applyBorder="1" applyAlignment="1">
      <alignment horizontal="center" vertical="center" wrapText="1"/>
    </xf>
    <xf numFmtId="0" fontId="8" fillId="0" borderId="70" xfId="51" applyFont="1" applyBorder="1" applyAlignment="1">
      <alignment horizontal="center" vertical="center"/>
    </xf>
    <xf numFmtId="0" fontId="8" fillId="0" borderId="71" xfId="51" applyFont="1" applyBorder="1" applyAlignment="1">
      <alignment horizontal="center"/>
    </xf>
    <xf numFmtId="0" fontId="9" fillId="0" borderId="72" xfId="51" applyFont="1" applyBorder="1" applyAlignment="1">
      <alignment horizontal="center"/>
    </xf>
    <xf numFmtId="0" fontId="9" fillId="0" borderId="71" xfId="51" applyFont="1" applyBorder="1" applyAlignment="1">
      <alignment horizontal="center"/>
    </xf>
    <xf numFmtId="169" fontId="8" fillId="0" borderId="76" xfId="51" applyNumberFormat="1" applyFont="1" applyBorder="1" applyAlignment="1">
      <alignment horizontal="center" vertical="center"/>
    </xf>
    <xf numFmtId="1" fontId="8" fillId="0" borderId="76" xfId="51" applyNumberFormat="1" applyFont="1" applyBorder="1" applyAlignment="1">
      <alignment horizontal="center" vertical="center"/>
    </xf>
    <xf numFmtId="0" fontId="8" fillId="0" borderId="77" xfId="51" applyFont="1" applyBorder="1" applyAlignment="1">
      <alignment horizontal="center"/>
    </xf>
    <xf numFmtId="169" fontId="40" fillId="33" borderId="17" xfId="0" applyNumberFormat="1" applyFont="1" applyFill="1" applyBorder="1" applyAlignment="1">
      <alignment horizontal="center"/>
    </xf>
    <xf numFmtId="0" fontId="40" fillId="33" borderId="39" xfId="0" applyFont="1" applyFill="1" applyBorder="1" applyAlignment="1">
      <alignment horizontal="center"/>
    </xf>
    <xf numFmtId="0" fontId="40" fillId="33" borderId="15" xfId="0" applyFont="1" applyFill="1" applyBorder="1" applyAlignment="1">
      <alignment horizontal="left" wrapText="1"/>
    </xf>
    <xf numFmtId="0" fontId="40" fillId="33" borderId="15" xfId="0" applyFont="1" applyFill="1" applyBorder="1" applyAlignment="1">
      <alignment horizontal="center"/>
    </xf>
    <xf numFmtId="169" fontId="40" fillId="33" borderId="15" xfId="0" applyNumberFormat="1" applyFont="1" applyFill="1" applyBorder="1" applyAlignment="1">
      <alignment horizontal="right"/>
    </xf>
    <xf numFmtId="0" fontId="40" fillId="33" borderId="15" xfId="0" applyFont="1" applyFill="1" applyBorder="1" applyAlignment="1">
      <alignment horizontal="left"/>
    </xf>
    <xf numFmtId="1" fontId="40" fillId="33" borderId="15" xfId="0" applyNumberFormat="1" applyFont="1" applyFill="1" applyBorder="1" applyAlignment="1">
      <alignment horizontal="right"/>
    </xf>
    <xf numFmtId="1" fontId="40" fillId="33" borderId="15" xfId="0" applyNumberFormat="1" applyFont="1" applyFill="1" applyBorder="1"/>
    <xf numFmtId="169" fontId="40" fillId="33" borderId="15" xfId="0" applyNumberFormat="1" applyFont="1" applyFill="1" applyBorder="1"/>
    <xf numFmtId="0" fontId="40" fillId="33" borderId="40" xfId="0" applyFont="1" applyFill="1" applyBorder="1" applyAlignment="1">
      <alignment horizontal="center"/>
    </xf>
    <xf numFmtId="0" fontId="40" fillId="33" borderId="22" xfId="0" applyFont="1" applyFill="1" applyBorder="1" applyAlignment="1">
      <alignment horizontal="center"/>
    </xf>
    <xf numFmtId="0" fontId="57" fillId="33" borderId="15" xfId="0" applyFont="1" applyFill="1" applyBorder="1"/>
    <xf numFmtId="0" fontId="40" fillId="33" borderId="41" xfId="0" applyFont="1" applyFill="1" applyBorder="1" applyAlignment="1">
      <alignment horizontal="center"/>
    </xf>
    <xf numFmtId="0" fontId="40" fillId="33" borderId="42" xfId="0" applyFont="1" applyFill="1" applyBorder="1" applyAlignment="1">
      <alignment horizontal="center"/>
    </xf>
    <xf numFmtId="169" fontId="40" fillId="33" borderId="42" xfId="0" applyNumberFormat="1" applyFont="1" applyFill="1" applyBorder="1" applyAlignment="1">
      <alignment horizontal="right"/>
    </xf>
    <xf numFmtId="0" fontId="40" fillId="33" borderId="42" xfId="0" applyFont="1" applyFill="1" applyBorder="1" applyAlignment="1">
      <alignment horizontal="left"/>
    </xf>
    <xf numFmtId="1" fontId="40" fillId="33" borderId="42" xfId="0" applyNumberFormat="1" applyFont="1" applyFill="1" applyBorder="1" applyAlignment="1">
      <alignment horizontal="right"/>
    </xf>
    <xf numFmtId="0" fontId="40" fillId="33" borderId="42" xfId="0" applyFont="1" applyFill="1" applyBorder="1"/>
    <xf numFmtId="1" fontId="40" fillId="33" borderId="42" xfId="0" applyNumberFormat="1" applyFont="1" applyFill="1" applyBorder="1"/>
    <xf numFmtId="169" fontId="40" fillId="33" borderId="42" xfId="0" applyNumberFormat="1" applyFont="1" applyFill="1" applyBorder="1"/>
    <xf numFmtId="0" fontId="40" fillId="33" borderId="43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42" applyFont="1" applyAlignment="1">
      <alignment horizontal="center"/>
    </xf>
    <xf numFmtId="0" fontId="9" fillId="33" borderId="15" xfId="51" applyFont="1" applyFill="1" applyBorder="1" applyAlignment="1">
      <alignment horizontal="center" vertical="center"/>
    </xf>
    <xf numFmtId="0" fontId="9" fillId="33" borderId="15" xfId="51" applyFont="1" applyFill="1" applyBorder="1" applyAlignment="1">
      <alignment horizontal="center" vertical="center" wrapText="1"/>
    </xf>
    <xf numFmtId="169" fontId="9" fillId="33" borderId="15" xfId="51" applyNumberFormat="1" applyFont="1" applyFill="1" applyBorder="1" applyAlignment="1">
      <alignment horizontal="right" vertical="center"/>
    </xf>
    <xf numFmtId="0" fontId="9" fillId="33" borderId="15" xfId="51" applyFont="1" applyFill="1" applyBorder="1" applyAlignment="1">
      <alignment horizontal="left" vertical="center"/>
    </xf>
    <xf numFmtId="168" fontId="9" fillId="33" borderId="15" xfId="51" applyNumberFormat="1" applyFont="1" applyFill="1" applyBorder="1" applyAlignment="1">
      <alignment vertical="center"/>
    </xf>
    <xf numFmtId="0" fontId="9" fillId="33" borderId="15" xfId="51" applyFont="1" applyFill="1" applyBorder="1" applyAlignment="1">
      <alignment vertical="center"/>
    </xf>
    <xf numFmtId="0" fontId="9" fillId="33" borderId="62" xfId="51" applyFont="1" applyFill="1" applyBorder="1" applyAlignment="1">
      <alignment horizontal="center" vertical="center"/>
    </xf>
    <xf numFmtId="3" fontId="2" fillId="33" borderId="0" xfId="0" applyNumberFormat="1" applyFont="1" applyFill="1" applyAlignment="1">
      <alignment horizontal="center"/>
    </xf>
    <xf numFmtId="3" fontId="9" fillId="33" borderId="15" xfId="51" applyNumberFormat="1" applyFont="1" applyFill="1" applyBorder="1" applyAlignment="1">
      <alignment horizontal="right"/>
    </xf>
    <xf numFmtId="3" fontId="2" fillId="33" borderId="0" xfId="0" applyNumberFormat="1" applyFont="1" applyFill="1" applyAlignment="1">
      <alignment horizontal="right"/>
    </xf>
    <xf numFmtId="169" fontId="9" fillId="33" borderId="15" xfId="51" applyNumberFormat="1" applyFont="1" applyFill="1" applyBorder="1" applyAlignment="1">
      <alignment horizontal="left" vertical="center" wrapText="1"/>
    </xf>
    <xf numFmtId="0" fontId="9" fillId="33" borderId="15" xfId="51" applyFont="1" applyFill="1" applyBorder="1" applyAlignment="1">
      <alignment horizontal="left" vertical="center" wrapText="1"/>
    </xf>
    <xf numFmtId="0" fontId="2" fillId="33" borderId="0" xfId="51" applyFont="1" applyFill="1" applyAlignment="1">
      <alignment vertical="center"/>
    </xf>
    <xf numFmtId="0" fontId="9" fillId="33" borderId="61" xfId="51" applyFont="1" applyFill="1" applyBorder="1" applyAlignment="1">
      <alignment horizontal="center" vertical="center"/>
    </xf>
    <xf numFmtId="0" fontId="40" fillId="33" borderId="0" xfId="51" applyFont="1" applyFill="1" applyAlignment="1">
      <alignment horizontal="center" wrapText="1"/>
    </xf>
    <xf numFmtId="169" fontId="40" fillId="33" borderId="0" xfId="51" applyNumberFormat="1" applyFont="1" applyFill="1" applyAlignment="1">
      <alignment horizontal="center"/>
    </xf>
    <xf numFmtId="3" fontId="8" fillId="0" borderId="16" xfId="0" applyNumberFormat="1" applyFont="1" applyBorder="1" applyAlignment="1">
      <alignment horizontal="center"/>
    </xf>
    <xf numFmtId="1" fontId="40" fillId="0" borderId="0" xfId="42" applyNumberFormat="1" applyFont="1" applyAlignment="1">
      <alignment horizontal="center"/>
    </xf>
    <xf numFmtId="0" fontId="8" fillId="33" borderId="0" xfId="0" applyFont="1" applyFill="1" applyAlignment="1">
      <alignment horizontal="center"/>
    </xf>
    <xf numFmtId="0" fontId="6" fillId="33" borderId="0" xfId="0" applyFont="1" applyFill="1" applyAlignment="1">
      <alignment horizontal="center"/>
    </xf>
    <xf numFmtId="0" fontId="4" fillId="33" borderId="0" xfId="43" applyFont="1" applyFill="1" applyAlignment="1">
      <alignment horizontal="center" wrapText="1" shrinkToFit="1"/>
    </xf>
    <xf numFmtId="0" fontId="19" fillId="33" borderId="0" xfId="51" applyFont="1" applyFill="1" applyAlignment="1">
      <alignment horizontal="center"/>
    </xf>
    <xf numFmtId="0" fontId="4" fillId="33" borderId="0" xfId="51" applyFont="1" applyFill="1" applyAlignment="1">
      <alignment horizontal="center" shrinkToFit="1"/>
    </xf>
    <xf numFmtId="0" fontId="11" fillId="33" borderId="0" xfId="51" applyFont="1" applyFill="1" applyAlignment="1">
      <alignment horizontal="center" vertical="top" wrapText="1"/>
    </xf>
    <xf numFmtId="0" fontId="6" fillId="33" borderId="0" xfId="51" applyFont="1" applyFill="1" applyAlignment="1">
      <alignment horizontal="center"/>
    </xf>
    <xf numFmtId="0" fontId="19" fillId="33" borderId="0" xfId="0" applyFont="1" applyFill="1" applyAlignment="1">
      <alignment horizontal="center"/>
    </xf>
    <xf numFmtId="0" fontId="4" fillId="33" borderId="0" xfId="0" applyFont="1" applyFill="1" applyAlignment="1">
      <alignment horizontal="center" shrinkToFit="1"/>
    </xf>
    <xf numFmtId="0" fontId="11" fillId="33" borderId="0" xfId="0" applyFont="1" applyFill="1" applyAlignment="1">
      <alignment horizontal="center" vertical="top" wrapText="1"/>
    </xf>
    <xf numFmtId="0" fontId="11" fillId="33" borderId="0" xfId="0" applyFont="1" applyFill="1" applyAlignment="1">
      <alignment horizontal="center"/>
    </xf>
    <xf numFmtId="0" fontId="2" fillId="33" borderId="0" xfId="0" applyFont="1" applyFill="1" applyAlignment="1">
      <alignment wrapText="1"/>
    </xf>
    <xf numFmtId="168" fontId="54" fillId="0" borderId="0" xfId="42" applyNumberFormat="1" applyFont="1"/>
    <xf numFmtId="169" fontId="43" fillId="0" borderId="0" xfId="42" applyNumberFormat="1" applyFont="1" applyAlignment="1">
      <alignment horizontal="center"/>
    </xf>
    <xf numFmtId="0" fontId="8" fillId="0" borderId="0" xfId="51" applyFont="1" applyAlignment="1">
      <alignment horizontal="center" vertical="center"/>
    </xf>
    <xf numFmtId="0" fontId="14" fillId="0" borderId="0" xfId="51" applyFont="1" applyAlignment="1">
      <alignment horizontal="center"/>
    </xf>
    <xf numFmtId="0" fontId="9" fillId="35" borderId="15" xfId="51" applyFont="1" applyFill="1" applyBorder="1" applyAlignment="1">
      <alignment horizontal="left" wrapText="1"/>
    </xf>
    <xf numFmtId="0" fontId="50" fillId="33" borderId="0" xfId="51" applyFont="1" applyFill="1" applyAlignment="1">
      <alignment horizontal="center" wrapText="1"/>
    </xf>
    <xf numFmtId="0" fontId="51" fillId="33" borderId="0" xfId="51" applyFont="1" applyFill="1" applyAlignment="1">
      <alignment horizontal="center" wrapText="1" shrinkToFit="1"/>
    </xf>
    <xf numFmtId="0" fontId="53" fillId="33" borderId="0" xfId="51" applyFont="1" applyFill="1" applyAlignment="1">
      <alignment horizontal="center" wrapText="1"/>
    </xf>
    <xf numFmtId="0" fontId="46" fillId="33" borderId="0" xfId="51" applyFont="1" applyFill="1" applyAlignment="1">
      <alignment horizontal="center" wrapText="1"/>
    </xf>
    <xf numFmtId="169" fontId="8" fillId="33" borderId="66" xfId="51" applyNumberFormat="1" applyFont="1" applyFill="1" applyBorder="1" applyAlignment="1">
      <alignment horizontal="right"/>
    </xf>
    <xf numFmtId="168" fontId="9" fillId="33" borderId="42" xfId="51" applyNumberFormat="1" applyFont="1" applyFill="1" applyBorder="1" applyAlignment="1">
      <alignment horizontal="right" vertical="center"/>
    </xf>
    <xf numFmtId="168" fontId="9" fillId="33" borderId="42" xfId="51" applyNumberFormat="1" applyFont="1" applyFill="1" applyBorder="1" applyAlignment="1">
      <alignment horizontal="left" vertical="center"/>
    </xf>
    <xf numFmtId="169" fontId="9" fillId="33" borderId="22" xfId="51" applyNumberFormat="1" applyFont="1" applyFill="1" applyBorder="1" applyAlignment="1">
      <alignment horizontal="center" vertical="center"/>
    </xf>
    <xf numFmtId="0" fontId="40" fillId="33" borderId="0" xfId="51" applyFont="1" applyFill="1" applyAlignment="1">
      <alignment horizontal="center" vertical="center"/>
    </xf>
    <xf numFmtId="0" fontId="40" fillId="33" borderId="0" xfId="51" applyFont="1" applyFill="1" applyAlignment="1">
      <alignment horizontal="center" vertical="center" wrapText="1"/>
    </xf>
    <xf numFmtId="169" fontId="40" fillId="33" borderId="0" xfId="51" applyNumberFormat="1" applyFont="1" applyFill="1" applyAlignment="1">
      <alignment horizontal="center" vertical="center"/>
    </xf>
    <xf numFmtId="0" fontId="9" fillId="35" borderId="15" xfId="51" applyFont="1" applyFill="1" applyBorder="1" applyAlignment="1">
      <alignment horizontal="left" vertical="center" wrapText="1"/>
    </xf>
    <xf numFmtId="0" fontId="9" fillId="33" borderId="22" xfId="51" applyFont="1" applyFill="1" applyBorder="1" applyAlignment="1">
      <alignment horizontal="center" vertical="center"/>
    </xf>
    <xf numFmtId="169" fontId="9" fillId="33" borderId="17" xfId="51" applyNumberFormat="1" applyFont="1" applyFill="1" applyBorder="1" applyAlignment="1">
      <alignment horizontal="center" vertical="center"/>
    </xf>
    <xf numFmtId="169" fontId="14" fillId="0" borderId="15" xfId="51" applyNumberFormat="1" applyFont="1" applyBorder="1" applyAlignment="1">
      <alignment horizontal="center"/>
    </xf>
    <xf numFmtId="169" fontId="9" fillId="34" borderId="0" xfId="51" applyNumberFormat="1" applyFont="1" applyFill="1" applyAlignment="1">
      <alignment horizontal="center"/>
    </xf>
    <xf numFmtId="169" fontId="8" fillId="33" borderId="76" xfId="51" applyNumberFormat="1" applyFont="1" applyFill="1" applyBorder="1" applyAlignment="1">
      <alignment horizontal="right"/>
    </xf>
    <xf numFmtId="0" fontId="44" fillId="33" borderId="76" xfId="51" applyFont="1" applyFill="1" applyBorder="1" applyAlignment="1">
      <alignment horizontal="center"/>
    </xf>
    <xf numFmtId="0" fontId="8" fillId="33" borderId="76" xfId="51" applyFont="1" applyFill="1" applyBorder="1" applyAlignment="1">
      <alignment horizontal="left"/>
    </xf>
    <xf numFmtId="168" fontId="8" fillId="33" borderId="76" xfId="51" applyNumberFormat="1" applyFont="1" applyFill="1" applyBorder="1" applyAlignment="1">
      <alignment horizontal="center"/>
    </xf>
    <xf numFmtId="0" fontId="8" fillId="33" borderId="76" xfId="51" applyFont="1" applyFill="1" applyBorder="1" applyAlignment="1">
      <alignment horizontal="center"/>
    </xf>
    <xf numFmtId="1" fontId="8" fillId="33" borderId="76" xfId="51" applyNumberFormat="1" applyFont="1" applyFill="1" applyBorder="1" applyAlignment="1">
      <alignment horizontal="center"/>
    </xf>
    <xf numFmtId="0" fontId="9" fillId="33" borderId="81" xfId="51" applyFont="1" applyFill="1" applyBorder="1" applyAlignment="1">
      <alignment horizontal="center"/>
    </xf>
    <xf numFmtId="0" fontId="43" fillId="33" borderId="60" xfId="51" applyFont="1" applyFill="1" applyBorder="1" applyAlignment="1">
      <alignment horizontal="center"/>
    </xf>
    <xf numFmtId="0" fontId="43" fillId="33" borderId="62" xfId="51" applyFont="1" applyFill="1" applyBorder="1" applyAlignment="1">
      <alignment horizontal="center" vertical="center"/>
    </xf>
    <xf numFmtId="0" fontId="43" fillId="33" borderId="62" xfId="51" applyFont="1" applyFill="1" applyBorder="1" applyAlignment="1">
      <alignment horizontal="center"/>
    </xf>
    <xf numFmtId="0" fontId="43" fillId="33" borderId="40" xfId="0" applyFont="1" applyFill="1" applyBorder="1" applyAlignment="1">
      <alignment horizontal="center"/>
    </xf>
    <xf numFmtId="0" fontId="43" fillId="33" borderId="43" xfId="0" applyFont="1" applyFill="1" applyBorder="1" applyAlignment="1">
      <alignment horizontal="center"/>
    </xf>
    <xf numFmtId="3" fontId="8" fillId="0" borderId="76" xfId="51" applyNumberFormat="1" applyFont="1" applyBorder="1" applyAlignment="1">
      <alignment horizontal="center" vertical="center"/>
    </xf>
    <xf numFmtId="169" fontId="14" fillId="0" borderId="0" xfId="51" applyNumberFormat="1" applyFont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169" fontId="45" fillId="0" borderId="16" xfId="0" applyNumberFormat="1" applyFont="1" applyBorder="1" applyAlignment="1">
      <alignment horizontal="center"/>
    </xf>
    <xf numFmtId="169" fontId="45" fillId="33" borderId="1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33" borderId="0" xfId="54" applyFont="1" applyFill="1"/>
    <xf numFmtId="0" fontId="46" fillId="33" borderId="0" xfId="54" applyFont="1" applyFill="1" applyAlignment="1">
      <alignment horizontal="center"/>
    </xf>
    <xf numFmtId="0" fontId="46" fillId="33" borderId="0" xfId="54" applyFont="1" applyFill="1" applyAlignment="1">
      <alignment horizontal="center" wrapText="1"/>
    </xf>
    <xf numFmtId="0" fontId="2" fillId="33" borderId="0" xfId="54" applyFont="1" applyFill="1" applyAlignment="1">
      <alignment horizontal="center"/>
    </xf>
    <xf numFmtId="1" fontId="12" fillId="33" borderId="0" xfId="54" applyNumberFormat="1" applyFont="1" applyFill="1"/>
    <xf numFmtId="168" fontId="12" fillId="33" borderId="0" xfId="54" applyNumberFormat="1" applyFont="1" applyFill="1"/>
    <xf numFmtId="0" fontId="2" fillId="33" borderId="0" xfId="54" applyFont="1" applyFill="1" applyAlignment="1">
      <alignment horizontal="left"/>
    </xf>
    <xf numFmtId="1" fontId="2" fillId="33" borderId="0" xfId="54" applyNumberFormat="1" applyFont="1" applyFill="1" applyAlignment="1">
      <alignment horizontal="right"/>
    </xf>
    <xf numFmtId="169" fontId="2" fillId="33" borderId="0" xfId="54" applyNumberFormat="1" applyFont="1" applyFill="1" applyAlignment="1">
      <alignment horizontal="center"/>
    </xf>
    <xf numFmtId="0" fontId="2" fillId="33" borderId="0" xfId="54" applyFont="1" applyFill="1" applyAlignment="1">
      <alignment horizontal="center" wrapText="1"/>
    </xf>
    <xf numFmtId="0" fontId="2" fillId="33" borderId="0" xfId="54" applyFont="1" applyFill="1" applyAlignment="1">
      <alignment horizontal="left" wrapText="1"/>
    </xf>
    <xf numFmtId="0" fontId="17" fillId="33" borderId="0" xfId="54" applyFont="1" applyFill="1" applyAlignment="1">
      <alignment horizontal="center"/>
    </xf>
    <xf numFmtId="168" fontId="17" fillId="33" borderId="0" xfId="54" applyNumberFormat="1" applyFont="1" applyFill="1" applyAlignment="1">
      <alignment horizontal="center"/>
    </xf>
    <xf numFmtId="0" fontId="17" fillId="33" borderId="0" xfId="54" applyFont="1" applyFill="1" applyAlignment="1">
      <alignment horizontal="left"/>
    </xf>
    <xf numFmtId="0" fontId="17" fillId="33" borderId="0" xfId="54" applyFont="1" applyFill="1" applyAlignment="1">
      <alignment horizontal="center" wrapText="1"/>
    </xf>
    <xf numFmtId="169" fontId="40" fillId="33" borderId="0" xfId="54" applyNumberFormat="1" applyFont="1" applyFill="1" applyAlignment="1">
      <alignment horizontal="center"/>
    </xf>
    <xf numFmtId="0" fontId="40" fillId="33" borderId="0" xfId="54" applyFont="1" applyFill="1" applyAlignment="1">
      <alignment horizontal="center" wrapText="1"/>
    </xf>
    <xf numFmtId="0" fontId="16" fillId="33" borderId="0" xfId="54" applyFont="1" applyFill="1"/>
    <xf numFmtId="0" fontId="9" fillId="33" borderId="0" xfId="54" applyFont="1" applyFill="1" applyAlignment="1">
      <alignment horizontal="center"/>
    </xf>
    <xf numFmtId="168" fontId="9" fillId="33" borderId="0" xfId="54" applyNumberFormat="1" applyFont="1" applyFill="1" applyAlignment="1">
      <alignment horizontal="center" wrapText="1"/>
    </xf>
    <xf numFmtId="0" fontId="9" fillId="33" borderId="0" xfId="54" applyFont="1" applyFill="1" applyAlignment="1">
      <alignment horizontal="left"/>
    </xf>
    <xf numFmtId="1" fontId="9" fillId="33" borderId="0" xfId="54" applyNumberFormat="1" applyFont="1" applyFill="1" applyAlignment="1">
      <alignment horizontal="center"/>
    </xf>
    <xf numFmtId="0" fontId="9" fillId="33" borderId="0" xfId="54" applyFont="1" applyFill="1" applyAlignment="1">
      <alignment horizontal="center" wrapText="1"/>
    </xf>
    <xf numFmtId="0" fontId="12" fillId="33" borderId="0" xfId="54" applyFont="1" applyFill="1"/>
    <xf numFmtId="168" fontId="9" fillId="33" borderId="0" xfId="54" applyNumberFormat="1" applyFont="1" applyFill="1" applyAlignment="1">
      <alignment horizontal="center"/>
    </xf>
    <xf numFmtId="0" fontId="43" fillId="33" borderId="0" xfId="54" applyFont="1" applyFill="1" applyAlignment="1">
      <alignment horizontal="center" wrapText="1"/>
    </xf>
    <xf numFmtId="0" fontId="40" fillId="33" borderId="0" xfId="54" applyFont="1" applyFill="1" applyAlignment="1">
      <alignment horizontal="center"/>
    </xf>
    <xf numFmtId="168" fontId="43" fillId="33" borderId="0" xfId="54" applyNumberFormat="1" applyFont="1" applyFill="1" applyAlignment="1">
      <alignment horizontal="center" wrapText="1"/>
    </xf>
    <xf numFmtId="168" fontId="59" fillId="33" borderId="0" xfId="54" applyNumberFormat="1" applyFont="1" applyFill="1" applyAlignment="1">
      <alignment horizontal="center"/>
    </xf>
    <xf numFmtId="169" fontId="9" fillId="33" borderId="78" xfId="54" applyNumberFormat="1" applyFont="1" applyFill="1" applyBorder="1" applyAlignment="1">
      <alignment horizontal="center"/>
    </xf>
    <xf numFmtId="0" fontId="60" fillId="33" borderId="0" xfId="54" applyFont="1" applyFill="1"/>
    <xf numFmtId="0" fontId="8" fillId="33" borderId="0" xfId="54" applyFont="1" applyFill="1" applyAlignment="1">
      <alignment horizontal="center" wrapText="1"/>
    </xf>
    <xf numFmtId="0" fontId="9" fillId="33" borderId="78" xfId="54" applyFont="1" applyFill="1" applyBorder="1" applyAlignment="1">
      <alignment horizontal="center"/>
    </xf>
    <xf numFmtId="0" fontId="9" fillId="33" borderId="79" xfId="54" applyFont="1" applyFill="1" applyBorder="1" applyAlignment="1">
      <alignment horizontal="center"/>
    </xf>
    <xf numFmtId="168" fontId="8" fillId="33" borderId="66" xfId="54" applyNumberFormat="1" applyFont="1" applyFill="1" applyBorder="1" applyAlignment="1">
      <alignment horizontal="center"/>
    </xf>
    <xf numFmtId="0" fontId="8" fillId="33" borderId="66" xfId="54" applyFont="1" applyFill="1" applyBorder="1" applyAlignment="1">
      <alignment horizontal="center"/>
    </xf>
    <xf numFmtId="1" fontId="8" fillId="33" borderId="66" xfId="54" applyNumberFormat="1" applyFont="1" applyFill="1" applyBorder="1" applyAlignment="1">
      <alignment horizontal="center"/>
    </xf>
    <xf numFmtId="0" fontId="8" fillId="33" borderId="66" xfId="54" applyFont="1" applyFill="1" applyBorder="1" applyAlignment="1">
      <alignment horizontal="left"/>
    </xf>
    <xf numFmtId="0" fontId="44" fillId="33" borderId="66" xfId="54" applyFont="1" applyFill="1" applyBorder="1" applyAlignment="1">
      <alignment horizontal="center"/>
    </xf>
    <xf numFmtId="169" fontId="44" fillId="33" borderId="66" xfId="54" applyNumberFormat="1" applyFont="1" applyFill="1" applyBorder="1" applyAlignment="1">
      <alignment horizontal="right"/>
    </xf>
    <xf numFmtId="0" fontId="48" fillId="33" borderId="78" xfId="54" applyFont="1" applyFill="1" applyBorder="1" applyAlignment="1">
      <alignment horizontal="center" vertical="center"/>
    </xf>
    <xf numFmtId="0" fontId="49" fillId="33" borderId="78" xfId="54" applyFont="1" applyFill="1" applyBorder="1" applyAlignment="1">
      <alignment horizontal="center" vertical="center"/>
    </xf>
    <xf numFmtId="0" fontId="9" fillId="33" borderId="15" xfId="54" applyFont="1" applyFill="1" applyBorder="1"/>
    <xf numFmtId="1" fontId="9" fillId="33" borderId="15" xfId="54" applyNumberFormat="1" applyFont="1" applyFill="1" applyBorder="1"/>
    <xf numFmtId="168" fontId="9" fillId="33" borderId="15" xfId="54" applyNumberFormat="1" applyFont="1" applyFill="1" applyBorder="1"/>
    <xf numFmtId="0" fontId="9" fillId="33" borderId="15" xfId="54" applyFont="1" applyFill="1" applyBorder="1" applyAlignment="1">
      <alignment horizontal="left"/>
    </xf>
    <xf numFmtId="0" fontId="9" fillId="33" borderId="15" xfId="54" applyFont="1" applyFill="1" applyBorder="1" applyAlignment="1">
      <alignment horizontal="center"/>
    </xf>
    <xf numFmtId="169" fontId="9" fillId="33" borderId="15" xfId="54" applyNumberFormat="1" applyFont="1" applyFill="1" applyBorder="1" applyAlignment="1">
      <alignment horizontal="right"/>
    </xf>
    <xf numFmtId="3" fontId="9" fillId="33" borderId="15" xfId="54" applyNumberFormat="1" applyFont="1" applyFill="1" applyBorder="1" applyAlignment="1">
      <alignment horizontal="right"/>
    </xf>
    <xf numFmtId="0" fontId="9" fillId="33" borderId="15" xfId="54" applyFont="1" applyFill="1" applyBorder="1" applyAlignment="1">
      <alignment horizontal="center" wrapText="1"/>
    </xf>
    <xf numFmtId="0" fontId="9" fillId="33" borderId="15" xfId="54" applyFont="1" applyFill="1" applyBorder="1" applyAlignment="1">
      <alignment horizontal="left" wrapText="1"/>
    </xf>
    <xf numFmtId="0" fontId="9" fillId="33" borderId="61" xfId="54" applyFont="1" applyFill="1" applyBorder="1" applyAlignment="1">
      <alignment horizontal="center"/>
    </xf>
    <xf numFmtId="169" fontId="9" fillId="33" borderId="79" xfId="54" applyNumberFormat="1" applyFont="1" applyFill="1" applyBorder="1" applyAlignment="1">
      <alignment horizontal="center"/>
    </xf>
    <xf numFmtId="169" fontId="9" fillId="33" borderId="15" xfId="54" applyNumberFormat="1" applyFont="1" applyFill="1" applyBorder="1" applyAlignment="1">
      <alignment horizontal="left" wrapText="1"/>
    </xf>
    <xf numFmtId="0" fontId="9" fillId="33" borderId="15" xfId="54" applyFont="1" applyFill="1" applyBorder="1" applyAlignment="1">
      <alignment vertical="center"/>
    </xf>
    <xf numFmtId="168" fontId="9" fillId="33" borderId="15" xfId="54" applyNumberFormat="1" applyFont="1" applyFill="1" applyBorder="1" applyAlignment="1">
      <alignment vertical="center"/>
    </xf>
    <xf numFmtId="0" fontId="9" fillId="33" borderId="15" xfId="54" applyFont="1" applyFill="1" applyBorder="1" applyAlignment="1">
      <alignment horizontal="left" vertical="center"/>
    </xf>
    <xf numFmtId="0" fontId="9" fillId="33" borderId="15" xfId="54" applyFont="1" applyFill="1" applyBorder="1" applyAlignment="1">
      <alignment horizontal="center" vertical="center"/>
    </xf>
    <xf numFmtId="169" fontId="9" fillId="33" borderId="15" xfId="54" applyNumberFormat="1" applyFont="1" applyFill="1" applyBorder="1" applyAlignment="1">
      <alignment horizontal="right" vertical="center"/>
    </xf>
    <xf numFmtId="0" fontId="9" fillId="33" borderId="15" xfId="54" applyFont="1" applyFill="1" applyBorder="1" applyAlignment="1">
      <alignment horizontal="center" vertical="center" wrapText="1"/>
    </xf>
    <xf numFmtId="0" fontId="9" fillId="33" borderId="61" xfId="54" applyFont="1" applyFill="1" applyBorder="1" applyAlignment="1">
      <alignment horizontal="center" vertical="center"/>
    </xf>
    <xf numFmtId="168" fontId="41" fillId="33" borderId="15" xfId="54" applyNumberFormat="1" applyFont="1" applyFill="1" applyBorder="1"/>
    <xf numFmtId="1" fontId="9" fillId="33" borderId="15" xfId="54" applyNumberFormat="1" applyFont="1" applyFill="1" applyBorder="1" applyAlignment="1">
      <alignment vertical="center"/>
    </xf>
    <xf numFmtId="0" fontId="47" fillId="33" borderId="82" xfId="54" applyFont="1" applyFill="1" applyBorder="1" applyAlignment="1">
      <alignment horizontal="center" vertical="center"/>
    </xf>
    <xf numFmtId="0" fontId="2" fillId="33" borderId="0" xfId="54" applyFont="1" applyFill="1" applyAlignment="1">
      <alignment horizontal="center" vertical="center"/>
    </xf>
    <xf numFmtId="0" fontId="10" fillId="33" borderId="82" xfId="54" applyFont="1" applyFill="1" applyBorder="1" applyAlignment="1">
      <alignment horizontal="center" vertical="center"/>
    </xf>
    <xf numFmtId="0" fontId="47" fillId="33" borderId="0" xfId="54" applyFont="1" applyFill="1" applyAlignment="1">
      <alignment horizontal="center" vertical="center"/>
    </xf>
    <xf numFmtId="0" fontId="10" fillId="33" borderId="0" xfId="54" applyFont="1" applyFill="1" applyAlignment="1">
      <alignment horizontal="center" vertical="center"/>
    </xf>
    <xf numFmtId="0" fontId="53" fillId="33" borderId="0" xfId="54" applyFont="1" applyFill="1" applyAlignment="1">
      <alignment horizontal="center"/>
    </xf>
    <xf numFmtId="0" fontId="53" fillId="33" borderId="0" xfId="54" applyFont="1" applyFill="1" applyAlignment="1">
      <alignment horizontal="center" wrapText="1"/>
    </xf>
    <xf numFmtId="0" fontId="6" fillId="33" borderId="0" xfId="54" applyFont="1" applyFill="1" applyAlignment="1">
      <alignment horizontal="center"/>
    </xf>
    <xf numFmtId="0" fontId="5" fillId="33" borderId="0" xfId="54" applyFont="1" applyFill="1" applyAlignment="1">
      <alignment horizontal="center"/>
    </xf>
    <xf numFmtId="168" fontId="5" fillId="33" borderId="0" xfId="54" applyNumberFormat="1" applyFont="1" applyFill="1" applyAlignment="1">
      <alignment horizontal="center"/>
    </xf>
    <xf numFmtId="0" fontId="5" fillId="33" borderId="0" xfId="54" applyFont="1" applyFill="1" applyAlignment="1">
      <alignment horizontal="left"/>
    </xf>
    <xf numFmtId="1" fontId="2" fillId="33" borderId="0" xfId="54" applyNumberFormat="1" applyFont="1" applyFill="1" applyAlignment="1">
      <alignment horizontal="center"/>
    </xf>
    <xf numFmtId="168" fontId="2" fillId="33" borderId="0" xfId="54" applyNumberFormat="1" applyFont="1" applyFill="1" applyAlignment="1">
      <alignment horizontal="center"/>
    </xf>
    <xf numFmtId="0" fontId="5" fillId="33" borderId="0" xfId="54" applyFont="1" applyFill="1" applyAlignment="1">
      <alignment horizontal="center" wrapText="1"/>
    </xf>
    <xf numFmtId="0" fontId="52" fillId="33" borderId="0" xfId="54" applyFont="1" applyFill="1" applyAlignment="1">
      <alignment horizontal="center" vertical="top" wrapText="1"/>
    </xf>
    <xf numFmtId="0" fontId="11" fillId="33" borderId="0" xfId="54" applyFont="1" applyFill="1" applyAlignment="1">
      <alignment horizontal="center" vertical="top" wrapText="1"/>
    </xf>
    <xf numFmtId="0" fontId="51" fillId="33" borderId="0" xfId="54" applyFont="1" applyFill="1" applyAlignment="1">
      <alignment horizontal="center" shrinkToFit="1"/>
    </xf>
    <xf numFmtId="0" fontId="51" fillId="33" borderId="0" xfId="54" applyFont="1" applyFill="1" applyAlignment="1">
      <alignment horizontal="center" wrapText="1" shrinkToFit="1"/>
    </xf>
    <xf numFmtId="0" fontId="4" fillId="33" borderId="0" xfId="54" applyFont="1" applyFill="1" applyAlignment="1">
      <alignment horizontal="center" shrinkToFit="1"/>
    </xf>
    <xf numFmtId="0" fontId="50" fillId="33" borderId="0" xfId="54" applyFont="1" applyFill="1" applyAlignment="1">
      <alignment horizontal="center"/>
    </xf>
    <xf numFmtId="0" fontId="50" fillId="33" borderId="0" xfId="54" applyFont="1" applyFill="1" applyAlignment="1">
      <alignment horizontal="center" wrapText="1"/>
    </xf>
    <xf numFmtId="0" fontId="19" fillId="33" borderId="0" xfId="54" applyFont="1" applyFill="1" applyAlignment="1">
      <alignment horizontal="center"/>
    </xf>
    <xf numFmtId="0" fontId="9" fillId="0" borderId="0" xfId="54" applyFont="1" applyAlignment="1">
      <alignment horizontal="center"/>
    </xf>
    <xf numFmtId="169" fontId="15" fillId="0" borderId="0" xfId="54" applyNumberFormat="1" applyFont="1"/>
    <xf numFmtId="0" fontId="9" fillId="0" borderId="0" xfId="54" applyFont="1" applyAlignment="1">
      <alignment horizontal="center" wrapText="1"/>
    </xf>
    <xf numFmtId="0" fontId="2" fillId="0" borderId="0" xfId="54" applyFont="1"/>
    <xf numFmtId="0" fontId="8" fillId="0" borderId="0" xfId="54" applyFont="1"/>
    <xf numFmtId="0" fontId="14" fillId="0" borderId="0" xfId="54" applyFont="1" applyAlignment="1">
      <alignment horizontal="center"/>
    </xf>
    <xf numFmtId="0" fontId="14" fillId="0" borderId="0" xfId="54" applyFont="1" applyAlignment="1">
      <alignment horizontal="center" wrapText="1"/>
    </xf>
    <xf numFmtId="0" fontId="8" fillId="0" borderId="0" xfId="54" applyFont="1" applyAlignment="1">
      <alignment horizontal="center" vertical="center" wrapText="1"/>
    </xf>
    <xf numFmtId="0" fontId="10" fillId="0" borderId="0" xfId="54" applyFont="1" applyAlignment="1">
      <alignment horizontal="center" vertical="center"/>
    </xf>
    <xf numFmtId="0" fontId="9" fillId="0" borderId="0" xfId="54" applyFont="1" applyAlignment="1">
      <alignment horizontal="center" vertical="center"/>
    </xf>
    <xf numFmtId="0" fontId="8" fillId="0" borderId="0" xfId="54" applyFont="1" applyAlignment="1">
      <alignment horizontal="center" vertical="center"/>
    </xf>
    <xf numFmtId="0" fontId="8" fillId="0" borderId="0" xfId="54" applyFont="1" applyAlignment="1">
      <alignment vertical="center"/>
    </xf>
    <xf numFmtId="0" fontId="8" fillId="0" borderId="0" xfId="54" applyFont="1" applyAlignment="1">
      <alignment horizontal="center"/>
    </xf>
    <xf numFmtId="1" fontId="8" fillId="0" borderId="0" xfId="54" applyNumberFormat="1" applyFont="1" applyAlignment="1">
      <alignment horizontal="center"/>
    </xf>
    <xf numFmtId="0" fontId="8" fillId="0" borderId="0" xfId="54" applyFont="1" applyAlignment="1">
      <alignment horizontal="center" wrapText="1"/>
    </xf>
    <xf numFmtId="0" fontId="8" fillId="0" borderId="93" xfId="54" applyFont="1" applyBorder="1" applyAlignment="1">
      <alignment horizontal="center"/>
    </xf>
    <xf numFmtId="1" fontId="8" fillId="0" borderId="94" xfId="54" applyNumberFormat="1" applyFont="1" applyBorder="1" applyAlignment="1">
      <alignment horizontal="center" vertical="center"/>
    </xf>
    <xf numFmtId="169" fontId="8" fillId="0" borderId="94" xfId="54" applyNumberFormat="1" applyFont="1" applyBorder="1" applyAlignment="1">
      <alignment horizontal="center" vertical="center"/>
    </xf>
    <xf numFmtId="0" fontId="9" fillId="0" borderId="72" xfId="54" applyFont="1" applyBorder="1" applyAlignment="1">
      <alignment horizontal="center"/>
    </xf>
    <xf numFmtId="170" fontId="9" fillId="0" borderId="15" xfId="54" applyNumberFormat="1" applyFont="1" applyBorder="1" applyAlignment="1">
      <alignment horizontal="center"/>
    </xf>
    <xf numFmtId="169" fontId="9" fillId="0" borderId="15" xfId="54" applyNumberFormat="1" applyFont="1" applyBorder="1" applyAlignment="1">
      <alignment horizontal="center"/>
    </xf>
    <xf numFmtId="0" fontId="9" fillId="0" borderId="15" xfId="54" applyFont="1" applyBorder="1" applyAlignment="1">
      <alignment horizontal="center"/>
    </xf>
    <xf numFmtId="0" fontId="9" fillId="0" borderId="15" xfId="54" applyFont="1" applyBorder="1" applyAlignment="1">
      <alignment horizontal="center" wrapText="1"/>
    </xf>
    <xf numFmtId="0" fontId="9" fillId="0" borderId="71" xfId="54" applyFont="1" applyBorder="1" applyAlignment="1">
      <alignment horizontal="center"/>
    </xf>
    <xf numFmtId="170" fontId="9" fillId="0" borderId="16" xfId="54" applyNumberFormat="1" applyFont="1" applyBorder="1" applyAlignment="1">
      <alignment horizontal="center"/>
    </xf>
    <xf numFmtId="0" fontId="8" fillId="0" borderId="15" xfId="54" applyFont="1" applyBorder="1" applyAlignment="1">
      <alignment horizontal="center"/>
    </xf>
    <xf numFmtId="169" fontId="8" fillId="0" borderId="15" xfId="54" applyNumberFormat="1" applyFont="1" applyBorder="1" applyAlignment="1">
      <alignment horizontal="center"/>
    </xf>
    <xf numFmtId="169" fontId="13" fillId="0" borderId="15" xfId="54" applyNumberFormat="1" applyFont="1" applyBorder="1"/>
    <xf numFmtId="0" fontId="8" fillId="0" borderId="15" xfId="54" applyFont="1" applyBorder="1" applyAlignment="1">
      <alignment horizontal="center" wrapText="1"/>
    </xf>
    <xf numFmtId="0" fontId="8" fillId="0" borderId="71" xfId="54" applyFont="1" applyBorder="1" applyAlignment="1">
      <alignment horizontal="center"/>
    </xf>
    <xf numFmtId="0" fontId="8" fillId="0" borderId="16" xfId="54" applyFont="1" applyBorder="1" applyAlignment="1">
      <alignment horizontal="center"/>
    </xf>
    <xf numFmtId="0" fontId="15" fillId="0" borderId="0" xfId="54" applyFont="1" applyAlignment="1">
      <alignment horizontal="center" vertical="center"/>
    </xf>
    <xf numFmtId="0" fontId="8" fillId="0" borderId="70" xfId="54" applyFont="1" applyBorder="1" applyAlignment="1">
      <alignment horizontal="center" vertical="center"/>
    </xf>
    <xf numFmtId="0" fontId="8" fillId="0" borderId="69" xfId="54" applyFont="1" applyBorder="1" applyAlignment="1">
      <alignment horizontal="center" vertical="center" wrapText="1"/>
    </xf>
    <xf numFmtId="0" fontId="8" fillId="0" borderId="68" xfId="54" applyFont="1" applyBorder="1" applyAlignment="1">
      <alignment horizontal="center" vertical="center"/>
    </xf>
    <xf numFmtId="0" fontId="13" fillId="0" borderId="0" xfId="54" applyFont="1" applyAlignment="1">
      <alignment horizontal="center"/>
    </xf>
    <xf numFmtId="0" fontId="12" fillId="33" borderId="0" xfId="54" applyFont="1" applyFill="1" applyAlignment="1">
      <alignment horizontal="center"/>
    </xf>
    <xf numFmtId="1" fontId="12" fillId="33" borderId="0" xfId="54" applyNumberFormat="1" applyFont="1" applyFill="1" applyAlignment="1">
      <alignment horizontal="right"/>
    </xf>
    <xf numFmtId="169" fontId="2" fillId="33" borderId="0" xfId="54" applyNumberFormat="1" applyFont="1" applyFill="1"/>
    <xf numFmtId="169" fontId="9" fillId="33" borderId="0" xfId="54" applyNumberFormat="1" applyFont="1" applyFill="1" applyAlignment="1">
      <alignment horizontal="center"/>
    </xf>
    <xf numFmtId="169" fontId="9" fillId="33" borderId="11" xfId="54" applyNumberFormat="1" applyFont="1" applyFill="1" applyBorder="1" applyAlignment="1">
      <alignment horizontal="center"/>
    </xf>
    <xf numFmtId="0" fontId="9" fillId="33" borderId="23" xfId="54" applyFont="1" applyFill="1" applyBorder="1" applyAlignment="1">
      <alignment horizontal="center"/>
    </xf>
    <xf numFmtId="0" fontId="9" fillId="33" borderId="48" xfId="54" applyFont="1" applyFill="1" applyBorder="1" applyAlignment="1">
      <alignment horizontal="center"/>
    </xf>
    <xf numFmtId="168" fontId="8" fillId="33" borderId="47" xfId="54" applyNumberFormat="1" applyFont="1" applyFill="1" applyBorder="1" applyAlignment="1">
      <alignment horizontal="center"/>
    </xf>
    <xf numFmtId="0" fontId="8" fillId="33" borderId="47" xfId="54" applyFont="1" applyFill="1" applyBorder="1" applyAlignment="1">
      <alignment horizontal="center"/>
    </xf>
    <xf numFmtId="1" fontId="8" fillId="33" borderId="47" xfId="54" applyNumberFormat="1" applyFont="1" applyFill="1" applyBorder="1" applyAlignment="1">
      <alignment horizontal="center"/>
    </xf>
    <xf numFmtId="0" fontId="8" fillId="33" borderId="47" xfId="54" applyFont="1" applyFill="1" applyBorder="1" applyAlignment="1">
      <alignment horizontal="left"/>
    </xf>
    <xf numFmtId="169" fontId="44" fillId="33" borderId="47" xfId="54" applyNumberFormat="1" applyFont="1" applyFill="1" applyBorder="1" applyAlignment="1">
      <alignment horizontal="right"/>
    </xf>
    <xf numFmtId="0" fontId="48" fillId="33" borderId="82" xfId="54" applyFont="1" applyFill="1" applyBorder="1" applyAlignment="1">
      <alignment horizontal="center" vertical="center"/>
    </xf>
    <xf numFmtId="169" fontId="9" fillId="33" borderId="82" xfId="54" applyNumberFormat="1" applyFont="1" applyFill="1" applyBorder="1" applyAlignment="1">
      <alignment horizontal="center"/>
    </xf>
    <xf numFmtId="0" fontId="9" fillId="33" borderId="83" xfId="54" applyFont="1" applyFill="1" applyBorder="1" applyAlignment="1">
      <alignment horizontal="center"/>
    </xf>
    <xf numFmtId="169" fontId="9" fillId="33" borderId="15" xfId="54" applyNumberFormat="1" applyFont="1" applyFill="1" applyBorder="1"/>
    <xf numFmtId="1" fontId="9" fillId="33" borderId="15" xfId="54" applyNumberFormat="1" applyFont="1" applyFill="1" applyBorder="1" applyAlignment="1">
      <alignment horizontal="right"/>
    </xf>
    <xf numFmtId="0" fontId="9" fillId="33" borderId="39" xfId="54" applyFont="1" applyFill="1" applyBorder="1" applyAlignment="1">
      <alignment horizontal="center"/>
    </xf>
    <xf numFmtId="169" fontId="9" fillId="33" borderId="82" xfId="54" applyNumberFormat="1" applyFont="1" applyFill="1" applyBorder="1" applyAlignment="1">
      <alignment horizontal="center" vertical="center"/>
    </xf>
    <xf numFmtId="0" fontId="9" fillId="33" borderId="83" xfId="54" applyFont="1" applyFill="1" applyBorder="1" applyAlignment="1">
      <alignment horizontal="center" vertical="center"/>
    </xf>
    <xf numFmtId="1" fontId="9" fillId="33" borderId="15" xfId="54" applyNumberFormat="1" applyFont="1" applyFill="1" applyBorder="1" applyAlignment="1">
      <alignment horizontal="right" vertical="center"/>
    </xf>
    <xf numFmtId="0" fontId="9" fillId="33" borderId="39" xfId="54" applyFont="1" applyFill="1" applyBorder="1" applyAlignment="1">
      <alignment horizontal="center" vertical="center"/>
    </xf>
    <xf numFmtId="0" fontId="40" fillId="33" borderId="15" xfId="54" applyFont="1" applyFill="1" applyBorder="1" applyAlignment="1">
      <alignment vertical="center"/>
    </xf>
    <xf numFmtId="0" fontId="40" fillId="33" borderId="15" xfId="54" applyFont="1" applyFill="1" applyBorder="1"/>
    <xf numFmtId="1" fontId="5" fillId="33" borderId="0" xfId="54" applyNumberFormat="1" applyFont="1" applyFill="1" applyAlignment="1">
      <alignment horizontal="right"/>
    </xf>
    <xf numFmtId="0" fontId="11" fillId="0" borderId="0" xfId="54" applyFont="1" applyAlignment="1">
      <alignment vertical="center"/>
    </xf>
    <xf numFmtId="0" fontId="8" fillId="0" borderId="104" xfId="54" applyFont="1" applyBorder="1" applyAlignment="1">
      <alignment horizontal="center"/>
    </xf>
    <xf numFmtId="1" fontId="8" fillId="0" borderId="105" xfId="54" applyNumberFormat="1" applyFont="1" applyBorder="1" applyAlignment="1">
      <alignment horizontal="center" vertical="center"/>
    </xf>
    <xf numFmtId="169" fontId="8" fillId="0" borderId="105" xfId="54" applyNumberFormat="1" applyFont="1" applyBorder="1" applyAlignment="1">
      <alignment horizontal="center" vertical="center"/>
    </xf>
    <xf numFmtId="0" fontId="9" fillId="0" borderId="107" xfId="54" applyFont="1" applyBorder="1" applyAlignment="1">
      <alignment horizontal="center"/>
    </xf>
    <xf numFmtId="169" fontId="9" fillId="0" borderId="16" xfId="54" applyNumberFormat="1" applyFont="1" applyBorder="1" applyAlignment="1">
      <alignment horizontal="center"/>
    </xf>
    <xf numFmtId="0" fontId="9" fillId="0" borderId="16" xfId="54" applyFont="1" applyBorder="1" applyAlignment="1">
      <alignment horizontal="center"/>
    </xf>
    <xf numFmtId="0" fontId="9" fillId="0" borderId="16" xfId="54" applyFont="1" applyBorder="1" applyAlignment="1">
      <alignment horizontal="center" wrapText="1"/>
    </xf>
    <xf numFmtId="0" fontId="9" fillId="0" borderId="108" xfId="54" applyFont="1" applyBorder="1" applyAlignment="1">
      <alignment horizontal="center"/>
    </xf>
    <xf numFmtId="169" fontId="8" fillId="0" borderId="16" xfId="54" applyNumberFormat="1" applyFont="1" applyBorder="1" applyAlignment="1">
      <alignment horizontal="center"/>
    </xf>
    <xf numFmtId="0" fontId="8" fillId="0" borderId="16" xfId="54" applyFont="1" applyBorder="1" applyAlignment="1">
      <alignment horizontal="center" wrapText="1"/>
    </xf>
    <xf numFmtId="0" fontId="8" fillId="0" borderId="108" xfId="54" applyFont="1" applyBorder="1" applyAlignment="1">
      <alignment horizontal="center"/>
    </xf>
    <xf numFmtId="170" fontId="8" fillId="0" borderId="16" xfId="54" applyNumberFormat="1" applyFont="1" applyBorder="1" applyAlignment="1">
      <alignment horizontal="center"/>
    </xf>
    <xf numFmtId="0" fontId="4" fillId="0" borderId="0" xfId="54" applyFont="1" applyAlignment="1">
      <alignment horizontal="center" vertical="center" wrapText="1"/>
    </xf>
    <xf numFmtId="0" fontId="19" fillId="0" borderId="0" xfId="54" applyFont="1" applyAlignment="1">
      <alignment vertical="center"/>
    </xf>
    <xf numFmtId="168" fontId="9" fillId="33" borderId="80" xfId="54" applyNumberFormat="1" applyFont="1" applyFill="1" applyBorder="1" applyAlignment="1">
      <alignment horizontal="center" vertical="center"/>
    </xf>
    <xf numFmtId="0" fontId="43" fillId="33" borderId="62" xfId="54" applyFont="1" applyFill="1" applyBorder="1" applyAlignment="1">
      <alignment horizontal="center"/>
    </xf>
    <xf numFmtId="0" fontId="43" fillId="33" borderId="67" xfId="54" applyFont="1" applyFill="1" applyBorder="1" applyAlignment="1">
      <alignment horizontal="center"/>
    </xf>
    <xf numFmtId="169" fontId="9" fillId="33" borderId="0" xfId="54" applyNumberFormat="1" applyFont="1" applyFill="1" applyAlignment="1">
      <alignment horizontal="center" vertical="center"/>
    </xf>
    <xf numFmtId="0" fontId="46" fillId="33" borderId="0" xfId="54" applyFont="1" applyFill="1"/>
    <xf numFmtId="0" fontId="40" fillId="33" borderId="39" xfId="54" applyFont="1" applyFill="1" applyBorder="1" applyAlignment="1">
      <alignment horizontal="center" vertical="center"/>
    </xf>
    <xf numFmtId="0" fontId="40" fillId="33" borderId="15" xfId="54" applyFont="1" applyFill="1" applyBorder="1" applyAlignment="1">
      <alignment horizontal="left" wrapText="1"/>
    </xf>
    <xf numFmtId="0" fontId="40" fillId="33" borderId="15" xfId="54" applyFont="1" applyFill="1" applyBorder="1" applyAlignment="1">
      <alignment horizontal="center" vertical="center"/>
    </xf>
    <xf numFmtId="169" fontId="40" fillId="33" borderId="15" xfId="54" applyNumberFormat="1" applyFont="1" applyFill="1" applyBorder="1" applyAlignment="1">
      <alignment horizontal="right" vertical="center"/>
    </xf>
    <xf numFmtId="0" fontId="40" fillId="33" borderId="15" xfId="54" applyFont="1" applyFill="1" applyBorder="1" applyAlignment="1">
      <alignment horizontal="left" vertical="center"/>
    </xf>
    <xf numFmtId="1" fontId="40" fillId="33" borderId="15" xfId="54" applyNumberFormat="1" applyFont="1" applyFill="1" applyBorder="1" applyAlignment="1">
      <alignment horizontal="right" vertical="center"/>
    </xf>
    <xf numFmtId="1" fontId="40" fillId="33" borderId="15" xfId="54" applyNumberFormat="1" applyFont="1" applyFill="1" applyBorder="1"/>
    <xf numFmtId="169" fontId="40" fillId="33" borderId="15" xfId="54" applyNumberFormat="1" applyFont="1" applyFill="1" applyBorder="1"/>
    <xf numFmtId="0" fontId="40" fillId="33" borderId="40" xfId="54" applyFont="1" applyFill="1" applyBorder="1" applyAlignment="1">
      <alignment horizontal="center" vertical="center"/>
    </xf>
    <xf numFmtId="0" fontId="40" fillId="33" borderId="83" xfId="54" applyFont="1" applyFill="1" applyBorder="1" applyAlignment="1">
      <alignment horizontal="center" vertical="center"/>
    </xf>
    <xf numFmtId="169" fontId="40" fillId="33" borderId="82" xfId="54" applyNumberFormat="1" applyFont="1" applyFill="1" applyBorder="1" applyAlignment="1">
      <alignment horizontal="center" vertical="center"/>
    </xf>
    <xf numFmtId="169" fontId="46" fillId="33" borderId="0" xfId="54" applyNumberFormat="1" applyFont="1" applyFill="1"/>
    <xf numFmtId="0" fontId="49" fillId="33" borderId="82" xfId="54" applyFont="1" applyFill="1" applyBorder="1" applyAlignment="1">
      <alignment horizontal="center" vertical="center"/>
    </xf>
    <xf numFmtId="0" fontId="40" fillId="33" borderId="39" xfId="54" applyFont="1" applyFill="1" applyBorder="1" applyAlignment="1">
      <alignment horizontal="center"/>
    </xf>
    <xf numFmtId="0" fontId="40" fillId="33" borderId="15" xfId="54" applyFont="1" applyFill="1" applyBorder="1" applyAlignment="1">
      <alignment horizontal="center"/>
    </xf>
    <xf numFmtId="169" fontId="40" fillId="33" borderId="15" xfId="54" applyNumberFormat="1" applyFont="1" applyFill="1" applyBorder="1" applyAlignment="1">
      <alignment horizontal="right"/>
    </xf>
    <xf numFmtId="0" fontId="40" fillId="33" borderId="15" xfId="54" applyFont="1" applyFill="1" applyBorder="1" applyAlignment="1">
      <alignment horizontal="left"/>
    </xf>
    <xf numFmtId="1" fontId="40" fillId="33" borderId="15" xfId="54" applyNumberFormat="1" applyFont="1" applyFill="1" applyBorder="1" applyAlignment="1">
      <alignment horizontal="right"/>
    </xf>
    <xf numFmtId="0" fontId="40" fillId="33" borderId="83" xfId="54" applyFont="1" applyFill="1" applyBorder="1" applyAlignment="1">
      <alignment horizontal="center"/>
    </xf>
    <xf numFmtId="169" fontId="40" fillId="33" borderId="82" xfId="54" applyNumberFormat="1" applyFont="1" applyFill="1" applyBorder="1" applyAlignment="1">
      <alignment horizontal="center"/>
    </xf>
    <xf numFmtId="168" fontId="40" fillId="33" borderId="15" xfId="54" applyNumberFormat="1" applyFont="1" applyFill="1" applyBorder="1"/>
    <xf numFmtId="0" fontId="9" fillId="0" borderId="0" xfId="0" applyFont="1" applyAlignment="1">
      <alignment wrapText="1"/>
    </xf>
    <xf numFmtId="0" fontId="9" fillId="34" borderId="0" xfId="0" applyFont="1" applyFill="1" applyAlignment="1">
      <alignment horizontal="left"/>
    </xf>
    <xf numFmtId="169" fontId="8" fillId="34" borderId="0" xfId="0" applyNumberFormat="1" applyFont="1" applyFill="1" applyAlignment="1">
      <alignment horizontal="right" wrapText="1"/>
    </xf>
    <xf numFmtId="0" fontId="8" fillId="34" borderId="0" xfId="0" applyFont="1" applyFill="1" applyAlignment="1">
      <alignment horizontal="left" wrapText="1"/>
    </xf>
    <xf numFmtId="0" fontId="9" fillId="34" borderId="0" xfId="0" applyFont="1" applyFill="1" applyAlignment="1">
      <alignment horizontal="right" vertical="center"/>
    </xf>
    <xf numFmtId="0" fontId="9" fillId="34" borderId="0" xfId="0" applyFont="1" applyFill="1" applyAlignment="1">
      <alignment horizontal="left" wrapText="1"/>
    </xf>
    <xf numFmtId="169" fontId="8" fillId="34" borderId="0" xfId="0" applyNumberFormat="1" applyFont="1" applyFill="1" applyAlignment="1">
      <alignment horizontal="right"/>
    </xf>
    <xf numFmtId="0" fontId="8" fillId="34" borderId="0" xfId="0" applyFont="1" applyFill="1" applyAlignment="1">
      <alignment horizontal="center"/>
    </xf>
    <xf numFmtId="0" fontId="9" fillId="0" borderId="0" xfId="55"/>
    <xf numFmtId="0" fontId="61" fillId="0" borderId="0" xfId="55" applyFont="1" applyAlignment="1">
      <alignment horizontal="center"/>
    </xf>
    <xf numFmtId="0" fontId="61" fillId="0" borderId="0" xfId="55" applyFont="1"/>
    <xf numFmtId="171" fontId="9" fillId="0" borderId="0" xfId="4" applyNumberFormat="1" applyFont="1" applyFill="1" applyBorder="1" applyAlignment="1">
      <alignment horizontal="right"/>
    </xf>
    <xf numFmtId="171" fontId="62" fillId="0" borderId="0" xfId="4" applyNumberFormat="1" applyFont="1" applyFill="1" applyBorder="1" applyAlignment="1">
      <alignment horizontal="right"/>
    </xf>
    <xf numFmtId="0" fontId="62" fillId="0" borderId="0" xfId="55" applyFont="1"/>
    <xf numFmtId="0" fontId="4" fillId="0" borderId="0" xfId="55" applyFont="1" applyAlignment="1">
      <alignment horizontal="center"/>
    </xf>
    <xf numFmtId="0" fontId="61" fillId="0" borderId="0" xfId="55" applyFont="1" applyAlignment="1">
      <alignment vertical="center"/>
    </xf>
    <xf numFmtId="169" fontId="8" fillId="0" borderId="0" xfId="0" applyNumberFormat="1" applyFont="1" applyAlignment="1">
      <alignment horizontal="right" vertical="center"/>
    </xf>
    <xf numFmtId="0" fontId="62" fillId="0" borderId="0" xfId="55" applyFont="1" applyAlignment="1">
      <alignment vertical="center"/>
    </xf>
    <xf numFmtId="171" fontId="62" fillId="0" borderId="0" xfId="4" applyNumberFormat="1" applyFont="1" applyFill="1" applyBorder="1" applyAlignment="1">
      <alignment horizontal="right" vertical="center"/>
    </xf>
    <xf numFmtId="171" fontId="62" fillId="0" borderId="0" xfId="4" applyNumberFormat="1" applyFont="1" applyFill="1" applyBorder="1" applyAlignment="1">
      <alignment vertical="center"/>
    </xf>
    <xf numFmtId="0" fontId="61" fillId="0" borderId="0" xfId="55" applyFont="1" applyAlignment="1">
      <alignment horizontal="center" vertical="center"/>
    </xf>
    <xf numFmtId="0" fontId="62" fillId="0" borderId="0" xfId="55" applyFont="1" applyAlignment="1">
      <alignment horizontal="center" vertical="center"/>
    </xf>
    <xf numFmtId="0" fontId="11" fillId="0" borderId="112" xfId="55" applyFont="1" applyBorder="1" applyAlignment="1">
      <alignment horizontal="center" vertical="center"/>
    </xf>
    <xf numFmtId="0" fontId="11" fillId="0" borderId="113" xfId="55" applyFont="1" applyBorder="1" applyAlignment="1">
      <alignment horizontal="center" vertical="center"/>
    </xf>
    <xf numFmtId="0" fontId="11" fillId="0" borderId="114" xfId="55" applyFont="1" applyBorder="1" applyAlignment="1">
      <alignment horizontal="center" vertical="center"/>
    </xf>
    <xf numFmtId="3" fontId="9" fillId="0" borderId="112" xfId="55" applyNumberFormat="1" applyBorder="1" applyAlignment="1">
      <alignment horizontal="center" vertical="center"/>
    </xf>
    <xf numFmtId="0" fontId="9" fillId="0" borderId="113" xfId="0" applyFont="1" applyBorder="1" applyAlignment="1">
      <alignment vertical="center" wrapText="1"/>
    </xf>
    <xf numFmtId="0" fontId="9" fillId="0" borderId="113" xfId="0" applyFont="1" applyBorder="1" applyAlignment="1">
      <alignment horizontal="center" vertical="center"/>
    </xf>
    <xf numFmtId="0" fontId="9" fillId="0" borderId="113" xfId="0" applyFont="1" applyBorder="1" applyAlignment="1">
      <alignment horizontal="center" vertical="center" wrapText="1"/>
    </xf>
    <xf numFmtId="169" fontId="9" fillId="0" borderId="113" xfId="0" applyNumberFormat="1" applyFont="1" applyBorder="1" applyAlignment="1">
      <alignment horizontal="right" vertical="center"/>
    </xf>
    <xf numFmtId="0" fontId="0" fillId="0" borderId="113" xfId="0" applyBorder="1"/>
    <xf numFmtId="0" fontId="0" fillId="0" borderId="114" xfId="0" applyBorder="1"/>
    <xf numFmtId="0" fontId="40" fillId="0" borderId="113" xfId="0" applyFont="1" applyBorder="1" applyAlignment="1">
      <alignment vertical="center" wrapText="1"/>
    </xf>
    <xf numFmtId="0" fontId="58" fillId="0" borderId="113" xfId="0" applyFont="1" applyBorder="1" applyAlignment="1">
      <alignment horizontal="left" vertical="center" wrapText="1"/>
    </xf>
    <xf numFmtId="0" fontId="9" fillId="0" borderId="113" xfId="0" applyFont="1" applyBorder="1" applyAlignment="1">
      <alignment horizontal="left" vertical="center" wrapText="1"/>
    </xf>
    <xf numFmtId="0" fontId="40" fillId="0" borderId="113" xfId="0" applyFont="1" applyBorder="1" applyAlignment="1">
      <alignment horizontal="left" vertical="center" wrapText="1"/>
    </xf>
    <xf numFmtId="0" fontId="9" fillId="34" borderId="113" xfId="0" applyFont="1" applyFill="1" applyBorder="1" applyAlignment="1">
      <alignment horizontal="center" vertical="center" wrapText="1"/>
    </xf>
    <xf numFmtId="171" fontId="9" fillId="0" borderId="115" xfId="4" applyNumberFormat="1" applyFont="1" applyFill="1" applyBorder="1" applyAlignment="1">
      <alignment horizontal="right" vertical="center"/>
    </xf>
    <xf numFmtId="169" fontId="8" fillId="0" borderId="115" xfId="0" applyNumberFormat="1" applyFont="1" applyBorder="1" applyAlignment="1">
      <alignment horizontal="right" vertical="center"/>
    </xf>
    <xf numFmtId="169" fontId="8" fillId="0" borderId="115" xfId="4" applyNumberFormat="1" applyFont="1" applyFill="1" applyBorder="1" applyAlignment="1">
      <alignment horizontal="right" vertical="center"/>
    </xf>
    <xf numFmtId="0" fontId="0" fillId="0" borderId="115" xfId="0" applyBorder="1"/>
    <xf numFmtId="0" fontId="0" fillId="0" borderId="116" xfId="0" applyBorder="1"/>
    <xf numFmtId="0" fontId="0" fillId="0" borderId="119" xfId="0" applyBorder="1" applyAlignment="1">
      <alignment vertical="center"/>
    </xf>
    <xf numFmtId="0" fontId="14" fillId="0" borderId="113" xfId="0" applyFont="1" applyBorder="1"/>
    <xf numFmtId="0" fontId="9" fillId="34" borderId="15" xfId="54" applyFont="1" applyFill="1" applyBorder="1" applyAlignment="1">
      <alignment vertical="center"/>
    </xf>
    <xf numFmtId="0" fontId="9" fillId="34" borderId="15" xfId="54" applyFont="1" applyFill="1" applyBorder="1"/>
    <xf numFmtId="0" fontId="40" fillId="34" borderId="15" xfId="54" applyFont="1" applyFill="1" applyBorder="1" applyAlignment="1">
      <alignment vertical="center"/>
    </xf>
    <xf numFmtId="0" fontId="9" fillId="34" borderId="15" xfId="54" applyFont="1" applyFill="1" applyBorder="1" applyAlignment="1">
      <alignment horizontal="center" vertical="center"/>
    </xf>
    <xf numFmtId="0" fontId="9" fillId="34" borderId="15" xfId="54" applyFont="1" applyFill="1" applyBorder="1" applyAlignment="1">
      <alignment horizontal="center"/>
    </xf>
    <xf numFmtId="0" fontId="40" fillId="34" borderId="15" xfId="54" applyFont="1" applyFill="1" applyBorder="1" applyAlignment="1">
      <alignment horizontal="center" vertical="center"/>
    </xf>
    <xf numFmtId="169" fontId="13" fillId="0" borderId="16" xfId="0" applyNumberFormat="1" applyFont="1" applyBorder="1" applyAlignment="1">
      <alignment horizontal="center"/>
    </xf>
    <xf numFmtId="0" fontId="9" fillId="36" borderId="15" xfId="54" applyFont="1" applyFill="1" applyBorder="1" applyAlignment="1">
      <alignment horizontal="center" vertical="center" wrapText="1"/>
    </xf>
    <xf numFmtId="0" fontId="40" fillId="36" borderId="15" xfId="54" applyFont="1" applyFill="1" applyBorder="1" applyAlignment="1">
      <alignment horizontal="center" vertical="center"/>
    </xf>
    <xf numFmtId="0" fontId="9" fillId="36" borderId="15" xfId="54" applyFont="1" applyFill="1" applyBorder="1" applyAlignment="1">
      <alignment horizontal="center" wrapText="1"/>
    </xf>
    <xf numFmtId="0" fontId="40" fillId="36" borderId="15" xfId="54" applyFont="1" applyFill="1" applyBorder="1" applyAlignment="1">
      <alignment horizontal="center"/>
    </xf>
    <xf numFmtId="0" fontId="8" fillId="33" borderId="0" xfId="54" applyFont="1" applyFill="1" applyAlignment="1">
      <alignment horizontal="center"/>
    </xf>
    <xf numFmtId="0" fontId="9" fillId="35" borderId="15" xfId="54" applyFont="1" applyFill="1" applyBorder="1" applyAlignment="1">
      <alignment horizontal="center" wrapText="1"/>
    </xf>
    <xf numFmtId="0" fontId="40" fillId="35" borderId="15" xfId="54" applyFont="1" applyFill="1" applyBorder="1" applyAlignment="1">
      <alignment horizontal="center"/>
    </xf>
    <xf numFmtId="3" fontId="9" fillId="33" borderId="15" xfId="54" applyNumberFormat="1" applyFont="1" applyFill="1" applyBorder="1" applyAlignment="1">
      <alignment horizontal="right" vertical="center"/>
    </xf>
    <xf numFmtId="0" fontId="43" fillId="33" borderId="40" xfId="54" applyFont="1" applyFill="1" applyBorder="1" applyAlignment="1">
      <alignment horizontal="center" vertical="center"/>
    </xf>
    <xf numFmtId="169" fontId="13" fillId="0" borderId="16" xfId="54" applyNumberFormat="1" applyFont="1" applyBorder="1" applyAlignment="1">
      <alignment horizontal="center"/>
    </xf>
    <xf numFmtId="0" fontId="63" fillId="33" borderId="15" xfId="54" applyFont="1" applyFill="1" applyBorder="1" applyAlignment="1">
      <alignment horizontal="center" vertical="center" wrapText="1"/>
    </xf>
    <xf numFmtId="3" fontId="41" fillId="33" borderId="15" xfId="54" applyNumberFormat="1" applyFont="1" applyFill="1" applyBorder="1"/>
    <xf numFmtId="169" fontId="44" fillId="33" borderId="0" xfId="54" applyNumberFormat="1" applyFont="1" applyFill="1" applyAlignment="1">
      <alignment horizontal="right"/>
    </xf>
    <xf numFmtId="0" fontId="44" fillId="33" borderId="0" xfId="54" applyFont="1" applyFill="1" applyAlignment="1">
      <alignment horizontal="center"/>
    </xf>
    <xf numFmtId="0" fontId="8" fillId="33" borderId="0" xfId="54" applyFont="1" applyFill="1" applyAlignment="1">
      <alignment horizontal="left"/>
    </xf>
    <xf numFmtId="168" fontId="8" fillId="33" borderId="0" xfId="54" applyNumberFormat="1" applyFont="1" applyFill="1" applyAlignment="1">
      <alignment horizontal="center"/>
    </xf>
    <xf numFmtId="1" fontId="8" fillId="33" borderId="0" xfId="54" applyNumberFormat="1" applyFont="1" applyFill="1" applyAlignment="1">
      <alignment horizontal="center"/>
    </xf>
    <xf numFmtId="0" fontId="43" fillId="33" borderId="0" xfId="54" applyFont="1" applyFill="1" applyAlignment="1">
      <alignment horizontal="center"/>
    </xf>
    <xf numFmtId="169" fontId="8" fillId="33" borderId="66" xfId="54" applyNumberFormat="1" applyFont="1" applyFill="1" applyBorder="1" applyAlignment="1">
      <alignment horizontal="right"/>
    </xf>
    <xf numFmtId="0" fontId="66" fillId="33" borderId="0" xfId="54" applyFont="1" applyFill="1" applyAlignment="1">
      <alignment horizontal="center"/>
    </xf>
    <xf numFmtId="0" fontId="67" fillId="33" borderId="0" xfId="0" applyFont="1" applyFill="1" applyAlignment="1">
      <alignment horizontal="center"/>
    </xf>
    <xf numFmtId="3" fontId="9" fillId="33" borderId="0" xfId="0" applyNumberFormat="1" applyFont="1" applyFill="1" applyAlignment="1">
      <alignment horizontal="center"/>
    </xf>
    <xf numFmtId="3" fontId="62" fillId="0" borderId="125" xfId="55" applyNumberFormat="1" applyFont="1" applyBorder="1" applyAlignment="1">
      <alignment horizontal="center" vertical="center"/>
    </xf>
    <xf numFmtId="0" fontId="9" fillId="0" borderId="125" xfId="61" applyFont="1" applyBorder="1" applyAlignment="1">
      <alignment vertical="center" wrapText="1"/>
    </xf>
    <xf numFmtId="0" fontId="9" fillId="0" borderId="125" xfId="61" applyFont="1" applyBorder="1" applyAlignment="1">
      <alignment horizontal="center" vertical="center"/>
    </xf>
    <xf numFmtId="169" fontId="9" fillId="0" borderId="125" xfId="61" applyNumberFormat="1" applyFont="1" applyBorder="1" applyAlignment="1">
      <alignment horizontal="right" vertical="center"/>
    </xf>
    <xf numFmtId="0" fontId="9" fillId="0" borderId="125" xfId="61" applyFont="1" applyBorder="1" applyAlignment="1">
      <alignment horizontal="center" vertical="center" wrapText="1"/>
    </xf>
    <xf numFmtId="168" fontId="2" fillId="33" borderId="0" xfId="0" applyNumberFormat="1" applyFont="1" applyFill="1"/>
    <xf numFmtId="2" fontId="12" fillId="33" borderId="0" xfId="0" applyNumberFormat="1" applyFont="1" applyFill="1"/>
    <xf numFmtId="169" fontId="9" fillId="0" borderId="125" xfId="61" applyNumberFormat="1" applyFont="1" applyBorder="1" applyAlignment="1">
      <alignment horizontal="center" vertical="center"/>
    </xf>
    <xf numFmtId="169" fontId="63" fillId="33" borderId="125" xfId="0" applyNumberFormat="1" applyFont="1" applyFill="1" applyBorder="1" applyAlignment="1">
      <alignment horizontal="center" vertical="center"/>
    </xf>
    <xf numFmtId="168" fontId="63" fillId="33" borderId="125" xfId="0" applyNumberFormat="1" applyFont="1" applyFill="1" applyBorder="1" applyAlignment="1">
      <alignment horizontal="center" vertical="center"/>
    </xf>
    <xf numFmtId="0" fontId="9" fillId="0" borderId="125" xfId="0" applyFont="1" applyBorder="1" applyAlignment="1">
      <alignment horizontal="center" vertical="center" wrapText="1"/>
    </xf>
    <xf numFmtId="0" fontId="63" fillId="33" borderId="125" xfId="0" applyFont="1" applyFill="1" applyBorder="1" applyAlignment="1">
      <alignment horizontal="center" vertical="center" wrapText="1"/>
    </xf>
    <xf numFmtId="0" fontId="69" fillId="33" borderId="125" xfId="0" applyFont="1" applyFill="1" applyBorder="1" applyAlignment="1">
      <alignment horizontal="center" vertical="center" wrapText="1"/>
    </xf>
    <xf numFmtId="0" fontId="40" fillId="33" borderId="125" xfId="57" applyFont="1" applyFill="1" applyBorder="1" applyAlignment="1">
      <alignment horizontal="center" vertical="center" wrapText="1"/>
    </xf>
    <xf numFmtId="169" fontId="44" fillId="33" borderId="125" xfId="0" applyNumberFormat="1" applyFont="1" applyFill="1" applyBorder="1" applyAlignment="1">
      <alignment horizontal="center"/>
    </xf>
    <xf numFmtId="169" fontId="68" fillId="33" borderId="125" xfId="0" applyNumberFormat="1" applyFont="1" applyFill="1" applyBorder="1" applyAlignment="1">
      <alignment horizontal="center"/>
    </xf>
    <xf numFmtId="169" fontId="45" fillId="33" borderId="125" xfId="0" applyNumberFormat="1" applyFont="1" applyFill="1" applyBorder="1" applyAlignment="1">
      <alignment horizontal="center"/>
    </xf>
    <xf numFmtId="1" fontId="8" fillId="33" borderId="125" xfId="0" applyNumberFormat="1" applyFont="1" applyFill="1" applyBorder="1" applyAlignment="1">
      <alignment horizontal="center"/>
    </xf>
    <xf numFmtId="168" fontId="8" fillId="33" borderId="125" xfId="0" applyNumberFormat="1" applyFont="1" applyFill="1" applyBorder="1" applyAlignment="1">
      <alignment horizontal="center"/>
    </xf>
    <xf numFmtId="0" fontId="8" fillId="33" borderId="125" xfId="0" applyFont="1" applyFill="1" applyBorder="1" applyAlignment="1">
      <alignment horizontal="center" wrapText="1"/>
    </xf>
    <xf numFmtId="0" fontId="64" fillId="33" borderId="125" xfId="0" applyFont="1" applyFill="1" applyBorder="1" applyAlignment="1">
      <alignment horizontal="center" wrapText="1"/>
    </xf>
    <xf numFmtId="0" fontId="72" fillId="33" borderId="125" xfId="57" applyFont="1" applyFill="1" applyBorder="1" applyAlignment="1">
      <alignment horizontal="center" vertical="center" wrapText="1"/>
    </xf>
    <xf numFmtId="0" fontId="8" fillId="33" borderId="125" xfId="0" applyFont="1" applyFill="1" applyBorder="1" applyAlignment="1">
      <alignment horizontal="center"/>
    </xf>
    <xf numFmtId="0" fontId="8" fillId="33" borderId="125" xfId="44" applyFont="1" applyFill="1" applyBorder="1" applyAlignment="1">
      <alignment horizontal="center" vertical="center" wrapText="1"/>
    </xf>
    <xf numFmtId="0" fontId="8" fillId="33" borderId="125" xfId="44" applyFont="1" applyFill="1" applyBorder="1" applyAlignment="1">
      <alignment horizontal="center" vertical="center"/>
    </xf>
    <xf numFmtId="0" fontId="8" fillId="33" borderId="0" xfId="54" applyFont="1" applyFill="1" applyAlignment="1">
      <alignment horizontal="center"/>
    </xf>
    <xf numFmtId="0" fontId="45" fillId="33" borderId="125" xfId="44" applyFont="1" applyFill="1" applyBorder="1" applyAlignment="1">
      <alignment horizontal="center" vertical="center" wrapText="1"/>
    </xf>
    <xf numFmtId="0" fontId="8" fillId="33" borderId="0" xfId="54" applyFont="1" applyFill="1" applyAlignment="1">
      <alignment horizontal="center"/>
    </xf>
    <xf numFmtId="0" fontId="73" fillId="0" borderId="0" xfId="0" applyFont="1"/>
    <xf numFmtId="0" fontId="73" fillId="0" borderId="0" xfId="0" applyFont="1" applyAlignment="1">
      <alignment vertical="center"/>
    </xf>
    <xf numFmtId="0" fontId="77" fillId="33" borderId="125" xfId="0" applyFont="1" applyFill="1" applyBorder="1" applyAlignment="1">
      <alignment horizontal="center" vertical="center" wrapText="1"/>
    </xf>
    <xf numFmtId="0" fontId="77" fillId="33" borderId="125" xfId="57" quotePrefix="1" applyFont="1" applyFill="1" applyBorder="1" applyAlignment="1">
      <alignment horizontal="center" vertical="center" wrapText="1"/>
    </xf>
    <xf numFmtId="0" fontId="78" fillId="33" borderId="125" xfId="0" applyFont="1" applyFill="1" applyBorder="1" applyAlignment="1">
      <alignment horizontal="center" vertical="center" wrapText="1"/>
    </xf>
    <xf numFmtId="0" fontId="78" fillId="33" borderId="125" xfId="57" quotePrefix="1" applyFont="1" applyFill="1" applyBorder="1" applyAlignment="1">
      <alignment horizontal="center" vertical="center" wrapText="1"/>
    </xf>
    <xf numFmtId="169" fontId="18" fillId="0" borderId="125" xfId="61" applyNumberFormat="1" applyFont="1" applyBorder="1" applyAlignment="1">
      <alignment horizontal="right" vertical="center"/>
    </xf>
    <xf numFmtId="0" fontId="9" fillId="33" borderId="125" xfId="44" applyFont="1" applyFill="1" applyBorder="1" applyAlignment="1">
      <alignment horizontal="center" vertical="center"/>
    </xf>
    <xf numFmtId="0" fontId="9" fillId="33" borderId="125" xfId="44" applyFont="1" applyFill="1" applyBorder="1" applyAlignment="1">
      <alignment horizontal="center" vertical="center" wrapText="1"/>
    </xf>
    <xf numFmtId="3" fontId="9" fillId="33" borderId="125" xfId="54" applyNumberFormat="1" applyFont="1" applyFill="1" applyBorder="1" applyAlignment="1">
      <alignment horizontal="center" vertical="center" wrapText="1"/>
    </xf>
    <xf numFmtId="0" fontId="63" fillId="33" borderId="125" xfId="44" applyFont="1" applyFill="1" applyBorder="1" applyAlignment="1">
      <alignment horizontal="center" vertical="center" wrapText="1"/>
    </xf>
    <xf numFmtId="168" fontId="9" fillId="33" borderId="125" xfId="44" applyNumberFormat="1" applyFont="1" applyFill="1" applyBorder="1" applyAlignment="1">
      <alignment horizontal="center" vertical="center" wrapText="1"/>
    </xf>
    <xf numFmtId="0" fontId="40" fillId="33" borderId="125" xfId="44" applyFont="1" applyFill="1" applyBorder="1" applyAlignment="1">
      <alignment horizontal="center" vertical="center" wrapText="1"/>
    </xf>
    <xf numFmtId="169" fontId="64" fillId="33" borderId="125" xfId="0" applyNumberFormat="1" applyFont="1" applyFill="1" applyBorder="1" applyAlignment="1">
      <alignment horizontal="center" vertical="center"/>
    </xf>
    <xf numFmtId="0" fontId="8" fillId="33" borderId="82" xfId="44" applyFont="1" applyFill="1" applyBorder="1" applyAlignment="1">
      <alignment horizontal="center" vertical="center" wrapText="1"/>
    </xf>
    <xf numFmtId="0" fontId="8" fillId="33" borderId="11" xfId="44" applyFont="1" applyFill="1" applyBorder="1" applyAlignment="1">
      <alignment horizontal="center" vertical="center" wrapText="1"/>
    </xf>
    <xf numFmtId="0" fontId="8" fillId="33" borderId="92" xfId="44" applyFont="1" applyFill="1" applyBorder="1" applyAlignment="1">
      <alignment horizontal="center" vertical="center" wrapText="1"/>
    </xf>
    <xf numFmtId="0" fontId="8" fillId="33" borderId="91" xfId="44" applyFont="1" applyFill="1" applyBorder="1" applyAlignment="1">
      <alignment horizontal="center" vertical="center" wrapText="1"/>
    </xf>
    <xf numFmtId="0" fontId="8" fillId="33" borderId="83" xfId="44" applyFont="1" applyFill="1" applyBorder="1" applyAlignment="1">
      <alignment horizontal="center" vertical="center" wrapText="1"/>
    </xf>
    <xf numFmtId="0" fontId="11" fillId="33" borderId="0" xfId="0" applyFont="1" applyFill="1" applyAlignment="1">
      <alignment horizontal="center"/>
    </xf>
    <xf numFmtId="0" fontId="8" fillId="33" borderId="0" xfId="0" applyFont="1" applyFill="1" applyAlignment="1">
      <alignment horizontal="center"/>
    </xf>
    <xf numFmtId="1" fontId="8" fillId="33" borderId="82" xfId="44" applyNumberFormat="1" applyFont="1" applyFill="1" applyBorder="1" applyAlignment="1">
      <alignment horizontal="center" vertical="center" wrapText="1"/>
    </xf>
    <xf numFmtId="1" fontId="8" fillId="33" borderId="11" xfId="44" applyNumberFormat="1" applyFont="1" applyFill="1" applyBorder="1" applyAlignment="1">
      <alignment horizontal="center" vertical="center" wrapText="1"/>
    </xf>
    <xf numFmtId="1" fontId="8" fillId="33" borderId="85" xfId="44" applyNumberFormat="1" applyFont="1" applyFill="1" applyBorder="1" applyAlignment="1">
      <alignment horizontal="center" vertical="center" wrapText="1"/>
    </xf>
    <xf numFmtId="1" fontId="8" fillId="33" borderId="18" xfId="44" applyNumberFormat="1" applyFont="1" applyFill="1" applyBorder="1" applyAlignment="1">
      <alignment horizontal="center" vertical="center" wrapText="1"/>
    </xf>
    <xf numFmtId="1" fontId="8" fillId="33" borderId="20" xfId="44" applyNumberFormat="1" applyFont="1" applyFill="1" applyBorder="1" applyAlignment="1">
      <alignment horizontal="center" vertical="center" wrapText="1"/>
    </xf>
    <xf numFmtId="168" fontId="8" fillId="33" borderId="82" xfId="54" applyNumberFormat="1" applyFont="1" applyFill="1" applyBorder="1" applyAlignment="1">
      <alignment horizontal="center" vertical="center" wrapText="1"/>
    </xf>
    <xf numFmtId="168" fontId="8" fillId="33" borderId="11" xfId="54" applyNumberFormat="1" applyFont="1" applyFill="1" applyBorder="1" applyAlignment="1">
      <alignment horizontal="center" vertical="center" wrapText="1"/>
    </xf>
    <xf numFmtId="168" fontId="8" fillId="33" borderId="85" xfId="54" applyNumberFormat="1" applyFont="1" applyFill="1" applyBorder="1" applyAlignment="1">
      <alignment horizontal="center" vertical="center" wrapText="1"/>
    </xf>
    <xf numFmtId="1" fontId="8" fillId="33" borderId="11" xfId="54" applyNumberFormat="1" applyFont="1" applyFill="1" applyBorder="1" applyAlignment="1">
      <alignment horizontal="center" vertical="center" wrapText="1"/>
    </xf>
    <xf numFmtId="1" fontId="8" fillId="33" borderId="18" xfId="54" applyNumberFormat="1" applyFont="1" applyFill="1" applyBorder="1" applyAlignment="1">
      <alignment horizontal="center" vertical="center" wrapText="1"/>
    </xf>
    <xf numFmtId="1" fontId="8" fillId="33" borderId="20" xfId="54" applyNumberFormat="1" applyFont="1" applyFill="1" applyBorder="1" applyAlignment="1">
      <alignment horizontal="center" vertical="center" wrapText="1"/>
    </xf>
    <xf numFmtId="0" fontId="8" fillId="33" borderId="23" xfId="44" applyFont="1" applyFill="1" applyBorder="1" applyAlignment="1">
      <alignment horizontal="center" vertical="center" wrapText="1"/>
    </xf>
    <xf numFmtId="0" fontId="8" fillId="33" borderId="21" xfId="44" applyFont="1" applyFill="1" applyBorder="1" applyAlignment="1">
      <alignment horizontal="center" vertical="center"/>
    </xf>
    <xf numFmtId="0" fontId="8" fillId="33" borderId="18" xfId="44" applyFont="1" applyFill="1" applyBorder="1" applyAlignment="1">
      <alignment horizontal="center" vertical="center" wrapText="1"/>
    </xf>
    <xf numFmtId="0" fontId="8" fillId="33" borderId="20" xfId="44" applyFont="1" applyFill="1" applyBorder="1" applyAlignment="1">
      <alignment horizontal="center" vertical="center" wrapText="1"/>
    </xf>
    <xf numFmtId="0" fontId="8" fillId="33" borderId="85" xfId="44" applyFont="1" applyFill="1" applyBorder="1" applyAlignment="1">
      <alignment horizontal="center" vertical="center" wrapText="1"/>
    </xf>
    <xf numFmtId="0" fontId="8" fillId="33" borderId="63" xfId="54" applyFont="1" applyFill="1" applyBorder="1" applyAlignment="1">
      <alignment horizontal="center"/>
    </xf>
    <xf numFmtId="0" fontId="8" fillId="33" borderId="64" xfId="54" applyFont="1" applyFill="1" applyBorder="1" applyAlignment="1">
      <alignment horizontal="center"/>
    </xf>
    <xf numFmtId="0" fontId="8" fillId="33" borderId="65" xfId="54" applyFont="1" applyFill="1" applyBorder="1" applyAlignment="1">
      <alignment horizontal="center"/>
    </xf>
    <xf numFmtId="0" fontId="8" fillId="33" borderId="0" xfId="51" applyFont="1" applyFill="1" applyAlignment="1">
      <alignment horizontal="center"/>
    </xf>
    <xf numFmtId="0" fontId="11" fillId="33" borderId="0" xfId="51" applyFont="1" applyFill="1" applyAlignment="1">
      <alignment horizontal="center"/>
    </xf>
    <xf numFmtId="0" fontId="8" fillId="33" borderId="52" xfId="44" applyFont="1" applyFill="1" applyBorder="1" applyAlignment="1">
      <alignment horizontal="center" vertical="center" wrapText="1"/>
    </xf>
    <xf numFmtId="0" fontId="8" fillId="33" borderId="89" xfId="44" applyFont="1" applyFill="1" applyBorder="1" applyAlignment="1">
      <alignment horizontal="center" vertical="center" wrapText="1"/>
    </xf>
    <xf numFmtId="0" fontId="8" fillId="33" borderId="87" xfId="44" applyFont="1" applyFill="1" applyBorder="1" applyAlignment="1">
      <alignment horizontal="center" vertical="center" wrapText="1"/>
    </xf>
    <xf numFmtId="0" fontId="8" fillId="33" borderId="84" xfId="44" applyFont="1" applyFill="1" applyBorder="1" applyAlignment="1">
      <alignment horizontal="center" vertical="center" wrapText="1"/>
    </xf>
    <xf numFmtId="0" fontId="8" fillId="33" borderId="49" xfId="44" applyFont="1" applyFill="1" applyBorder="1" applyAlignment="1">
      <alignment horizontal="center" vertical="center"/>
    </xf>
    <xf numFmtId="0" fontId="8" fillId="33" borderId="90" xfId="44" applyFont="1" applyFill="1" applyBorder="1" applyAlignment="1">
      <alignment horizontal="center" vertical="center"/>
    </xf>
    <xf numFmtId="0" fontId="8" fillId="33" borderId="88" xfId="44" applyFont="1" applyFill="1" applyBorder="1" applyAlignment="1">
      <alignment horizontal="center" vertical="center"/>
    </xf>
    <xf numFmtId="0" fontId="8" fillId="33" borderId="86" xfId="44" applyFont="1" applyFill="1" applyBorder="1" applyAlignment="1">
      <alignment horizontal="center" vertical="center"/>
    </xf>
    <xf numFmtId="0" fontId="8" fillId="33" borderId="50" xfId="44" applyFont="1" applyFill="1" applyBorder="1" applyAlignment="1">
      <alignment horizontal="center" vertical="center"/>
    </xf>
    <xf numFmtId="0" fontId="8" fillId="33" borderId="51" xfId="44" applyFont="1" applyFill="1" applyBorder="1" applyAlignment="1">
      <alignment horizontal="center" vertical="center" wrapText="1"/>
    </xf>
    <xf numFmtId="0" fontId="8" fillId="33" borderId="51" xfId="44" applyFont="1" applyFill="1" applyBorder="1" applyAlignment="1">
      <alignment horizontal="center" vertical="center"/>
    </xf>
    <xf numFmtId="0" fontId="8" fillId="33" borderId="82" xfId="44" applyFont="1" applyFill="1" applyBorder="1" applyAlignment="1">
      <alignment horizontal="center" vertical="center"/>
    </xf>
    <xf numFmtId="0" fontId="8" fillId="33" borderId="82" xfId="44" applyFont="1" applyFill="1" applyBorder="1" applyAlignment="1">
      <alignment horizontal="left" vertical="center" wrapText="1"/>
    </xf>
    <xf numFmtId="0" fontId="8" fillId="33" borderId="11" xfId="44" applyFont="1" applyFill="1" applyBorder="1" applyAlignment="1">
      <alignment horizontal="left" vertical="center" wrapText="1"/>
    </xf>
    <xf numFmtId="0" fontId="8" fillId="33" borderId="85" xfId="44" applyFont="1" applyFill="1" applyBorder="1" applyAlignment="1">
      <alignment horizontal="left" vertical="center" wrapText="1"/>
    </xf>
    <xf numFmtId="168" fontId="8" fillId="33" borderId="82" xfId="44" applyNumberFormat="1" applyFont="1" applyFill="1" applyBorder="1" applyAlignment="1">
      <alignment horizontal="center" vertical="center" wrapText="1"/>
    </xf>
    <xf numFmtId="168" fontId="8" fillId="33" borderId="11" xfId="44" applyNumberFormat="1" applyFont="1" applyFill="1" applyBorder="1" applyAlignment="1">
      <alignment horizontal="center" vertical="center" wrapText="1"/>
    </xf>
    <xf numFmtId="168" fontId="8" fillId="33" borderId="85" xfId="44" applyNumberFormat="1" applyFont="1" applyFill="1" applyBorder="1" applyAlignment="1">
      <alignment horizontal="center" vertical="center" wrapText="1"/>
    </xf>
    <xf numFmtId="0" fontId="6" fillId="33" borderId="0" xfId="54" applyFont="1" applyFill="1" applyAlignment="1">
      <alignment horizontal="center"/>
    </xf>
    <xf numFmtId="0" fontId="19" fillId="33" borderId="0" xfId="54" applyFont="1" applyFill="1" applyAlignment="1">
      <alignment horizontal="center"/>
    </xf>
    <xf numFmtId="0" fontId="4" fillId="33" borderId="0" xfId="43" applyFont="1" applyFill="1" applyAlignment="1">
      <alignment horizontal="center" wrapText="1" shrinkToFit="1"/>
    </xf>
    <xf numFmtId="0" fontId="4" fillId="33" borderId="0" xfId="54" applyFont="1" applyFill="1" applyAlignment="1">
      <alignment horizontal="center" shrinkToFit="1"/>
    </xf>
    <xf numFmtId="0" fontId="11" fillId="33" borderId="0" xfId="54" applyFont="1" applyFill="1" applyAlignment="1">
      <alignment horizontal="center" vertical="top" wrapText="1"/>
    </xf>
    <xf numFmtId="0" fontId="13" fillId="0" borderId="0" xfId="42" applyFont="1" applyAlignment="1">
      <alignment horizontal="center"/>
    </xf>
    <xf numFmtId="0" fontId="14" fillId="0" borderId="0" xfId="54" applyFont="1" applyAlignment="1">
      <alignment horizontal="center"/>
    </xf>
    <xf numFmtId="0" fontId="8" fillId="0" borderId="0" xfId="54" applyFont="1" applyAlignment="1">
      <alignment horizontal="center"/>
    </xf>
    <xf numFmtId="0" fontId="8" fillId="0" borderId="97" xfId="54" applyFont="1" applyBorder="1" applyAlignment="1">
      <alignment horizontal="center" vertical="center"/>
    </xf>
    <xf numFmtId="0" fontId="8" fillId="0" borderId="96" xfId="54" applyFont="1" applyBorder="1" applyAlignment="1">
      <alignment horizontal="center" vertical="center"/>
    </xf>
    <xf numFmtId="0" fontId="8" fillId="0" borderId="95" xfId="54" applyFont="1" applyBorder="1" applyAlignment="1">
      <alignment horizontal="center" vertical="center"/>
    </xf>
    <xf numFmtId="0" fontId="11" fillId="0" borderId="0" xfId="54" applyFont="1" applyAlignment="1">
      <alignment horizontal="center" vertical="center"/>
    </xf>
    <xf numFmtId="0" fontId="8" fillId="0" borderId="0" xfId="54" applyFont="1" applyAlignment="1">
      <alignment horizontal="center" vertical="center"/>
    </xf>
    <xf numFmtId="0" fontId="19" fillId="0" borderId="0" xfId="54" applyFont="1" applyAlignment="1">
      <alignment horizontal="center" vertical="center"/>
    </xf>
    <xf numFmtId="0" fontId="4" fillId="0" borderId="0" xfId="54" applyFont="1" applyAlignment="1">
      <alignment horizontal="center" vertical="center" wrapText="1"/>
    </xf>
    <xf numFmtId="0" fontId="4" fillId="0" borderId="0" xfId="54" applyFont="1" applyAlignment="1">
      <alignment horizontal="center" vertical="center"/>
    </xf>
    <xf numFmtId="0" fontId="9" fillId="0" borderId="0" xfId="54" applyFont="1" applyAlignment="1">
      <alignment horizontal="left" vertical="center"/>
    </xf>
    <xf numFmtId="0" fontId="11" fillId="0" borderId="0" xfId="54" applyFont="1" applyAlignment="1">
      <alignment horizontal="center"/>
    </xf>
    <xf numFmtId="0" fontId="8" fillId="33" borderId="44" xfId="54" applyFont="1" applyFill="1" applyBorder="1" applyAlignment="1">
      <alignment horizontal="center"/>
    </xf>
    <xf numFmtId="0" fontId="8" fillId="33" borderId="45" xfId="54" applyFont="1" applyFill="1" applyBorder="1" applyAlignment="1">
      <alignment horizontal="center"/>
    </xf>
    <xf numFmtId="0" fontId="8" fillId="33" borderId="46" xfId="54" applyFont="1" applyFill="1" applyBorder="1" applyAlignment="1">
      <alignment horizontal="center"/>
    </xf>
    <xf numFmtId="0" fontId="8" fillId="33" borderId="32" xfId="44" applyFont="1" applyFill="1" applyBorder="1" applyAlignment="1">
      <alignment horizontal="center" vertical="center" wrapText="1"/>
    </xf>
    <xf numFmtId="0" fontId="8" fillId="33" borderId="102" xfId="44" applyFont="1" applyFill="1" applyBorder="1" applyAlignment="1">
      <alignment horizontal="center" vertical="center" wrapText="1"/>
    </xf>
    <xf numFmtId="0" fontId="8" fillId="33" borderId="100" xfId="44" applyFont="1" applyFill="1" applyBorder="1" applyAlignment="1">
      <alignment horizontal="center" vertical="center" wrapText="1"/>
    </xf>
    <xf numFmtId="0" fontId="8" fillId="33" borderId="98" xfId="44" applyFont="1" applyFill="1" applyBorder="1" applyAlignment="1">
      <alignment horizontal="center" vertical="center" wrapText="1"/>
    </xf>
    <xf numFmtId="168" fontId="10" fillId="33" borderId="82" xfId="54" applyNumberFormat="1" applyFont="1" applyFill="1" applyBorder="1" applyAlignment="1">
      <alignment horizontal="center" vertical="center" wrapText="1"/>
    </xf>
    <xf numFmtId="168" fontId="10" fillId="33" borderId="11" xfId="54" applyNumberFormat="1" applyFont="1" applyFill="1" applyBorder="1" applyAlignment="1">
      <alignment horizontal="center" vertical="center" wrapText="1"/>
    </xf>
    <xf numFmtId="168" fontId="10" fillId="33" borderId="85" xfId="54" applyNumberFormat="1" applyFont="1" applyFill="1" applyBorder="1" applyAlignment="1">
      <alignment horizontal="center" vertical="center" wrapText="1"/>
    </xf>
    <xf numFmtId="1" fontId="10" fillId="33" borderId="11" xfId="54" applyNumberFormat="1" applyFont="1" applyFill="1" applyBorder="1" applyAlignment="1">
      <alignment horizontal="center" vertical="center" wrapText="1"/>
    </xf>
    <xf numFmtId="1" fontId="10" fillId="33" borderId="18" xfId="54" applyNumberFormat="1" applyFont="1" applyFill="1" applyBorder="1" applyAlignment="1">
      <alignment horizontal="center" vertical="center" wrapText="1"/>
    </xf>
    <xf numFmtId="1" fontId="10" fillId="33" borderId="20" xfId="54" applyNumberFormat="1" applyFont="1" applyFill="1" applyBorder="1" applyAlignment="1">
      <alignment horizontal="center" vertical="center" wrapText="1"/>
    </xf>
    <xf numFmtId="0" fontId="8" fillId="33" borderId="29" xfId="44" applyFont="1" applyFill="1" applyBorder="1" applyAlignment="1">
      <alignment horizontal="center" vertical="center"/>
    </xf>
    <xf numFmtId="0" fontId="8" fillId="33" borderId="103" xfId="44" applyFont="1" applyFill="1" applyBorder="1" applyAlignment="1">
      <alignment horizontal="center" vertical="center"/>
    </xf>
    <xf numFmtId="0" fontId="8" fillId="33" borderId="101" xfId="44" applyFont="1" applyFill="1" applyBorder="1" applyAlignment="1">
      <alignment horizontal="center" vertical="center"/>
    </xf>
    <xf numFmtId="0" fontId="8" fillId="33" borderId="99" xfId="44" applyFont="1" applyFill="1" applyBorder="1" applyAlignment="1">
      <alignment horizontal="center" vertical="center"/>
    </xf>
    <xf numFmtId="0" fontId="8" fillId="33" borderId="30" xfId="44" applyFont="1" applyFill="1" applyBorder="1" applyAlignment="1">
      <alignment horizontal="center" vertical="center"/>
    </xf>
    <xf numFmtId="0" fontId="8" fillId="33" borderId="31" xfId="44" applyFont="1" applyFill="1" applyBorder="1" applyAlignment="1">
      <alignment horizontal="center" vertical="center" wrapText="1"/>
    </xf>
    <xf numFmtId="0" fontId="8" fillId="33" borderId="31" xfId="44" applyFont="1" applyFill="1" applyBorder="1" applyAlignment="1">
      <alignment horizontal="center" vertical="center"/>
    </xf>
    <xf numFmtId="0" fontId="8" fillId="0" borderId="106" xfId="54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4" fillId="0" borderId="0" xfId="5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0" borderId="2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33" borderId="63" xfId="51" applyFont="1" applyFill="1" applyBorder="1" applyAlignment="1">
      <alignment horizontal="center"/>
    </xf>
    <xf numFmtId="0" fontId="8" fillId="33" borderId="64" xfId="51" applyFont="1" applyFill="1" applyBorder="1" applyAlignment="1">
      <alignment horizontal="center"/>
    </xf>
    <xf numFmtId="0" fontId="8" fillId="33" borderId="65" xfId="51" applyFont="1" applyFill="1" applyBorder="1" applyAlignment="1">
      <alignment horizontal="center"/>
    </xf>
    <xf numFmtId="0" fontId="8" fillId="33" borderId="22" xfId="44" applyFont="1" applyFill="1" applyBorder="1" applyAlignment="1">
      <alignment horizontal="center" vertical="center" wrapText="1"/>
    </xf>
    <xf numFmtId="0" fontId="8" fillId="33" borderId="17" xfId="44" applyFont="1" applyFill="1" applyBorder="1" applyAlignment="1">
      <alignment horizontal="center" vertical="center" wrapText="1"/>
    </xf>
    <xf numFmtId="0" fontId="8" fillId="33" borderId="19" xfId="44" applyFont="1" applyFill="1" applyBorder="1" applyAlignment="1">
      <alignment horizontal="center" vertical="center" wrapText="1"/>
    </xf>
    <xf numFmtId="0" fontId="8" fillId="33" borderId="54" xfId="44" applyFont="1" applyFill="1" applyBorder="1" applyAlignment="1">
      <alignment horizontal="center" vertical="center" wrapText="1"/>
    </xf>
    <xf numFmtId="0" fontId="8" fillId="33" borderId="56" xfId="44" applyFont="1" applyFill="1" applyBorder="1" applyAlignment="1">
      <alignment horizontal="center" vertical="center" wrapText="1"/>
    </xf>
    <xf numFmtId="0" fontId="8" fillId="33" borderId="58" xfId="44" applyFont="1" applyFill="1" applyBorder="1" applyAlignment="1">
      <alignment horizontal="center" vertical="center" wrapText="1"/>
    </xf>
    <xf numFmtId="0" fontId="8" fillId="33" borderId="24" xfId="44" applyFont="1" applyFill="1" applyBorder="1" applyAlignment="1">
      <alignment horizontal="center" vertical="center" wrapText="1"/>
    </xf>
    <xf numFmtId="0" fontId="8" fillId="33" borderId="25" xfId="44" applyFont="1" applyFill="1" applyBorder="1" applyAlignment="1">
      <alignment horizontal="center" vertical="center" wrapText="1"/>
    </xf>
    <xf numFmtId="1" fontId="8" fillId="33" borderId="17" xfId="44" applyNumberFormat="1" applyFont="1" applyFill="1" applyBorder="1" applyAlignment="1">
      <alignment horizontal="center" vertical="center" wrapText="1"/>
    </xf>
    <xf numFmtId="1" fontId="8" fillId="33" borderId="19" xfId="44" applyNumberFormat="1" applyFont="1" applyFill="1" applyBorder="1" applyAlignment="1">
      <alignment horizontal="center" vertical="center" wrapText="1"/>
    </xf>
    <xf numFmtId="168" fontId="10" fillId="33" borderId="17" xfId="51" applyNumberFormat="1" applyFont="1" applyFill="1" applyBorder="1" applyAlignment="1">
      <alignment horizontal="center" vertical="center" wrapText="1"/>
    </xf>
    <xf numFmtId="168" fontId="10" fillId="33" borderId="11" xfId="51" applyNumberFormat="1" applyFont="1" applyFill="1" applyBorder="1" applyAlignment="1">
      <alignment horizontal="center" vertical="center" wrapText="1"/>
    </xf>
    <xf numFmtId="168" fontId="10" fillId="33" borderId="19" xfId="51" applyNumberFormat="1" applyFont="1" applyFill="1" applyBorder="1" applyAlignment="1">
      <alignment horizontal="center" vertical="center" wrapText="1"/>
    </xf>
    <xf numFmtId="1" fontId="10" fillId="33" borderId="11" xfId="51" applyNumberFormat="1" applyFont="1" applyFill="1" applyBorder="1" applyAlignment="1">
      <alignment horizontal="center" vertical="center" wrapText="1"/>
    </xf>
    <xf numFmtId="1" fontId="10" fillId="33" borderId="18" xfId="51" applyNumberFormat="1" applyFont="1" applyFill="1" applyBorder="1" applyAlignment="1">
      <alignment horizontal="center" vertical="center" wrapText="1"/>
    </xf>
    <xf numFmtId="1" fontId="10" fillId="33" borderId="20" xfId="51" applyNumberFormat="1" applyFont="1" applyFill="1" applyBorder="1" applyAlignment="1">
      <alignment horizontal="center" vertical="center" wrapText="1"/>
    </xf>
    <xf numFmtId="0" fontId="8" fillId="33" borderId="53" xfId="44" applyFont="1" applyFill="1" applyBorder="1" applyAlignment="1">
      <alignment horizontal="center" vertical="center"/>
    </xf>
    <xf numFmtId="0" fontId="8" fillId="33" borderId="55" xfId="44" applyFont="1" applyFill="1" applyBorder="1" applyAlignment="1">
      <alignment horizontal="center" vertical="center"/>
    </xf>
    <xf numFmtId="0" fontId="8" fillId="33" borderId="57" xfId="44" applyFont="1" applyFill="1" applyBorder="1" applyAlignment="1">
      <alignment horizontal="center" vertical="center"/>
    </xf>
    <xf numFmtId="0" fontId="8" fillId="33" borderId="17" xfId="44" applyFont="1" applyFill="1" applyBorder="1" applyAlignment="1">
      <alignment horizontal="center" vertical="center"/>
    </xf>
    <xf numFmtId="0" fontId="8" fillId="33" borderId="17" xfId="44" applyFont="1" applyFill="1" applyBorder="1" applyAlignment="1">
      <alignment horizontal="left" vertical="center" wrapText="1"/>
    </xf>
    <xf numFmtId="0" fontId="8" fillId="33" borderId="19" xfId="44" applyFont="1" applyFill="1" applyBorder="1" applyAlignment="1">
      <alignment horizontal="left" vertical="center" wrapText="1"/>
    </xf>
    <xf numFmtId="168" fontId="8" fillId="33" borderId="17" xfId="44" applyNumberFormat="1" applyFont="1" applyFill="1" applyBorder="1" applyAlignment="1">
      <alignment horizontal="center" vertical="center" wrapText="1"/>
    </xf>
    <xf numFmtId="168" fontId="8" fillId="33" borderId="19" xfId="44" applyNumberFormat="1" applyFont="1" applyFill="1" applyBorder="1" applyAlignment="1">
      <alignment horizontal="center" vertical="center" wrapText="1"/>
    </xf>
    <xf numFmtId="0" fontId="6" fillId="33" borderId="0" xfId="51" applyFont="1" applyFill="1" applyAlignment="1">
      <alignment horizontal="center"/>
    </xf>
    <xf numFmtId="0" fontId="19" fillId="33" borderId="0" xfId="51" applyFont="1" applyFill="1" applyAlignment="1">
      <alignment horizontal="center"/>
    </xf>
    <xf numFmtId="0" fontId="4" fillId="33" borderId="0" xfId="51" applyFont="1" applyFill="1" applyAlignment="1">
      <alignment horizontal="center" shrinkToFit="1"/>
    </xf>
    <xf numFmtId="0" fontId="11" fillId="33" borderId="0" xfId="51" applyFont="1" applyFill="1" applyAlignment="1">
      <alignment horizontal="center" vertical="top" wrapText="1"/>
    </xf>
    <xf numFmtId="0" fontId="19" fillId="0" borderId="0" xfId="51" applyFont="1" applyAlignment="1">
      <alignment horizontal="center" vertical="center"/>
    </xf>
    <xf numFmtId="0" fontId="4" fillId="0" borderId="0" xfId="51" applyFont="1" applyAlignment="1">
      <alignment horizontal="center" vertical="center"/>
    </xf>
    <xf numFmtId="0" fontId="9" fillId="0" borderId="0" xfId="51" applyFont="1" applyAlignment="1">
      <alignment horizontal="left" vertical="center"/>
    </xf>
    <xf numFmtId="0" fontId="11" fillId="0" borderId="0" xfId="51" applyFont="1" applyAlignment="1">
      <alignment horizontal="center"/>
    </xf>
    <xf numFmtId="0" fontId="14" fillId="0" borderId="0" xfId="51" applyFont="1" applyAlignment="1">
      <alignment horizontal="center"/>
    </xf>
    <xf numFmtId="0" fontId="8" fillId="0" borderId="0" xfId="51" applyFont="1" applyAlignment="1">
      <alignment horizontal="center"/>
    </xf>
    <xf numFmtId="0" fontId="8" fillId="0" borderId="73" xfId="51" applyFont="1" applyBorder="1" applyAlignment="1">
      <alignment horizontal="center" vertical="center"/>
    </xf>
    <xf numFmtId="0" fontId="8" fillId="0" borderId="74" xfId="51" applyFont="1" applyBorder="1" applyAlignment="1">
      <alignment horizontal="center" vertical="center"/>
    </xf>
    <xf numFmtId="0" fontId="8" fillId="0" borderId="75" xfId="51" applyFont="1" applyBorder="1" applyAlignment="1">
      <alignment horizontal="center" vertical="center"/>
    </xf>
    <xf numFmtId="0" fontId="11" fillId="0" borderId="0" xfId="51" applyFont="1" applyAlignment="1">
      <alignment horizontal="center" vertical="center"/>
    </xf>
    <xf numFmtId="0" fontId="8" fillId="0" borderId="0" xfId="51" applyFont="1" applyAlignment="1">
      <alignment horizontal="center" vertical="center"/>
    </xf>
    <xf numFmtId="0" fontId="8" fillId="33" borderId="44" xfId="0" applyFont="1" applyFill="1" applyBorder="1" applyAlignment="1">
      <alignment horizontal="center"/>
    </xf>
    <xf numFmtId="0" fontId="8" fillId="33" borderId="45" xfId="0" applyFont="1" applyFill="1" applyBorder="1" applyAlignment="1">
      <alignment horizontal="center"/>
    </xf>
    <xf numFmtId="0" fontId="8" fillId="33" borderId="46" xfId="0" applyFont="1" applyFill="1" applyBorder="1" applyAlignment="1">
      <alignment horizontal="center"/>
    </xf>
    <xf numFmtId="0" fontId="8" fillId="33" borderId="33" xfId="44" applyFont="1" applyFill="1" applyBorder="1" applyAlignment="1">
      <alignment horizontal="center" vertical="center"/>
    </xf>
    <xf numFmtId="0" fontId="8" fillId="33" borderId="35" xfId="44" applyFont="1" applyFill="1" applyBorder="1" applyAlignment="1">
      <alignment horizontal="center" vertical="center"/>
    </xf>
    <xf numFmtId="0" fontId="8" fillId="33" borderId="37" xfId="44" applyFont="1" applyFill="1" applyBorder="1" applyAlignment="1">
      <alignment horizontal="center" vertical="center"/>
    </xf>
    <xf numFmtId="0" fontId="8" fillId="33" borderId="34" xfId="44" applyFont="1" applyFill="1" applyBorder="1" applyAlignment="1">
      <alignment horizontal="center" vertical="center" wrapText="1"/>
    </xf>
    <xf numFmtId="0" fontId="8" fillId="33" borderId="36" xfId="44" applyFont="1" applyFill="1" applyBorder="1" applyAlignment="1">
      <alignment horizontal="center" vertical="center" wrapText="1"/>
    </xf>
    <xf numFmtId="0" fontId="8" fillId="33" borderId="38" xfId="44" applyFont="1" applyFill="1" applyBorder="1" applyAlignment="1">
      <alignment horizontal="center" vertical="center" wrapText="1"/>
    </xf>
    <xf numFmtId="0" fontId="19" fillId="33" borderId="0" xfId="0" applyFont="1" applyFill="1" applyAlignment="1">
      <alignment horizontal="center"/>
    </xf>
    <xf numFmtId="0" fontId="4" fillId="33" borderId="0" xfId="0" applyFont="1" applyFill="1" applyAlignment="1">
      <alignment horizontal="center" shrinkToFit="1"/>
    </xf>
    <xf numFmtId="0" fontId="11" fillId="33" borderId="0" xfId="0" applyFont="1" applyFill="1" applyAlignment="1">
      <alignment horizontal="center" vertical="top" wrapText="1"/>
    </xf>
    <xf numFmtId="0" fontId="6" fillId="33" borderId="0" xfId="0" applyFont="1" applyFill="1" applyAlignment="1">
      <alignment horizontal="center"/>
    </xf>
    <xf numFmtId="0" fontId="11" fillId="33" borderId="26" xfId="0" applyFont="1" applyFill="1" applyBorder="1" applyAlignment="1">
      <alignment horizontal="center"/>
    </xf>
    <xf numFmtId="0" fontId="9" fillId="34" borderId="0" xfId="51" applyFont="1" applyFill="1" applyAlignment="1">
      <alignment horizontal="center"/>
    </xf>
    <xf numFmtId="0" fontId="8" fillId="0" borderId="122" xfId="55" applyFont="1" applyBorder="1" applyAlignment="1">
      <alignment horizontal="center" vertical="center"/>
    </xf>
    <xf numFmtId="0" fontId="8" fillId="0" borderId="123" xfId="55" applyFont="1" applyBorder="1" applyAlignment="1">
      <alignment horizontal="center" vertical="center"/>
    </xf>
    <xf numFmtId="0" fontId="8" fillId="33" borderId="113" xfId="44" applyFont="1" applyFill="1" applyBorder="1" applyAlignment="1">
      <alignment horizontal="center" vertical="center" wrapText="1"/>
    </xf>
    <xf numFmtId="0" fontId="8" fillId="33" borderId="120" xfId="44" applyFont="1" applyFill="1" applyBorder="1" applyAlignment="1">
      <alignment horizontal="center" vertical="center" wrapText="1"/>
    </xf>
    <xf numFmtId="0" fontId="8" fillId="33" borderId="121" xfId="44" applyFont="1" applyFill="1" applyBorder="1" applyAlignment="1">
      <alignment horizontal="center" vertical="center" wrapText="1"/>
    </xf>
    <xf numFmtId="0" fontId="8" fillId="33" borderId="118" xfId="44" applyFont="1" applyFill="1" applyBorder="1" applyAlignment="1">
      <alignment horizontal="center" vertical="center" wrapText="1"/>
    </xf>
    <xf numFmtId="168" fontId="8" fillId="33" borderId="113" xfId="44" applyNumberFormat="1" applyFont="1" applyFill="1" applyBorder="1" applyAlignment="1">
      <alignment horizontal="center" vertical="center" wrapText="1"/>
    </xf>
    <xf numFmtId="0" fontId="8" fillId="33" borderId="110" xfId="44" applyFont="1" applyFill="1" applyBorder="1" applyAlignment="1">
      <alignment horizontal="center" vertical="center"/>
    </xf>
    <xf numFmtId="0" fontId="8" fillId="33" borderId="112" xfId="44" applyFont="1" applyFill="1" applyBorder="1" applyAlignment="1">
      <alignment horizontal="center" vertical="center"/>
    </xf>
    <xf numFmtId="0" fontId="8" fillId="33" borderId="117" xfId="44" applyFont="1" applyFill="1" applyBorder="1" applyAlignment="1">
      <alignment horizontal="center" vertical="center"/>
    </xf>
    <xf numFmtId="168" fontId="8" fillId="33" borderId="113" xfId="54" applyNumberFormat="1" applyFont="1" applyFill="1" applyBorder="1" applyAlignment="1">
      <alignment horizontal="center" vertical="center" wrapText="1"/>
    </xf>
    <xf numFmtId="0" fontId="6" fillId="33" borderId="109" xfId="54" applyFont="1" applyFill="1" applyBorder="1" applyAlignment="1">
      <alignment horizontal="center"/>
    </xf>
    <xf numFmtId="0" fontId="8" fillId="33" borderId="111" xfId="44" applyFont="1" applyFill="1" applyBorder="1" applyAlignment="1">
      <alignment horizontal="center" vertical="center" wrapText="1"/>
    </xf>
    <xf numFmtId="0" fontId="8" fillId="33" borderId="114" xfId="44" applyFont="1" applyFill="1" applyBorder="1" applyAlignment="1">
      <alignment horizontal="center" vertical="center" wrapText="1"/>
    </xf>
    <xf numFmtId="0" fontId="8" fillId="33" borderId="118" xfId="44" applyFont="1" applyFill="1" applyBorder="1" applyAlignment="1">
      <alignment horizontal="center" vertical="center"/>
    </xf>
    <xf numFmtId="1" fontId="44" fillId="33" borderId="0" xfId="54" applyNumberFormat="1" applyFont="1" applyFill="1" applyAlignment="1">
      <alignment horizontal="center"/>
    </xf>
    <xf numFmtId="0" fontId="64" fillId="33" borderId="125" xfId="44" applyFont="1" applyFill="1" applyBorder="1" applyAlignment="1">
      <alignment horizontal="center" vertical="center" wrapText="1"/>
    </xf>
    <xf numFmtId="0" fontId="8" fillId="33" borderId="0" xfId="54" applyFont="1" applyFill="1" applyAlignment="1">
      <alignment horizontal="center"/>
    </xf>
    <xf numFmtId="0" fontId="45" fillId="33" borderId="125" xfId="44" applyFont="1" applyFill="1" applyBorder="1" applyAlignment="1">
      <alignment horizontal="center" vertical="center" wrapText="1"/>
    </xf>
    <xf numFmtId="0" fontId="8" fillId="33" borderId="125" xfId="44" applyFont="1" applyFill="1" applyBorder="1" applyAlignment="1">
      <alignment horizontal="center" vertical="center" wrapText="1"/>
    </xf>
    <xf numFmtId="0" fontId="11" fillId="33" borderId="0" xfId="54" applyFont="1" applyFill="1" applyAlignment="1">
      <alignment horizontal="center"/>
    </xf>
    <xf numFmtId="3" fontId="8" fillId="33" borderId="125" xfId="54" applyNumberFormat="1" applyFont="1" applyFill="1" applyBorder="1" applyAlignment="1">
      <alignment horizontal="center" vertical="center" wrapText="1"/>
    </xf>
    <xf numFmtId="0" fontId="8" fillId="33" borderId="125" xfId="54" applyFont="1" applyFill="1" applyBorder="1" applyAlignment="1">
      <alignment horizontal="center"/>
    </xf>
    <xf numFmtId="168" fontId="8" fillId="33" borderId="125" xfId="44" applyNumberFormat="1" applyFont="1" applyFill="1" applyBorder="1" applyAlignment="1">
      <alignment horizontal="center" vertical="center" wrapText="1"/>
    </xf>
    <xf numFmtId="0" fontId="11" fillId="33" borderId="0" xfId="54" applyFont="1" applyFill="1" applyBorder="1" applyAlignment="1">
      <alignment horizontal="center"/>
    </xf>
    <xf numFmtId="0" fontId="8" fillId="33" borderId="125" xfId="0" applyFont="1" applyFill="1" applyBorder="1" applyAlignment="1">
      <alignment horizontal="center"/>
    </xf>
    <xf numFmtId="0" fontId="6" fillId="33" borderId="0" xfId="0" applyFont="1" applyFill="1" applyAlignment="1">
      <alignment horizontal="center" wrapText="1"/>
    </xf>
    <xf numFmtId="0" fontId="0" fillId="0" borderId="0" xfId="0" applyAlignment="1"/>
    <xf numFmtId="0" fontId="8" fillId="33" borderId="125" xfId="44" applyFont="1" applyFill="1" applyBorder="1" applyAlignment="1">
      <alignment horizontal="center" vertical="center"/>
    </xf>
    <xf numFmtId="0" fontId="74" fillId="33" borderId="0" xfId="0" applyFont="1" applyFill="1" applyAlignment="1">
      <alignment horizontal="center" vertical="center"/>
    </xf>
    <xf numFmtId="0" fontId="75" fillId="33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76" fillId="33" borderId="0" xfId="0" applyFont="1" applyFill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0" borderId="0" xfId="0" applyAlignment="1">
      <alignment vertical="center"/>
    </xf>
    <xf numFmtId="0" fontId="8" fillId="33" borderId="126" xfId="44" applyFont="1" applyFill="1" applyBorder="1" applyAlignment="1">
      <alignment horizontal="center" vertical="center"/>
    </xf>
    <xf numFmtId="0" fontId="8" fillId="33" borderId="127" xfId="44" applyFont="1" applyFill="1" applyBorder="1" applyAlignment="1">
      <alignment horizontal="center" vertical="center"/>
    </xf>
    <xf numFmtId="0" fontId="8" fillId="33" borderId="124" xfId="44" applyFont="1" applyFill="1" applyBorder="1" applyAlignment="1">
      <alignment horizontal="center" vertical="center"/>
    </xf>
  </cellXfs>
  <cellStyles count="62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heck Cell" xfId="32"/>
    <cellStyle name="Comma" xfId="4"/>
    <cellStyle name="Comma [0]" xfId="5"/>
    <cellStyle name="Comma 2" xfId="60"/>
    <cellStyle name="Comma_SGV" xfId="58"/>
    <cellStyle name="Currency" xfId="2"/>
    <cellStyle name="Currency [0]" xfId="3"/>
    <cellStyle name="Currency_SGV" xfId="59"/>
    <cellStyle name="Explanatory Text" xfId="33"/>
    <cellStyle name="Good" xfId="34"/>
    <cellStyle name="Heading 1" xfId="35"/>
    <cellStyle name="Heading 2" xfId="36"/>
    <cellStyle name="Heading 3" xfId="37"/>
    <cellStyle name="Heading 4" xfId="38"/>
    <cellStyle name="Input" xfId="39"/>
    <cellStyle name="Linked Cell" xfId="40"/>
    <cellStyle name="Neutral" xfId="41"/>
    <cellStyle name="Normal" xfId="0" builtinId="0"/>
    <cellStyle name="Normal 12_25" xfId="42"/>
    <cellStyle name="Normal 2" xfId="51"/>
    <cellStyle name="Normal 2 2" xfId="54"/>
    <cellStyle name="Normal 3" xfId="52"/>
    <cellStyle name="Normal 4" xfId="53"/>
    <cellStyle name="Normal 5" xfId="56"/>
    <cellStyle name="Normal 6" xfId="61"/>
    <cellStyle name="Normal_Mau" xfId="57"/>
    <cellStyle name="Normal_Sheet1" xfId="43"/>
    <cellStyle name="Normal_Sheet1_dc30" xfId="44"/>
    <cellStyle name="Normal_TONG HOP PABT-DATO-GIAIDOAN2-sua" xfId="55"/>
    <cellStyle name="Note" xfId="45"/>
    <cellStyle name="Output" xfId="46"/>
    <cellStyle name="Percent" xfId="1"/>
    <cellStyle name="Style 1" xfId="47"/>
    <cellStyle name="Title" xfId="48"/>
    <cellStyle name="Total" xfId="49"/>
    <cellStyle name="Warning Text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1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7.xml"/><Relationship Id="rId84" Type="http://schemas.openxmlformats.org/officeDocument/2006/relationships/externalLink" Target="externalLinks/externalLink58.xml"/><Relationship Id="rId138" Type="http://schemas.openxmlformats.org/officeDocument/2006/relationships/externalLink" Target="externalLinks/externalLink112.xml"/><Relationship Id="rId159" Type="http://schemas.openxmlformats.org/officeDocument/2006/relationships/externalLink" Target="externalLinks/externalLink133.xml"/><Relationship Id="rId170" Type="http://schemas.openxmlformats.org/officeDocument/2006/relationships/externalLink" Target="externalLinks/externalLink144.xml"/><Relationship Id="rId191" Type="http://schemas.openxmlformats.org/officeDocument/2006/relationships/externalLink" Target="externalLinks/externalLink165.xml"/><Relationship Id="rId205" Type="http://schemas.openxmlformats.org/officeDocument/2006/relationships/externalLink" Target="externalLinks/externalLink179.xml"/><Relationship Id="rId107" Type="http://schemas.openxmlformats.org/officeDocument/2006/relationships/externalLink" Target="externalLinks/externalLink8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8.xml"/><Relationship Id="rId128" Type="http://schemas.openxmlformats.org/officeDocument/2006/relationships/externalLink" Target="externalLinks/externalLink102.xml"/><Relationship Id="rId149" Type="http://schemas.openxmlformats.org/officeDocument/2006/relationships/externalLink" Target="externalLinks/externalLink12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69.xml"/><Relationship Id="rId160" Type="http://schemas.openxmlformats.org/officeDocument/2006/relationships/externalLink" Target="externalLinks/externalLink134.xml"/><Relationship Id="rId181" Type="http://schemas.openxmlformats.org/officeDocument/2006/relationships/externalLink" Target="externalLinks/externalLink155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38.xml"/><Relationship Id="rId118" Type="http://schemas.openxmlformats.org/officeDocument/2006/relationships/externalLink" Target="externalLinks/externalLink92.xml"/><Relationship Id="rId139" Type="http://schemas.openxmlformats.org/officeDocument/2006/relationships/externalLink" Target="externalLinks/externalLink113.xml"/><Relationship Id="rId85" Type="http://schemas.openxmlformats.org/officeDocument/2006/relationships/externalLink" Target="externalLinks/externalLink59.xml"/><Relationship Id="rId150" Type="http://schemas.openxmlformats.org/officeDocument/2006/relationships/externalLink" Target="externalLinks/externalLink124.xml"/><Relationship Id="rId171" Type="http://schemas.openxmlformats.org/officeDocument/2006/relationships/externalLink" Target="externalLinks/externalLink145.xml"/><Relationship Id="rId192" Type="http://schemas.openxmlformats.org/officeDocument/2006/relationships/externalLink" Target="externalLinks/externalLink166.xml"/><Relationship Id="rId206" Type="http://schemas.openxmlformats.org/officeDocument/2006/relationships/externalLink" Target="externalLinks/externalLink180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7.xml"/><Relationship Id="rId108" Type="http://schemas.openxmlformats.org/officeDocument/2006/relationships/externalLink" Target="externalLinks/externalLink82.xml"/><Relationship Id="rId129" Type="http://schemas.openxmlformats.org/officeDocument/2006/relationships/externalLink" Target="externalLinks/externalLink103.xml"/><Relationship Id="rId54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70.xml"/><Relationship Id="rId140" Type="http://schemas.openxmlformats.org/officeDocument/2006/relationships/externalLink" Target="externalLinks/externalLink114.xml"/><Relationship Id="rId161" Type="http://schemas.openxmlformats.org/officeDocument/2006/relationships/externalLink" Target="externalLinks/externalLink135.xml"/><Relationship Id="rId182" Type="http://schemas.openxmlformats.org/officeDocument/2006/relationships/externalLink" Target="externalLinks/externalLink156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93.xml"/><Relationship Id="rId44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60.xml"/><Relationship Id="rId130" Type="http://schemas.openxmlformats.org/officeDocument/2006/relationships/externalLink" Target="externalLinks/externalLink104.xml"/><Relationship Id="rId151" Type="http://schemas.openxmlformats.org/officeDocument/2006/relationships/externalLink" Target="externalLinks/externalLink125.xml"/><Relationship Id="rId172" Type="http://schemas.openxmlformats.org/officeDocument/2006/relationships/externalLink" Target="externalLinks/externalLink146.xml"/><Relationship Id="rId193" Type="http://schemas.openxmlformats.org/officeDocument/2006/relationships/externalLink" Target="externalLinks/externalLink167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83.xml"/><Relationship Id="rId34" Type="http://schemas.openxmlformats.org/officeDocument/2006/relationships/externalLink" Target="externalLinks/externalLink8.xml"/><Relationship Id="rId55" Type="http://schemas.openxmlformats.org/officeDocument/2006/relationships/externalLink" Target="externalLinks/externalLink29.xml"/><Relationship Id="rId76" Type="http://schemas.openxmlformats.org/officeDocument/2006/relationships/externalLink" Target="externalLinks/externalLink50.xml"/><Relationship Id="rId97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94.xml"/><Relationship Id="rId141" Type="http://schemas.openxmlformats.org/officeDocument/2006/relationships/externalLink" Target="externalLinks/externalLink115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36.xml"/><Relationship Id="rId183" Type="http://schemas.openxmlformats.org/officeDocument/2006/relationships/externalLink" Target="externalLinks/externalLink157.xml"/><Relationship Id="rId24" Type="http://schemas.openxmlformats.org/officeDocument/2006/relationships/worksheet" Target="worksheets/sheet24.xml"/><Relationship Id="rId45" Type="http://schemas.openxmlformats.org/officeDocument/2006/relationships/externalLink" Target="externalLinks/externalLink19.xml"/><Relationship Id="rId66" Type="http://schemas.openxmlformats.org/officeDocument/2006/relationships/externalLink" Target="externalLinks/externalLink40.xml"/><Relationship Id="rId87" Type="http://schemas.openxmlformats.org/officeDocument/2006/relationships/externalLink" Target="externalLinks/externalLink61.xml"/><Relationship Id="rId110" Type="http://schemas.openxmlformats.org/officeDocument/2006/relationships/externalLink" Target="externalLinks/externalLink84.xml"/><Relationship Id="rId131" Type="http://schemas.openxmlformats.org/officeDocument/2006/relationships/externalLink" Target="externalLinks/externalLink105.xml"/><Relationship Id="rId61" Type="http://schemas.openxmlformats.org/officeDocument/2006/relationships/externalLink" Target="externalLinks/externalLink35.xml"/><Relationship Id="rId82" Type="http://schemas.openxmlformats.org/officeDocument/2006/relationships/externalLink" Target="externalLinks/externalLink56.xml"/><Relationship Id="rId152" Type="http://schemas.openxmlformats.org/officeDocument/2006/relationships/externalLink" Target="externalLinks/externalLink126.xml"/><Relationship Id="rId173" Type="http://schemas.openxmlformats.org/officeDocument/2006/relationships/externalLink" Target="externalLinks/externalLink147.xml"/><Relationship Id="rId194" Type="http://schemas.openxmlformats.org/officeDocument/2006/relationships/externalLink" Target="externalLinks/externalLink168.xml"/><Relationship Id="rId199" Type="http://schemas.openxmlformats.org/officeDocument/2006/relationships/externalLink" Target="externalLinks/externalLink173.xml"/><Relationship Id="rId203" Type="http://schemas.openxmlformats.org/officeDocument/2006/relationships/externalLink" Target="externalLinks/externalLink177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56" Type="http://schemas.openxmlformats.org/officeDocument/2006/relationships/externalLink" Target="externalLinks/externalLink30.xml"/><Relationship Id="rId77" Type="http://schemas.openxmlformats.org/officeDocument/2006/relationships/externalLink" Target="externalLinks/externalLink51.xml"/><Relationship Id="rId100" Type="http://schemas.openxmlformats.org/officeDocument/2006/relationships/externalLink" Target="externalLinks/externalLink74.xml"/><Relationship Id="rId105" Type="http://schemas.openxmlformats.org/officeDocument/2006/relationships/externalLink" Target="externalLinks/externalLink79.xml"/><Relationship Id="rId126" Type="http://schemas.openxmlformats.org/officeDocument/2006/relationships/externalLink" Target="externalLinks/externalLink100.xml"/><Relationship Id="rId147" Type="http://schemas.openxmlformats.org/officeDocument/2006/relationships/externalLink" Target="externalLinks/externalLink121.xml"/><Relationship Id="rId168" Type="http://schemas.openxmlformats.org/officeDocument/2006/relationships/externalLink" Target="externalLinks/externalLink14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72" Type="http://schemas.openxmlformats.org/officeDocument/2006/relationships/externalLink" Target="externalLinks/externalLink46.xml"/><Relationship Id="rId93" Type="http://schemas.openxmlformats.org/officeDocument/2006/relationships/externalLink" Target="externalLinks/externalLink67.xml"/><Relationship Id="rId98" Type="http://schemas.openxmlformats.org/officeDocument/2006/relationships/externalLink" Target="externalLinks/externalLink72.xml"/><Relationship Id="rId121" Type="http://schemas.openxmlformats.org/officeDocument/2006/relationships/externalLink" Target="externalLinks/externalLink95.xml"/><Relationship Id="rId142" Type="http://schemas.openxmlformats.org/officeDocument/2006/relationships/externalLink" Target="externalLinks/externalLink116.xml"/><Relationship Id="rId163" Type="http://schemas.openxmlformats.org/officeDocument/2006/relationships/externalLink" Target="externalLinks/externalLink137.xml"/><Relationship Id="rId184" Type="http://schemas.openxmlformats.org/officeDocument/2006/relationships/externalLink" Target="externalLinks/externalLink158.xml"/><Relationship Id="rId189" Type="http://schemas.openxmlformats.org/officeDocument/2006/relationships/externalLink" Target="externalLinks/externalLink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20.xml"/><Relationship Id="rId67" Type="http://schemas.openxmlformats.org/officeDocument/2006/relationships/externalLink" Target="externalLinks/externalLink41.xml"/><Relationship Id="rId116" Type="http://schemas.openxmlformats.org/officeDocument/2006/relationships/externalLink" Target="externalLinks/externalLink90.xml"/><Relationship Id="rId137" Type="http://schemas.openxmlformats.org/officeDocument/2006/relationships/externalLink" Target="externalLinks/externalLink111.xml"/><Relationship Id="rId158" Type="http://schemas.openxmlformats.org/officeDocument/2006/relationships/externalLink" Target="externalLinks/externalLink13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62" Type="http://schemas.openxmlformats.org/officeDocument/2006/relationships/externalLink" Target="externalLinks/externalLink36.xml"/><Relationship Id="rId83" Type="http://schemas.openxmlformats.org/officeDocument/2006/relationships/externalLink" Target="externalLinks/externalLink57.xml"/><Relationship Id="rId88" Type="http://schemas.openxmlformats.org/officeDocument/2006/relationships/externalLink" Target="externalLinks/externalLink62.xml"/><Relationship Id="rId111" Type="http://schemas.openxmlformats.org/officeDocument/2006/relationships/externalLink" Target="externalLinks/externalLink85.xml"/><Relationship Id="rId132" Type="http://schemas.openxmlformats.org/officeDocument/2006/relationships/externalLink" Target="externalLinks/externalLink106.xml"/><Relationship Id="rId153" Type="http://schemas.openxmlformats.org/officeDocument/2006/relationships/externalLink" Target="externalLinks/externalLink127.xml"/><Relationship Id="rId174" Type="http://schemas.openxmlformats.org/officeDocument/2006/relationships/externalLink" Target="externalLinks/externalLink148.xml"/><Relationship Id="rId179" Type="http://schemas.openxmlformats.org/officeDocument/2006/relationships/externalLink" Target="externalLinks/externalLink153.xml"/><Relationship Id="rId195" Type="http://schemas.openxmlformats.org/officeDocument/2006/relationships/externalLink" Target="externalLinks/externalLink169.xml"/><Relationship Id="rId209" Type="http://schemas.openxmlformats.org/officeDocument/2006/relationships/sharedStrings" Target="sharedStrings.xml"/><Relationship Id="rId190" Type="http://schemas.openxmlformats.org/officeDocument/2006/relationships/externalLink" Target="externalLinks/externalLink164.xml"/><Relationship Id="rId204" Type="http://schemas.openxmlformats.org/officeDocument/2006/relationships/externalLink" Target="externalLinks/externalLink17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0.xml"/><Relationship Id="rId57" Type="http://schemas.openxmlformats.org/officeDocument/2006/relationships/externalLink" Target="externalLinks/externalLink31.xml"/><Relationship Id="rId106" Type="http://schemas.openxmlformats.org/officeDocument/2006/relationships/externalLink" Target="externalLinks/externalLink80.xml"/><Relationship Id="rId127" Type="http://schemas.openxmlformats.org/officeDocument/2006/relationships/externalLink" Target="externalLinks/externalLink10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52" Type="http://schemas.openxmlformats.org/officeDocument/2006/relationships/externalLink" Target="externalLinks/externalLink26.xml"/><Relationship Id="rId73" Type="http://schemas.openxmlformats.org/officeDocument/2006/relationships/externalLink" Target="externalLinks/externalLink47.xml"/><Relationship Id="rId78" Type="http://schemas.openxmlformats.org/officeDocument/2006/relationships/externalLink" Target="externalLinks/externalLink52.xml"/><Relationship Id="rId94" Type="http://schemas.openxmlformats.org/officeDocument/2006/relationships/externalLink" Target="externalLinks/externalLink68.xml"/><Relationship Id="rId99" Type="http://schemas.openxmlformats.org/officeDocument/2006/relationships/externalLink" Target="externalLinks/externalLink73.xml"/><Relationship Id="rId101" Type="http://schemas.openxmlformats.org/officeDocument/2006/relationships/externalLink" Target="externalLinks/externalLink75.xml"/><Relationship Id="rId122" Type="http://schemas.openxmlformats.org/officeDocument/2006/relationships/externalLink" Target="externalLinks/externalLink96.xml"/><Relationship Id="rId143" Type="http://schemas.openxmlformats.org/officeDocument/2006/relationships/externalLink" Target="externalLinks/externalLink117.xml"/><Relationship Id="rId148" Type="http://schemas.openxmlformats.org/officeDocument/2006/relationships/externalLink" Target="externalLinks/externalLink122.xml"/><Relationship Id="rId164" Type="http://schemas.openxmlformats.org/officeDocument/2006/relationships/externalLink" Target="externalLinks/externalLink138.xml"/><Relationship Id="rId169" Type="http://schemas.openxmlformats.org/officeDocument/2006/relationships/externalLink" Target="externalLinks/externalLink143.xml"/><Relationship Id="rId185" Type="http://schemas.openxmlformats.org/officeDocument/2006/relationships/externalLink" Target="externalLinks/externalLink1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54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63.xml"/><Relationship Id="rId112" Type="http://schemas.openxmlformats.org/officeDocument/2006/relationships/externalLink" Target="externalLinks/externalLink86.xml"/><Relationship Id="rId133" Type="http://schemas.openxmlformats.org/officeDocument/2006/relationships/externalLink" Target="externalLinks/externalLink107.xml"/><Relationship Id="rId154" Type="http://schemas.openxmlformats.org/officeDocument/2006/relationships/externalLink" Target="externalLinks/externalLink128.xml"/><Relationship Id="rId175" Type="http://schemas.openxmlformats.org/officeDocument/2006/relationships/externalLink" Target="externalLinks/externalLink149.xml"/><Relationship Id="rId196" Type="http://schemas.openxmlformats.org/officeDocument/2006/relationships/externalLink" Target="externalLinks/externalLink170.xml"/><Relationship Id="rId200" Type="http://schemas.openxmlformats.org/officeDocument/2006/relationships/externalLink" Target="externalLinks/externalLink174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53.xml"/><Relationship Id="rId102" Type="http://schemas.openxmlformats.org/officeDocument/2006/relationships/externalLink" Target="externalLinks/externalLink76.xml"/><Relationship Id="rId123" Type="http://schemas.openxmlformats.org/officeDocument/2006/relationships/externalLink" Target="externalLinks/externalLink97.xml"/><Relationship Id="rId144" Type="http://schemas.openxmlformats.org/officeDocument/2006/relationships/externalLink" Target="externalLinks/externalLink118.xml"/><Relationship Id="rId90" Type="http://schemas.openxmlformats.org/officeDocument/2006/relationships/externalLink" Target="externalLinks/externalLink64.xml"/><Relationship Id="rId165" Type="http://schemas.openxmlformats.org/officeDocument/2006/relationships/externalLink" Target="externalLinks/externalLink139.xml"/><Relationship Id="rId186" Type="http://schemas.openxmlformats.org/officeDocument/2006/relationships/externalLink" Target="externalLinks/externalLink160.xml"/><Relationship Id="rId27" Type="http://schemas.openxmlformats.org/officeDocument/2006/relationships/externalLink" Target="externalLinks/externalLink1.xml"/><Relationship Id="rId48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43.xml"/><Relationship Id="rId113" Type="http://schemas.openxmlformats.org/officeDocument/2006/relationships/externalLink" Target="externalLinks/externalLink87.xml"/><Relationship Id="rId134" Type="http://schemas.openxmlformats.org/officeDocument/2006/relationships/externalLink" Target="externalLinks/externalLink108.xml"/><Relationship Id="rId80" Type="http://schemas.openxmlformats.org/officeDocument/2006/relationships/externalLink" Target="externalLinks/externalLink54.xml"/><Relationship Id="rId155" Type="http://schemas.openxmlformats.org/officeDocument/2006/relationships/externalLink" Target="externalLinks/externalLink129.xml"/><Relationship Id="rId176" Type="http://schemas.openxmlformats.org/officeDocument/2006/relationships/externalLink" Target="externalLinks/externalLink150.xml"/><Relationship Id="rId197" Type="http://schemas.openxmlformats.org/officeDocument/2006/relationships/externalLink" Target="externalLinks/externalLink171.xml"/><Relationship Id="rId201" Type="http://schemas.openxmlformats.org/officeDocument/2006/relationships/externalLink" Target="externalLinks/externalLink175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2.xml"/><Relationship Id="rId59" Type="http://schemas.openxmlformats.org/officeDocument/2006/relationships/externalLink" Target="externalLinks/externalLink33.xml"/><Relationship Id="rId103" Type="http://schemas.openxmlformats.org/officeDocument/2006/relationships/externalLink" Target="externalLinks/externalLink77.xml"/><Relationship Id="rId124" Type="http://schemas.openxmlformats.org/officeDocument/2006/relationships/externalLink" Target="externalLinks/externalLink98.xml"/><Relationship Id="rId70" Type="http://schemas.openxmlformats.org/officeDocument/2006/relationships/externalLink" Target="externalLinks/externalLink44.xml"/><Relationship Id="rId91" Type="http://schemas.openxmlformats.org/officeDocument/2006/relationships/externalLink" Target="externalLinks/externalLink65.xml"/><Relationship Id="rId145" Type="http://schemas.openxmlformats.org/officeDocument/2006/relationships/externalLink" Target="externalLinks/externalLink119.xml"/><Relationship Id="rId166" Type="http://schemas.openxmlformats.org/officeDocument/2006/relationships/externalLink" Target="externalLinks/externalLink140.xml"/><Relationship Id="rId187" Type="http://schemas.openxmlformats.org/officeDocument/2006/relationships/externalLink" Target="externalLinks/externalLink16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.xml"/><Relationship Id="rId49" Type="http://schemas.openxmlformats.org/officeDocument/2006/relationships/externalLink" Target="externalLinks/externalLink23.xml"/><Relationship Id="rId114" Type="http://schemas.openxmlformats.org/officeDocument/2006/relationships/externalLink" Target="externalLinks/externalLink88.xml"/><Relationship Id="rId60" Type="http://schemas.openxmlformats.org/officeDocument/2006/relationships/externalLink" Target="externalLinks/externalLink34.xml"/><Relationship Id="rId81" Type="http://schemas.openxmlformats.org/officeDocument/2006/relationships/externalLink" Target="externalLinks/externalLink55.xml"/><Relationship Id="rId135" Type="http://schemas.openxmlformats.org/officeDocument/2006/relationships/externalLink" Target="externalLinks/externalLink109.xml"/><Relationship Id="rId156" Type="http://schemas.openxmlformats.org/officeDocument/2006/relationships/externalLink" Target="externalLinks/externalLink130.xml"/><Relationship Id="rId177" Type="http://schemas.openxmlformats.org/officeDocument/2006/relationships/externalLink" Target="externalLinks/externalLink151.xml"/><Relationship Id="rId198" Type="http://schemas.openxmlformats.org/officeDocument/2006/relationships/externalLink" Target="externalLinks/externalLink172.xml"/><Relationship Id="rId202" Type="http://schemas.openxmlformats.org/officeDocument/2006/relationships/externalLink" Target="externalLinks/externalLink176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3.xml"/><Relationship Id="rId50" Type="http://schemas.openxmlformats.org/officeDocument/2006/relationships/externalLink" Target="externalLinks/externalLink24.xml"/><Relationship Id="rId104" Type="http://schemas.openxmlformats.org/officeDocument/2006/relationships/externalLink" Target="externalLinks/externalLink78.xml"/><Relationship Id="rId125" Type="http://schemas.openxmlformats.org/officeDocument/2006/relationships/externalLink" Target="externalLinks/externalLink99.xml"/><Relationship Id="rId146" Type="http://schemas.openxmlformats.org/officeDocument/2006/relationships/externalLink" Target="externalLinks/externalLink120.xml"/><Relationship Id="rId167" Type="http://schemas.openxmlformats.org/officeDocument/2006/relationships/externalLink" Target="externalLinks/externalLink141.xml"/><Relationship Id="rId188" Type="http://schemas.openxmlformats.org/officeDocument/2006/relationships/externalLink" Target="externalLinks/externalLink162.xml"/><Relationship Id="rId71" Type="http://schemas.openxmlformats.org/officeDocument/2006/relationships/externalLink" Target="externalLinks/externalLink45.xml"/><Relationship Id="rId92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3.xml"/><Relationship Id="rId40" Type="http://schemas.openxmlformats.org/officeDocument/2006/relationships/externalLink" Target="externalLinks/externalLink14.xml"/><Relationship Id="rId115" Type="http://schemas.openxmlformats.org/officeDocument/2006/relationships/externalLink" Target="externalLinks/externalLink89.xml"/><Relationship Id="rId136" Type="http://schemas.openxmlformats.org/officeDocument/2006/relationships/externalLink" Target="externalLinks/externalLink110.xml"/><Relationship Id="rId157" Type="http://schemas.openxmlformats.org/officeDocument/2006/relationships/externalLink" Target="externalLinks/externalLink131.xml"/><Relationship Id="rId178" Type="http://schemas.openxmlformats.org/officeDocument/2006/relationships/externalLink" Target="externalLinks/externalLink1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62B3C7EB-4206-4351-B770-BE6B01F929B0}"/>
            </a:ext>
          </a:extLst>
        </xdr:cNvPr>
        <xdr:cNvCxnSpPr/>
      </xdr:nvCxnSpPr>
      <xdr:spPr>
        <a:xfrm flipV="1">
          <a:off x="2077967" y="457200"/>
          <a:ext cx="1417708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4C624DE8-EBB6-4245-A033-42BEBD288E3C}"/>
            </a:ext>
          </a:extLst>
        </xdr:cNvPr>
        <xdr:cNvCxnSpPr/>
      </xdr:nvCxnSpPr>
      <xdr:spPr>
        <a:xfrm>
          <a:off x="8070126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2F070392-D938-4E91-902A-CD211CE7B2C6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2F25C8C5-2EA8-4AFF-8616-D5530946FBBE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D24932E-33C4-44AE-97A5-D34293A041D4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8C549EF1-51A3-46B8-B933-F8D6E48EE159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6B289F3-6AA7-4E17-BE15-0AA660529BAF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C169A452-65FA-4B28-B5E2-5FA4170F78A8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4F25C4F4-0D3A-47F8-9ACD-C60C44FCB475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55ACDEC7-4845-4E87-BAB0-9BC700F0C908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72B28E16-5203-4E29-B2F0-C71EE0429CF5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3B4F0576-0F9E-40D2-9ED5-A223E5ED0FE6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FA28E522-005D-478B-B60A-47782EC96ED9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4D36DE3-251E-48D0-9312-534828BD5B27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D5B60CC2-7E8E-4719-9B2D-B5C2BFF0424C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5332DFC-DE4E-4957-9E96-A0C8ED961348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5C6F081-4472-4488-B748-AE617232F522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7FFF4412-6502-41DB-B15E-A857905D17A6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40F961B-A7F0-4922-8770-294194E0AC48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A4E88B92-A333-41E6-86C9-61D133FF9F29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EC678296-BAD4-4603-BDF2-52FE50424EDB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38508A7-0B2B-4A7F-922F-33B36E4D6184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192017</xdr:colOff>
      <xdr:row>1</xdr:row>
      <xdr:rowOff>219075</xdr:rowOff>
    </xdr:from>
    <xdr:to>
      <xdr:col>3</xdr:col>
      <xdr:colOff>28575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E408DBBC-27F9-42D7-8E0C-56F6136D7AAC}"/>
            </a:ext>
          </a:extLst>
        </xdr:cNvPr>
        <xdr:cNvCxnSpPr/>
      </xdr:nvCxnSpPr>
      <xdr:spPr>
        <a:xfrm flipV="1">
          <a:off x="2077967" y="457200"/>
          <a:ext cx="912883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50076</xdr:colOff>
      <xdr:row>1</xdr:row>
      <xdr:rowOff>219075</xdr:rowOff>
    </xdr:from>
    <xdr:to>
      <xdr:col>14</xdr:col>
      <xdr:colOff>426175</xdr:colOff>
      <xdr:row>1</xdr:row>
      <xdr:rowOff>219075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8D0CBB94-3FF0-4983-847E-938E4F2A96E0}"/>
            </a:ext>
          </a:extLst>
        </xdr:cNvPr>
        <xdr:cNvCxnSpPr/>
      </xdr:nvCxnSpPr>
      <xdr:spPr>
        <a:xfrm>
          <a:off x="7565301" y="457200"/>
          <a:ext cx="19381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thuat1\hong%20d%20(d)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HY35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Zalo%20Received%20Files/Worksheet%20in%20bd1-50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T-ANH\PARKER\My%20Documents\HS00\DTTK\parker\Dieuchinh\Quote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2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3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\A.TAI\2001\DU%20THAU\CAN%20THO\DOT%202\NHON%20NGHIA%20-%20CHAU%20THANH%20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u%20toan%20HP%203-don%20gia%20moi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thuat1\hong%20d%20(d)\Dung%20Quat\Nhom%20GC\New%20Folder\My%20Documents\3533\96Q\96q2588\PANE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\A.TAI\Cam\Thep%20Nguyen%20Minh\HIEN\TANHUNG\HTTANHU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nzipped\DIEN18\Dongia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9_ghi\c\DT\LUU\DT_2000\dt_nthi_dnong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\c\huong%20con\rao%20gang\dau%20thau\TB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Zalo%20Received%20Files/Worksheet%20in%20Crossh~1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1\d\adb\Dutoan\TBA\DT_tba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D\dung%20may%204\nha%20may%20san%20xuat%20son%20-%20Van%20ly\TONG-HOP-%20VAN%20LY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i%20lieu%20truong\TRUNG%20TT\WINDOWS\Desktop\TRI18-5\WB_1\LINH_TINH\CONG_TO\TRINH_DT_CT_GOC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_MON\99-20\hk1\KY1-9900\KL_CT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i%20lieu%20truong\TRUNG%20TT\WINDOWS\Desktop\TRUNG\DUTOAN\CTYPD\BD-EASUP\XDTBDON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2\d\NgocTan\A_Vuong\RaPhabommin_Sua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_MON\KL1_99\KLTH_99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_MON\99-20\hk1\DAOTAO\KY1_9900\THTOAN\THTOAN1\KL_KHO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_MON\99-20\hk1\TA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_MON\99-20\hk1\GIAOVU\KY2_9899\THTOAN4\KL_TG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trinhsoKH\HAIDAI~1\longing\project\Chieu%20sang%20DCT\DT-NG%20NHA%20LG-%20tram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HSMAU\KHUTEN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ap%20gia%20(e)\DUNG\CTDB\dung%20quat%204.0\ap%20gia%20DQ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g\D\Thang\MADRAK-70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NON_UNICODE_BACKUP/users/quangthu/desktop/doi/ap%20gia%20ma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T%20Phat%20Sinh%20+%20Thay%20doi%20T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hia\d\ngoc\SS&amp;BCASD\LCTT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NON_UNICODE_BACKUP/users/quangthu/desktop/doi/DUOC%202007/VAN%20TAI%20XE%20BIT/Ap%20gia%20xe%20bit%201-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8\d\QLYDIEN\dia%20nop%20tham%20dinh\Di%20doi%20CS%20Pham%20Van%20Dong\CONG-TY\1%20CS%20ctiet%20Kcau%203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trinhsoKH\HAIDAI~1\thom\XLS\DT-MAU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QL1A/Phuo%20An%20(Dot%201)/THOATNUOCLAHA/NAM%202003/QUOC%20LO%2026-EAKAR/GIA%20DU%20THAU/GAI%20DU%20THAU%2019-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h_an\THU%20MUC%20MANG\hoso\DT%20Cty%20giay%20De%20Vuong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h_an\THU%20MUC%20MANG\hoso\Pa%20rem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Documents%20and%20Settings/Root/Local%20Settings/Temporary%20Internet%20Files/Content.IE5/ST6VGLM3/Dung%20Quat/Nhom%20GC/New%20Folder/My%20Documents/3533/96Q/96q2588/PAN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ap%20gia%20(e)\dung\CTDB\dung%20quat%205.0\mau%202005\AP%20GIA%20thi%20da%20dieu%20chinh%20lan%20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thuat1\hong%20d%20(d)\WINDOWS\TEMP\IBASE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thuat1\hong%20d%20(d)\CS3408\Standard\RPT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QTCNVHHK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CTNTTH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_dnang\ky_thuat\TRONG\BCNCKT\XDCB_98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NON_UNICODE_BACKUP/users/quangthu/desktop/doi/Kim%20Anh/KT012002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4\d\!!AADOAN\CAU\DUTOAN~1\CHITHANH\B-CAOQ~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\A.TAI\My%20Documents\Tu\tram\500kv\tcvnthep\pl530A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XUANHA\tantt\QTCNVHHK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HUNG/DTXD/EXCEL.NOR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nam\NguyenHoang\CauNHduyet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DZ22KVAH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h_an\THU%20MUC%20MANG\HoSoDuToan\DuToanDuThau\Dai%20THTPHCM\Goi%202\29\dm.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3\dutoan\DUTOAN\DANANG\Thuan%20Phuoc\Cau%20Thuan%20Phuoc\TKKT\DCTKKTTPhuoc-HD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ai%20Nam\Du%20toan\Bong%20Son\CGD%20duyet%20&amp;%20chia%20voi%20533\BS-BT\Dongia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-dt\c\DUTOAN\DINHMUC\KS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da03\hai\Du%20toan%20dau%20thau\Duong%20Nguyen%20Tri%20Phuong\BOQ%20Bong%20Son%20Ban%20Thach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trinhsoKH\HAIDAI~1\KH%202003\AFD\DUTOAN\BTHUAN\NDPHUQUY\NDPQSUA\BTHUAN\NDPHUQUY\DUTOAN\Tiengiang\HOICUT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tdt\TAM\DTOAN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Thang%20KT%202001\Ho%20so%20thau\Du%20thau%20Huu%20Lung%20-%20Lang%20Son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ay2\DTC%20(D)\DUOC\NGUYEN%20TRAI\nguyen%20trai%20DOT%201%20tr&#236;nh%20duyet%20B2\NT%20DOT2%20NIEM%20YET\ap%20gia%20NT%20ny%20248-266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\binh\park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u%20thau%206-2003\TRUNG%20TAM%20Y%20TE%20BINH%20SON\PTHTQnga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trinhsoKH\HAIDAI~1\thom\CT-BB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g%20Ho%20chi%20Minh\DRong-Tarut%20BV\C.TrungDuyet\AD_TR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1\d\Trong\BCNCKT\XDCB_9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QL1A/Phuo%20An%20(Dot%201)/My%20Documents/Phong%202004/APGIA%20-RANHQUOCLO24B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anng\KRONG%20ANA\My%20Documents\thietke\DTKTRA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Startup" Target="LUU/DT_1999/DTCK20L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.trien\c\caitao\Qtoan\xdung\ttoantgiang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yen\d\DT\dt_2001\KT_LE%20THANH%20TONG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ocuments\Zalo%20Received%20Files\HO%20SO%20TD\TONG%20PHO%20HOA%20TDD3%20060123%20d&#242;%20BB%20h&#7885;pHHHHHHHHHHHHHHHHH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ocuments\Zalo%20Received%20Files\DS%20DOT%202%20A%20LAM\danh%20s&#225;ch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i%20lieu%20truong\TRUNG%20TT\DUONG\DAU%20THAU\DAKSO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\d\MYDOCU~1\My%20Documents\DATA\B_Phu%20Thai%20HP\FY%2001-02\Fundamental%20Track\MSOffice\Excel\XL97\FA\FA3006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Thuy\Danang\Vung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N2%20price%20Schedule%20200202%20Transelectri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QL21\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\d\MYDOCU~1\KE%20TOAN\My%20Documents\DATA\B_Phu%20Thai%20HP\FY%2001-02\Fundamental%20Track\MSOffice\Excel\XL97\FA\FA3006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anng\KRONG%20ANA\DAK-LAK\WB-2\Kien%20Thanh\DT%20HC\KIENTH~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lk\Hanh\DUTOAN%20Trung%20Nghia-hc1\DUTOAN%20Trung%20Nghia-hc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i%20lieu%20truong\TRUNG%20TT\WINDOWS\Desktop\QT_CU%20JIANG_to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i%20lieu%20truong\TRUNG%20TT\WINDOWS\Desktop\QUANG\linhtinh\DToanQngai\binh%20dong\Dt%20Binh%20don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P\DA0630\INQ'Y\STEEL\DA0463BQ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n_moi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phong\traly\tru4\BTINHT4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1\C\KTCNC\QHANHM2\TRALY\BANTINH\TRU\TRUT2T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NON_UNICODE_BACKUP/users/quangthu/desktop/doi/DUOC%202008/L_&#172;NG~1/Phi/SC%20Tang%20cuong%20Cau%20ben%20thu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m_du_toan\c\DU%20TOAN\DT2001\QL%2014-B\TDT-62-73\KM62-km7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thuat1\hong%20d%20(d)\DOCUMENT\DAUTHAU\Dungquat\GOI3\DUNGQUAT-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ivt\c\NEWTHUYVA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3\c\!$Thanhll\Congtrinh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ai%20Nam\Du%20toan\Bong%20Son\CGD%20duyet%20&amp;%20chia%20voi%20533\My%20Documents\A1_Traly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thuat1\hong%20d%20(d)\Dung%20Quat\Nhom%20GC\New%20Folder\My%20Documents\3533\99Q\99Q3657\99Q3299(REV.1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\A.TAI\SCL%20-%202004\kiet\thaytrugay-nguyentruonghai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.trien\c\caitao\Qtoan\xdung\trung\pgia\DL-Bdon\dot2\pg%20DZBD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2\c\Cuong-497\Abutmen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g\D\thang\du%20toan%20-%20dau%20thau\TRAN%20VAN%20NHI\bd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hia\d\ngoc\SS&amp;BCASD\BKTHC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1\c\Folder\KHOI97\DAM\RC-TGIRD.EXF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h_an\THU%20MUC%20MANG\HoSoDuToan\DuToanDuThau\Truong%20DH%20CN%20Ton%20Duc%20Thang\Nhanvien\DTTT\longanb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Toan%20Km%20294%20+%20600%20%20Km%20302%20(theo%20mau%20ban)%20tach%20nam2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07\c\GtntPmu18\DNTC_Nghe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_kh\huong_xl1\Congviec\Ta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thuat1\hong%20d%20(d)\Dung%20Quat\Nhom%20GC\New%20Folder\My%20Documents\3533\99Q\99Q3657\99Q3299(REV.0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i%20lieu%20truong\TRUNG%20TT\WINDOWS\Desktop\DAK-LAK\WB-2\Kien%20Thanh\DT%20HC\KIENTH~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Congviec/Ta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NON_UNICODE_BACKUP/users/quangthu/desktop/doi/DUOC%202008/ETHANOL%20nhien%20lieu%20dot%201/ETHANOL%20nhien%20lieu/ap%20gia%20d1%2051-10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XLS\DT-MAU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D\CHUONG\DZ20\QUANGNAM\tabhing\Dutoan_tabhing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trinhsoKH\HAIDAI~1\thom\M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data\Dau%20thau%202003\SON%20TAY\Xi%20nghiep%20xay%20dung%20Phu%20Tai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m\cap%20dien%20KDC%20Da%20Nang\Ban%20QLDA%20Tai%20dinh%20cu\TDC%20Dong%20Phuoc\DTDong%20Phuoc%20lap%20gia%20goi%20thau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trinhsoKH\HAIDAI~1\thom\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hia\d\Nhon\thep%20nha%20lien%20ke%207%20c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_dinh\dinh%20vu\AN%20GIANG\M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N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TAMKY\tantt\tantt\tantt\BSQ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T-ANH\PARKER\My%20Documents\HS00\BAOGIA\Mien%20nam\Namconson_SK\09-str~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khu%20dan%20cu%20Go%20Dua-Pho%20cuong/QL1/PH&#7892;%20C&#431;&#7900;NG/PH&#7892;%20C&#431;&#7900;NG%20-%20KHU%20T&#272;C%20S&#7888;%206%20&#272;&#7906;T%201%20(13.3.2014)/DU-TOAN/2000/DIENKHANH/DKC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_thanh_binh\d\Luu_Tru\Ltb_ktkh\DZ220KV_Dau_Noi_sau_tram_500kV_Ha_Tinh\Gia_thau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m\cap%20dien%20KDC%20Da%20Nang\Ban%20QLDA%20Tai%20dinh%20cu\TDC%20Dong%20Phuoc\LAM\SIDA-DN\DZ\DZ2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QLDA1\DATA%20TRUC\01.%20CAO%20TOC\1.%20PH&#7892;%20H&#210;A+%20Nguyen%20Nghiem\1.%20tuyen%20chinh\1.%20PHO%20HOA\5.%20TT%20Quy%20&#272;at%20(ph&#432;&#417;ng%20an)\&#273;13%20(BS%20d1)\Ph&#432;&#417;ng%20&#225;n%20&#273;&#7907;t%2013%20Ph&#7893;%20H&#242;a%20tr&#236;nh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Phong%20Kinh%20Te\LUC\EXCEL\Th&#199;u\Du%20thau%20Y&#170;n%20Minh%20-%20H&#181;%20Giang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L.M.TUAN/tuan/DT-DINH-nhap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thai\d\C.%20TY%20C%20p%20DAT%20QUANG\NAM%202004\VUON%20HOA%20BA%20TO(%20PCL%20GD%201)\KHOAN%20NHAN%20CONG\GIA%20NHAN%20CONG%20HOP%20DO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may3_c\LIEN\TPDN\KHUETR\dthc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v\Man%20Quang\DUTOAN%20AnCu5-in%20HC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tantt\tantt\tantt\BSQ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D\CHUONG\DZ20\daklak\H'mlay&amp;H'mdoal\dutoan_hmlay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NON_UNICODE_BACKUP/users/quangthu/desktop/doi/Congviec/Tam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quynh%20tho/VINACONEX/KEHOACH/DUTOAN/DMD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d\chau\USER\SANG\phong%20nen\DT-THL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2\d\DUCLAP\GJND\TINHMOA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i%20lieu%20truong\TRUNG%20TT\WINDOWS\Desktop\TRI18-5\WB_1\KRONG_NO\EA_RBIN\SUADT_~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D\dung%20may%204\CTDB\thi%20xa\TONG-HO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E_HOACH\DAUTHAU\Dien%20nong%20thon\Duyet%20DT-thauDNT\DCong%20dinh%20%20-%20Go%20doi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8_anh\tdc%20dong%20phu\Trung\GT\Q-BINH\TAM-KY\Dutoan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onghan01\c\My%20Documents\Quang\CT%20Phong%20Bac%202\BV%20HCong%20Ng%20Thu\My%20Documents\Ni\QTLD_A\DmucLD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My%20Documents/D&#249;%20to&#184;n%20ch&#221;nh%20th&#248;c/C&#199;u/km86-147(TKKT)_la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DT%20DZ%2022+TBA%2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4\D\LONGDEN\ctr2005\QUANGTRUONG\chieu%20sang\chaothaudothi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Documents%20and%20Settings/User/My%20Documents/thuy/linh%20tinh/Trung%202004/QH%20khu%20DC/Tay%20Truong%20Dinh/Dieu%20chinh%20DA/Hieu%20qua%20dau%20tu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47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TTPTQ&#272;/File%20g&#7889;c/9,10,11,12,13,14,15,16,%20bang%20ke%20kem%20Quyet%20dinh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trinhsoKH\HAIDAI~1\DATA\MYDOCU~1\DGI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22kvd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TRUNGSON\CAU\THMINH\DANONG\sua\TinhmoH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trinhsoKH\HAIDAI~1\WINDOWS\Temporary%20Internet%20Files\OLK8342\KH%202004%20cac%20don%20vi%20phia%20Bac12312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8\d\QLYDIEN\dia%20nop%20tham%20dinh\Di%20doi%20CS%20Pham%20Van%20Dong\CONG-TY\DA-NANG\Ancu-PMy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Startup" Target="Dakpone/Tvan-HN/tnktnl-hc/kttc-a-z-h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DAUTU"/>
      <sheetName val="BLNN"/>
      <sheetName val="2003"/>
      <sheetName val="00000000"/>
      <sheetName val="THANG 1"/>
      <sheetName val="THANG2"/>
      <sheetName val="THANG3"/>
      <sheetName val="THANG 4"/>
      <sheetName val="THANG 5"/>
      <sheetName val="THANG 6"/>
      <sheetName val="THANG 7"/>
      <sheetName val="THANG 8"/>
      <sheetName val="THANG 9"/>
      <sheetName val="THANG 10"/>
      <sheetName val="THANG 11"/>
      <sheetName val="THANG 12"/>
      <sheetName val="LUONG THANG THU 13"/>
      <sheetName val="CONG DOAN"/>
      <sheetName val="XL4Poppy"/>
      <sheetName val="Sheet6"/>
      <sheetName val="Sheet7"/>
      <sheetName val="Sheet4"/>
      <sheetName val="Sheet5"/>
      <sheetName val="(1)TK_ThueGTGT_Thang"/>
      <sheetName val="(2)Bangkebanra"/>
      <sheetName val="(3)BKMuavao-Co HDGTGT"/>
      <sheetName val="(4)BKMuavao-KTru 3% "/>
      <sheetName val="DUONG"/>
      <sheetName val="KHANH"/>
      <sheetName val="PHONG"/>
      <sheetName val="XXXXXXXX"/>
      <sheetName val="QHHC"/>
      <sheetName val="CC10"/>
      <sheetName val="SS02-10"/>
      <sheetName val="QHNN"/>
      <sheetName val="CDCC"/>
      <sheetName val="SSNN"/>
      <sheetName val="QHTSR"/>
      <sheetName val="QHTmR"/>
      <sheetName val="SSDT"/>
      <sheetName val="SSKDCnt"/>
      <sheetName val="CC03-05"/>
      <sheetName val="SSDD03-05"/>
      <sheetName val="CDCCgd1"/>
      <sheetName val="KHKNR03-05"/>
      <sheetName val="KHTMR03-05"/>
      <sheetName val="CC06-10"/>
      <sheetName val="SSDD06-10"/>
      <sheetName val="CDCCgd2"/>
      <sheetName val="KHTSR06-10"/>
      <sheetName val="khKNTS06-10"/>
      <sheetName val="SS02-05-10"/>
      <sheetName val="DanhMuc"/>
      <sheetName val="Chiet tinh dz22"/>
      <sheetName val="Code"/>
      <sheetName val="Theodoichung"/>
      <sheetName val="T.D.C.Tiet"/>
      <sheetName val="C.tiet"/>
      <sheetName val="Khuyenmai"/>
      <sheetName val="10000000"/>
      <sheetName val="Overhead &amp; Profit B-1"/>
      <sheetName val="Chi tiet"/>
      <sheetName val="co huu"/>
      <sheetName val="to kho"/>
      <sheetName val="PU"/>
      <sheetName val="NHAN"/>
      <sheetName val="luong moc"/>
      <sheetName val="XL4Test5"/>
      <sheetName val="tamung"/>
      <sheetName val="RUOT"/>
      <sheetName val="SP RUOT"/>
      <sheetName val="VO"/>
      <sheetName val="SP VO"/>
      <sheetName val="TPCS"/>
      <sheetName val="SP TPCS"/>
      <sheetName val="ILOGO"/>
      <sheetName val="SPILGO"/>
      <sheetName val="CLOGO"/>
      <sheetName val="SPCLOGO"/>
      <sheetName val="BONGDAN"/>
      <sheetName val="SPBDAN"/>
      <sheetName val="TONGHOP"/>
      <sheetName val="KHAC"/>
      <sheetName val="Ton T12"/>
      <sheetName val="Ton T1"/>
      <sheetName val="Ton T2"/>
      <sheetName val="Ton T3"/>
      <sheetName val="Ton T4"/>
      <sheetName val="Ton T5"/>
      <sheetName val="Ton T6"/>
      <sheetName val="Ton T7"/>
      <sheetName val="BKe thang(12)"/>
      <sheetName val="BKe thang (1)"/>
      <sheetName val="BKe thang (2)"/>
      <sheetName val="BKe thang 3"/>
      <sheetName val="BKe thang4"/>
      <sheetName val="BKe thang5"/>
      <sheetName val="BKe thang6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MTO REV.2(ARMOR)"/>
      <sheetName val="VPP 03 2005"/>
      <sheetName val="20000000"/>
      <sheetName val="30000000"/>
      <sheetName val="40000000"/>
      <sheetName val="CT Thang Mo"/>
      <sheetName val="CT  PL"/>
      <sheetName val="〳_x0007_匀敨瑥ㄳ_x0007_"/>
      <sheetName val="ㄳ_x0007_匀敨瑥㈳_x0007_匀敨瑥㌳"/>
      <sheetName val="匀敨瑥㌳_x0007_匀敨瑥㐳_x0007_匀敨瑥㔳_x0007_"/>
      <sheetName val="_x0007_匀"/>
      <sheetName val="敥㍴"/>
      <sheetName val="_x0007_匀敨瑥㘳_x0007_"/>
      <sheetName val="ܶ_x0000_桓敥㍴ܷ"/>
      <sheetName val="㜳_x0007_匀敨瑥㠳"/>
      <sheetName val="匀敨瑥〴"/>
      <sheetName val="ܰ_x0000_桓敥㑴ܱ_x0000_桓"/>
      <sheetName val="_x0007_匀敨瑥㈴_x0007_匀"/>
      <sheetName val="_x0007_匀敨瑥㌴_x0007_"/>
      <sheetName val="㤴_x0007_匀敨瑥〵_x0002_"/>
      <sheetName val="〵_x0002_一Ƀ_x0000_䱖_x0004_吀"/>
      <sheetName val="ь_x0000_䡔呄_x0004_吀先Ք"/>
      <sheetName val="䡔呑_x0005_䌀⁔呈_x0006_䈀"/>
      <sheetName val="ٔ_x0000_⁂楴桮_x0002_堀݄_x0000_䡔嘠⁔݁_x0000_畏汴瑥ͳ"/>
      <sheetName val="呖䄠_x0007_伀瑵敬獴_x0003_倀"/>
      <sheetName val="獴_x0003_倀獇_x0006_嘀䅔慣"/>
      <sheetName val="敥㍴ܹ_x0000_"/>
      <sheetName val="㍴ܸ_x0000_桓敥"/>
      <sheetName val="ܳ_x0000_桓敥㑴ܴ"/>
      <sheetName val="㐴_x0007_匀敨瑥㔴_x0007_"/>
      <sheetName val="㔴_x0007_匀敨瑥㘴_x0007_"/>
      <sheetName val="㘴_x0007_匀敨瑥㜴_x0007_"/>
      <sheetName val="㜴_x0007_匀敨瑥㠴_x0007_"/>
      <sheetName val="㠴_x0007_匀敨瑥㤴_x0007_"/>
      <sheetName val="NON HCMC SALES"/>
      <sheetName val="HANOI SALES"/>
      <sheetName val="SOUTH"/>
      <sheetName val="SOH_HN"/>
      <sheetName val="Week 3"/>
      <sheetName val="PNT-QUOT-#3"/>
      <sheetName val="COAT&amp;WRAP-QIOT-#3"/>
      <sheetName val="ܶ"/>
      <sheetName val="ܰ"/>
      <sheetName val="〵_x0002_一Ƀ"/>
      <sheetName val="ь"/>
      <sheetName val="ٔ"/>
      <sheetName val="㍴ܸ"/>
      <sheetName val="ܳ"/>
      <sheetName val="KẾ HOẠCH THANG 05"/>
      <sheetName val="PL01 Giao chi tieu NV"/>
      <sheetName val="PL02 Giao chi tieu CTV"/>
      <sheetName val="PL03 phan ca"/>
      <sheetName val="PL04 BH vung lom"/>
      <sheetName val="PL5 CS Điểm bán"/>
      <sheetName val="PL6 Du tru hang hoa"/>
      <sheetName val="Tien do theo tuan"/>
      <sheetName val="HY35"/>
      <sheetName val="Sheet8"/>
      <sheetName val="dongia (2)"/>
      <sheetName val="Chiet_tinh_dz35"/>
      <sheetName val="QT_DZ35"/>
      <sheetName val="DT_DZ_35_Kv"/>
      <sheetName val="(3)BKMuavao-Co_HDGTGT"/>
      <sheetName val="(4)BKMuavao-KTru_3%_"/>
      <sheetName val="THANG_1"/>
      <sheetName val="THANG_4"/>
      <sheetName val="THANG_5"/>
      <sheetName val="THANG_6"/>
      <sheetName val="THANG_7"/>
      <sheetName val="THANG_8"/>
      <sheetName val="THANG_9"/>
      <sheetName val="THANG_10"/>
      <sheetName val="THANG_11"/>
      <sheetName val="THANG_12"/>
      <sheetName val="LUONG_THANG_THU_13"/>
      <sheetName val="CONG_DOAN"/>
      <sheetName val="Chiet_tinh_dz22"/>
      <sheetName val="SS02-_x0010_5-10"/>
      <sheetName val="ܶ?桓敥㍴ܷ"/>
      <sheetName val="ܰ?桓敥㑴ܱ?桓"/>
      <sheetName val="〵_x0002_一Ƀ?䱖_x0004_吀"/>
      <sheetName val="ь?䡔呄_x0004_吀先Ք"/>
      <sheetName val="ٔ?⁂楴桮_x0002_堀݄?䡔嘠⁔݁?畏汴瑥ͳ"/>
      <sheetName val="敥㍴ܹ?"/>
      <sheetName val="㍴ܸ?桓敥"/>
      <sheetName val="ܳ?桓敥㑴ܴ"/>
      <sheetName val="Ton_T12"/>
      <sheetName val="Ton_T1"/>
      <sheetName val="Ton_T2"/>
      <sheetName val="Ton_T3"/>
      <sheetName val="Ton_T4"/>
      <sheetName val="Ton_T5"/>
      <sheetName val="Ton_T6"/>
      <sheetName val="Ton_T7"/>
      <sheetName val="BKe_thang(12)"/>
      <sheetName val="BKe_thang_(1)"/>
      <sheetName val="BKe_thang_(2)"/>
      <sheetName val="BKe_thang_3"/>
      <sheetName val="BKe_thang4"/>
      <sheetName val="BKe_thang5"/>
      <sheetName val="BKe_thang6"/>
      <sheetName val="QT_DZ351"/>
      <sheetName val="DT_DZ_35_Kv1"/>
      <sheetName val="Chiet_tinh_dz351"/>
      <sheetName val="(3)BKMuavao-Co_HDGTGT1"/>
      <sheetName val="(4)BKMuavao-KTru_3%_1"/>
      <sheetName val="THANG_13"/>
      <sheetName val="THANG_41"/>
      <sheetName val="THANG_51"/>
      <sheetName val="THANG_61"/>
      <sheetName val="THANG_71"/>
      <sheetName val="THANG_81"/>
      <sheetName val="THANG_91"/>
      <sheetName val="THANG_101"/>
      <sheetName val="THANG_111"/>
      <sheetName val="THANG_121"/>
      <sheetName val="LUONG_THANG_THU_131"/>
      <sheetName val="CONG_DOAN1"/>
      <sheetName val="Chiet_tinh_dz221"/>
      <sheetName val="Ton_T121"/>
      <sheetName val="Ton_T11"/>
      <sheetName val="Ton_T21"/>
      <sheetName val="Ton_T31"/>
      <sheetName val="Ton_T41"/>
      <sheetName val="Ton_T51"/>
      <sheetName val="Ton_T61"/>
      <sheetName val="Ton_T71"/>
      <sheetName val="BKe_thang(12)1"/>
      <sheetName val="BKe_thang_(1)1"/>
      <sheetName val="BKe_thang_(2)1"/>
      <sheetName val="BKe_thang_31"/>
      <sheetName val="BKe_thang41"/>
      <sheetName val="BKe_thang51"/>
      <sheetName val="BKe_thang61"/>
      <sheetName val="co_huu"/>
      <sheetName val="to_kho"/>
      <sheetName val="luong_moc"/>
      <sheetName val="T_D_C_Tiet"/>
      <sheetName val="C_tiet"/>
      <sheetName val="Overhead_&amp;_Profit_B-1"/>
      <sheetName val="Chi_tiet"/>
      <sheetName val="MAU_TH5"/>
      <sheetName val="mauTH_10"/>
      <sheetName val="HIEU_QUA_DAO_TAO_PC"/>
      <sheetName val="KẾ_HOẠCH_THANG_05"/>
      <sheetName val="PL01_Giao_chi_tieu_NV"/>
      <sheetName val="PL02_Giao_chi_tieu_CTV"/>
      <sheetName val="PL03_phan_ca"/>
      <sheetName val="PL04_BH_vung_lom"/>
      <sheetName val="PL5_CS_Điểm_bán"/>
      <sheetName val="PL6_Du_tru_hang_hoa"/>
      <sheetName val="Tien_do_theo_tuan"/>
      <sheetName val="MTO_REV_2(ARMOR)"/>
      <sheetName val="SP_RUOT"/>
      <sheetName val="SP_VO"/>
      <sheetName val="SP_TPCS"/>
      <sheetName val="ܶ_桓敥㍴ܷ"/>
      <sheetName val="ܰ_桓敥㑴ܱ_桓"/>
      <sheetName val="〵_x0002_一Ƀ_䱖_x0004_吀"/>
      <sheetName val="ь_䡔呄_x0004_吀先Ք"/>
      <sheetName val="ٔ_⁂楴桮_x0002_堀݄_䡔嘠⁔݁_畏汴瑥ͳ"/>
      <sheetName val="敥㍴ܹ_"/>
      <sheetName val="㍴ܸ_桓敥"/>
      <sheetName val="ܳ_桓敥㑴ܴ"/>
      <sheetName val="K? HO?CH THANG 05"/>
      <sheetName val="PL5 CS ÐiêÒm baìn"/>
      <sheetName val="K_ HO_CH THANG 05"/>
      <sheetName val="KLHT"/>
      <sheetName val="PL5 CS Ðiê?m ba´n"/>
      <sheetName val="PL5 CS Ðiê_m ba´n"/>
      <sheetName val="10"/>
      <sheetName val="QT_DZ352"/>
      <sheetName val="DT_DZ_35_Kv2"/>
      <sheetName val="Chiet_tinh_dz352"/>
      <sheetName val="THANG_14"/>
      <sheetName val="THANG_42"/>
      <sheetName val="THANG_52"/>
      <sheetName val="THANG_62"/>
      <sheetName val="THANG_72"/>
      <sheetName val="THANG_82"/>
      <sheetName val="THANG_92"/>
      <sheetName val="THANG_102"/>
      <sheetName val="THANG_112"/>
      <sheetName val="THANG_122"/>
      <sheetName val="LUONG_THANG_THU_132"/>
      <sheetName val="CONG_DOAN2"/>
      <sheetName val="(3)BKMuavao-Co_HDGTGT2"/>
      <sheetName val="(4)BKMuavao-KTru_3%_2"/>
      <sheetName val="Chiet_tinh_dz222"/>
      <sheetName val="Ton_T122"/>
      <sheetName val="Ton_T13"/>
      <sheetName val="Ton_T22"/>
      <sheetName val="Ton_T32"/>
      <sheetName val="Ton_T42"/>
      <sheetName val="Ton_T52"/>
      <sheetName val="Ton_T62"/>
      <sheetName val="Ton_T72"/>
      <sheetName val="BKe_thang(12)2"/>
      <sheetName val="BKe_thang_(1)2"/>
      <sheetName val="BKe_thang_(2)2"/>
      <sheetName val="BKe_thang_32"/>
      <sheetName val="BKe_thang42"/>
      <sheetName val="BKe_thang52"/>
      <sheetName val="BKe_thang62"/>
      <sheetName val="〳匀敨瑥ㄳ"/>
      <sheetName val="ㄳ匀敨瑥㈳匀敨瑥㌳"/>
      <sheetName val="匀敨瑥㌳匀敨瑥㐳匀敨瑥㔳"/>
      <sheetName val="匀"/>
      <sheetName val="匀敨瑥㘳"/>
      <sheetName val="㜳匀敨瑥㠳"/>
      <sheetName val="匀敨瑥㈴匀"/>
      <sheetName val="匀敨瑥㌴"/>
      <sheetName val="㤴匀敨瑥〵"/>
      <sheetName val="〵一Ƀ䱖吀"/>
      <sheetName val="ь䡔呄吀先Ք"/>
      <sheetName val="䡔呑䌀⁔呈䈀"/>
      <sheetName val="ٔ⁂楴桮堀݄䡔嘠⁔݁畏汴瑥ͳ"/>
      <sheetName val="呖䄠伀瑵敬獴倀"/>
      <sheetName val="獴倀獇嘀䅔慣"/>
      <sheetName val="㐴匀敨瑥㔴"/>
      <sheetName val="㔴匀敨瑥㘴"/>
      <sheetName val="㘴匀敨瑥㜴"/>
      <sheetName val="㜴匀敨瑥㠴"/>
      <sheetName val="㠴匀敨瑥㤴"/>
      <sheetName val="NON_HCMC_SALES"/>
      <sheetName val="HANOI_SALES"/>
      <sheetName val="Week_3"/>
      <sheetName val="CT_Thang_Mo"/>
      <sheetName val="CT__PL"/>
      <sheetName val="〵一Ƀ"/>
      <sheetName val="VPP_03_2005"/>
      <sheetName val="dongia_(2)"/>
      <sheetName val="SS02-5-10"/>
      <sheetName val="TDTKP"/>
      <sheetName val="DK-KH"/>
      <sheetName val=""/>
      <sheetName val="TONG HOP VL-NC"/>
      <sheetName val="TONGKE3p "/>
      <sheetName val="Du_lieu"/>
      <sheetName val="TH VL, NC, DDHT Thanhphuoc"/>
      <sheetName val="gvl"/>
      <sheetName val="DON GIA"/>
      <sheetName val="DG"/>
      <sheetName val="LKVL-CK-HT-GD1"/>
      <sheetName val="TNHCHINH"/>
      <sheetName val="CHITIET VL-NC"/>
      <sheetName val="VCV-BE-TONG"/>
      <sheetName val="BÐéB_x0000__x0000__x0000__x0000__x0000__x0001__x0000_"/>
      <sheetName val="(2)BangÐéB_x0000__x0000__x0000__x0000_"/>
      <sheetName val="dulieu"/>
      <sheetName val="chitimc"/>
      <sheetName val="giathanh1"/>
      <sheetName val="THPDMoi  (2)"/>
      <sheetName val="lam-moi"/>
      <sheetName val="thao-go"/>
      <sheetName val="TONGKE-HT"/>
      <sheetName val="#REF"/>
      <sheetName val="dtxl"/>
      <sheetName val="t-h HA THE"/>
      <sheetName val="CHITIET VL-NC-TT -1p"/>
      <sheetName val="TONG HOP VL-NC TT"/>
      <sheetName val="Tiepdia"/>
      <sheetName val="CHITIET VL-NC-TT-3p"/>
      <sheetName val="TDTKP1"/>
      <sheetName val="KPVC-BD "/>
      <sheetName val="IBASE"/>
      <sheetName val="D_x0014_ DZ 35 Kv"/>
      <sheetName val="GIAVLIEU"/>
      <sheetName val="RAB AR&amp;STR"/>
      <sheetName val="CaMay"/>
      <sheetName val="DGiaT"/>
      <sheetName val="DGiaTN"/>
      <sheetName val="TT"/>
      <sheetName val="Data-year2001i"/>
      <sheetName val="Tien Thuong"/>
      <sheetName val="NC XL 6T cuoi 01 CTy"/>
      <sheetName val="Data -6T dau"/>
      <sheetName val="Cong 6T"/>
      <sheetName val="SS02-_x005f_x0010_5-10"/>
      <sheetName val="_x005f_x0000__x005f_x0000__x005f_x0000__x005f_x0000__x0"/>
      <sheetName val="〳_x005f_x0007_匀敨瑥ㄳ_x005f_x0007_"/>
      <sheetName val="ㄳ_x005f_x0007_匀敨瑥㈳_x005f_x0007_匀敨瑥㌳"/>
      <sheetName val="匀敨瑥㌳_x005f_x0007_匀敨瑥㐳_x005f_x0007_匀敨瑥㔳_x000"/>
      <sheetName val="_x005f_x0007_匀"/>
      <sheetName val="_x005f_x0007_匀敨瑥㘳_x005f_x0007_"/>
      <sheetName val="ܶ_x005f_x0000_桓敥㍴ܷ"/>
      <sheetName val="㜳_x005f_x0007_匀敨瑥㠳"/>
      <sheetName val="ܰ_x005f_x0000_桓敥㑴ܱ_x005f_x0000_桓"/>
      <sheetName val="_x005f_x0007_匀敨瑥㈴_x005f_x0007_匀"/>
      <sheetName val="_x005f_x0007_匀敨瑥㌴_x005f_x0007_"/>
      <sheetName val="㤴_x005f_x0007_匀敨瑥〵_x005f_x0002_"/>
      <sheetName val="〵_x005f_x0002_一Ƀ_x005f_x0000_䱖_x005f_x0004_吀"/>
      <sheetName val="ь_x005f_x0000_䡔呄_x005f_x0004_吀先Ք"/>
      <sheetName val="䡔呑_x005f_x0005_䌀⁔呈_x005f_x0006_䈀"/>
      <sheetName val="ٔ_x005f_x0000_⁂楴桮_x005f_x0002_堀݄_x005f_x0000_䡔嘠⁔݁"/>
      <sheetName val="呖䄠_x005f_x0007_伀瑵敬獴_x005f_x0003_倀"/>
      <sheetName val="獴_x005f_x0003_倀獇_x005f_x0006_嘀䅔慣"/>
      <sheetName val="敥㍴ܹ_x005f_x0000_"/>
      <sheetName val="㍴ܸ_x005f_x0000_桓敥"/>
      <sheetName val="ܳ_x005f_x0000_桓敥㑴ܴ"/>
      <sheetName val="㐴_x005f_x0007_匀敨瑥㔴_x005f_x0007_"/>
      <sheetName val="㔴_x005f_x0007_匀敨瑥㘴_x005f_x0007_"/>
      <sheetName val="㘴_x005f_x0007_匀敨瑥㜴_x005f_x0007_"/>
      <sheetName val="㜴_x005f_x0007_匀敨瑥㠴_x005f_x0007_"/>
      <sheetName val="㠴_x005f_x0007_匀敨瑥㤴_x005f_x0007_"/>
      <sheetName val="〵_x005f_x0002_一Ƀ"/>
      <sheetName val="〵_x005f_x0002_一Ƀ_䱖_x005f_x0004_吀"/>
      <sheetName val="ь_䡔呄_x005f_x0004_吀先Ք"/>
      <sheetName val="ٔ_⁂楴桮_x005f_x0002_堀݄_䡔嘠⁔݁_畏汴瑥ͳ"/>
      <sheetName val="K__HO_CH_THANG_05"/>
      <sheetName val="PL5_CS_ÐiêÒm_baìn"/>
      <sheetName val="Bao cao"/>
      <sheetName val="DT nhap xuat VT va van tai"/>
      <sheetName val="Doanh thu liveline"/>
      <sheetName val="DT SCL"/>
      <sheetName val="EVN_GL_006A _2018"/>
      <sheetName val="K?_HO?CH_THANG_05"/>
      <sheetName val="tong hop"/>
      <sheetName val="????????"/>
      <sheetName val="new-panel"/>
      <sheetName val="ESTI."/>
      <sheetName val="DI-ESTI"/>
      <sheetName val="Phan tich"/>
      <sheetName val="T_D_C_Tiet1"/>
      <sheetName val="C_tiet1"/>
      <sheetName val="Overhead_&amp;_Profit_B-11"/>
      <sheetName val="Chi_tiet1"/>
      <sheetName val="MTL$-INTER"/>
      <sheetName val="________"/>
      <sheetName val="TinhGiaMTC"/>
      <sheetName val="Du thau"/>
      <sheetName val="Chi phi khac 4.3KH-CP"/>
      <sheetName val="MTP"/>
      <sheetName val="Quantity"/>
      <sheetName val="NhanCong"/>
      <sheetName val="gtrinh"/>
      <sheetName val="chitiet"/>
      <sheetName val="DONGIA"/>
      <sheetName val="TH XL"/>
      <sheetName val="Doanh thu (Liveline PA1)"/>
      <sheetName val="X.HAN"/>
      <sheetName val="X. KĐ"/>
      <sheetName val="X. LR"/>
      <sheetName val="X.SON"/>
      <sheetName val="Trich Du Toan"/>
    </sheetNames>
    <sheetDataSet>
      <sheetData sheetId="0">
        <row r="3">
          <cell r="H3">
            <v>17.099999999999998</v>
          </cell>
        </row>
      </sheetData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1"/>
      <sheetName val="XXXXXXXX"/>
      <sheetName val="XL4Poppy"/>
      <sheetName val="Input"/>
      <sheetName val="Van phong"/>
      <sheetName val="Xuong Son "/>
      <sheetName val="Xuong xe Tai"/>
      <sheetName val="Xuong xe  Bus"/>
      <sheetName val="Xuong han"/>
      <sheetName val="00000000"/>
      <sheetName val="XL4Test5"/>
      <sheetName val="Sheet_x0013_"/>
      <sheetName val="Pile-Br-Capacity"/>
      <sheetName val="Shuyt3"/>
      <sheetName val="ptnc"/>
      <sheetName val="ptvl"/>
      <sheetName val="ptm"/>
      <sheetName val="Quantity"/>
      <sheetName val="Loading"/>
      <sheetName val="Check C"/>
      <sheetName val="Dongia"/>
      <sheetName val="Gia"/>
      <sheetName val="BANGTRA"/>
      <sheetName val=""/>
      <sheetName val="CANDOI"/>
      <sheetName val="MATK"/>
      <sheetName val="NHATKY"/>
      <sheetName val="________"/>
      <sheetName val="Ktmo"/>
      <sheetName val="du lieu tho"/>
      <sheetName val="Worksheet in bd1-500"/>
      <sheetName val="KKKKKKKK"/>
      <sheetName val="Sheet "/>
      <sheetName val="CTDZ6kv (gd1) "/>
      <sheetName val="CTDZ 0.4+cto (GD1)"/>
      <sheetName val="CTTBA (gd1)"/>
      <sheetName val="HRG BHN"/>
      <sheetName val="Sheet_x005f_x0013_"/>
      <sheetName val="VC"/>
      <sheetName val="chitiet"/>
      <sheetName val="Ts"/>
      <sheetName val="QG"/>
      <sheetName val="????????"/>
      <sheetName val="BETON"/>
      <sheetName val="CHITIET VL-NC-TT -1p"/>
      <sheetName val="CHITIET VL-NC-TT-3p"/>
      <sheetName val="TONG HOP VL-NC TT"/>
      <sheetName val="TDTKP1"/>
      <sheetName val="KPVC-BD "/>
      <sheetName val="DANHPHAP"/>
      <sheetName val="chitimc"/>
      <sheetName val="DZ 35"/>
      <sheetName val="Cto"/>
      <sheetName val="_x0000__x0000__x0000__x0000__x0000__x0000__x0000__x0000_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general"/>
      <sheetName val="Main Road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XL4Poppy"/>
      <sheetName val="1"/>
      <sheetName val="2"/>
      <sheetName val="1-11"/>
      <sheetName val="2-11"/>
      <sheetName val="1-12"/>
      <sheetName val="Sheet7"/>
      <sheetName val="Sheet8"/>
      <sheetName val="1-1"/>
      <sheetName val="2-12"/>
      <sheetName val="2-1"/>
      <sheetName val="1-2"/>
      <sheetName val="2-2"/>
      <sheetName val="1-3"/>
      <sheetName val="Sheet6"/>
      <sheetName val="Sheet5"/>
      <sheetName val="8thangdaunam"/>
      <sheetName val="Sheet4"/>
      <sheetName val="Sheet2"/>
      <sheetName val="KDT6"/>
      <sheetName val="KDT7"/>
      <sheetName val="KDT8"/>
      <sheetName val="KDT9"/>
      <sheetName val="KDT10"/>
      <sheetName val="TH"/>
      <sheetName val="XLT7"/>
      <sheetName val="XL8"/>
      <sheetName val="XLT9"/>
      <sheetName val="Sheet9"/>
      <sheetName val="XLT6"/>
      <sheetName val="XXXXXXXX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Vayvon"/>
      <sheetName val="Sheet1"/>
      <sheetName val="Tdien"/>
      <sheetName val="DTSON ADB3-N2"/>
      <sheetName val="Sheet12"/>
      <sheetName val="Sheet11"/>
      <sheetName val="Sheet10"/>
      <sheetName val="BangketienvayNHS"/>
      <sheetName val="Sheet15"/>
      <sheetName val="Sheet3"/>
      <sheetName val="Sheet14"/>
      <sheetName val="Sheet16"/>
      <sheetName val="tong hop"/>
      <sheetName val="phan tich DG"/>
      <sheetName val="gia vat lieu"/>
      <sheetName val="gia xe may"/>
      <sheetName val="gia nhan cong"/>
      <sheetName val="tuong"/>
      <sheetName val="chi tieu HV"/>
      <sheetName val="sx-tt-tk"/>
      <sheetName val="tsach &amp; thu hoi"/>
      <sheetName val="KK than ton   (2)"/>
      <sheetName val="KK than ton   (3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 (2)"/>
      <sheetName val="XNGBQI-05 (3)"/>
      <sheetName val="XNGBQII-05 (2)"/>
      <sheetName val="XNGBQII-05 (3)"/>
      <sheetName val="XNGBQIII-05"/>
      <sheetName val="XNGBQII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"/>
      <sheetName val="000000000000"/>
      <sheetName val="100000000000"/>
      <sheetName val="200000000000"/>
      <sheetName val="00000001"/>
      <sheetName val="XNGBQII-05"/>
      <sheetName val="XNGBQII-05 (02)"/>
      <sheetName val="Shdet3"/>
      <sheetName val="g)a vat lieu"/>
      <sheetName val="gia nhan cmng"/>
      <sheetName val="!-3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TT 9T - 2003"/>
      <sheetName val="TT QIII-2003"/>
      <sheetName val="TT QII-2003"/>
      <sheetName val="TT QI-2003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C47-456"/>
      <sheetName val="C46"/>
      <sheetName val="C47-PII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Nconõþnhan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PHUTRO500"/>
      <sheetName val="B-n (2)"/>
      <sheetName val="B-n"/>
      <sheetName val="B-ky2"/>
      <sheetName val="TH-t toan"/>
      <sheetName val="T-toan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BANGTRA"/>
      <sheetName val="vlmifh hoa"/>
      <sheetName val="catNam Daf (DELTA) (3)"/>
      <sheetName val="Sheet0"/>
      <sheetName val="QK(@P1) (7)"/>
      <sheetName val="khi tiet KHM"/>
      <sheetName val="DP than"/>
      <sheetName val="Maueoi"/>
      <sheetName val="TH thantkn"/>
      <sheetName val="XNE@QII-05 (3)"/>
      <sheetName val="sx-tt)tk"/>
      <sheetName val="LLV"/>
      <sheetName val="t.so"/>
      <sheetName val="BangketienvcyNHS"/>
      <sheetName val="Det1-3"/>
      <sheetName val="T-H"/>
      <sheetName val="Com29-04Gh"/>
      <sheetName val="Com27-04NThu"/>
      <sheetName val="TH8-5"/>
      <sheetName val="KL Nthu ngay 8-5"/>
      <sheetName val="Com21-04"/>
      <sheetName val="115BC03"/>
      <sheetName val="112BC02"/>
      <sheetName val="114BC02"/>
      <sheetName val="113BC03"/>
      <sheetName val="113BC02"/>
      <sheetName val="116BC02"/>
      <sheetName val="116BC04"/>
      <sheetName val="114BC04"/>
      <sheetName val="112BC04"/>
      <sheetName val="111AC01"/>
      <sheetName val="111-BC02"/>
      <sheetName val="115BC02"/>
      <sheetName val="116BC01"/>
      <sheetName val="GH116BC04(13-4)"/>
      <sheetName val="GH113BC03(13-4)"/>
      <sheetName val="GH112BC02(13-4)"/>
      <sheetName val="Com1-3"/>
      <sheetName val="Com26-3"/>
      <sheetName val="Det26-3"/>
      <sheetName val="Com1-4"/>
      <sheetName val="Det1-4"/>
      <sheetName val="50000000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MTO REV.2(ARMOR)"/>
      <sheetName val="CD2000"/>
      <sheetName val="dtxl"/>
      <sheetName val="gvl"/>
      <sheetName val="Chart1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8"/>
      <sheetName val="Cheet14"/>
      <sheetName val="KLHT"/>
      <sheetName val="DTCT"/>
      <sheetName val="000000_x0010_0"/>
      <sheetName val="BiaNgoai"/>
      <sheetName val="BiaTrong"/>
      <sheetName val="PTVT"/>
      <sheetName val="THVT"/>
      <sheetName val="CVC"/>
      <sheetName val="CVCM"/>
      <sheetName val="BG"/>
      <sheetName val="DToan"/>
      <sheetName val="thdt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F1"/>
      <sheetName val="BOQ-1"/>
      <sheetName val="Cofgty"/>
      <sheetName val="THKL"/>
      <sheetName val="CLVL"/>
      <sheetName val="CLVT Mong"/>
      <sheetName val="PTVT Mong"/>
      <sheetName val="DG Mong"/>
      <sheetName val="CLVT Than"/>
      <sheetName val="PTVT Than"/>
      <sheetName val="DG Than"/>
      <sheetName val="KJ 2002"/>
      <sheetName val="Sheut26"/>
      <sheetName val="XJ54"/>
      <sheetName val="canh"/>
      <sheetName val="[PHUTRO500.xlsѝGia ban NK bq"/>
      <sheetName val="_PHUTRO500.xlsѝGia ban NK bq"/>
      <sheetName val="GIAVLIEU"/>
      <sheetName val="DS-Thuong 6T dau"/>
      <sheetName val="Breakdown bill"/>
      <sheetName val="Breakdown 2"/>
      <sheetName val="CCDUCU"/>
      <sheetName val="TONGHOP KH"/>
      <sheetName val="PBOKHAUHAO"/>
      <sheetName val="MTL(AG)"/>
      <sheetName val="Wall"/>
      <sheetName val="Dieuchinh"/>
      <sheetName val="DU_LIEU"/>
      <sheetName val="QMCT"/>
      <sheetName val="cat Na dan(DP1)²_x0000__x0000_"/>
      <sheetName val="TN"/>
      <sheetName val="cat Na dan(DP1)²"/>
      <sheetName val="XXPXXXXX"/>
      <sheetName val="nc"/>
      <sheetName val="vlieu"/>
      <sheetName val="bluong"/>
      <sheetName val="dg"/>
      <sheetName val="banggia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[PHUTRO500.xls?Gia ban NK bq"/>
      <sheetName val="_x0000__x0000__x0000__x0000__x0000__x0000__x0000__x0000_"/>
      <sheetName val="KT(E-E)"/>
      <sheetName val="_PHUTRO500.xls_Gia ban NK bq"/>
      <sheetName val="TT QII-0003"/>
      <sheetName val="PhongBan"/>
      <sheetName val="control"/>
      <sheetName val="khluong"/>
      <sheetName val="Gia"/>
      <sheetName val="AC"/>
      <sheetName val="S2_x0000__x0000_20"/>
      <sheetName val="DTSON ADB#-N2"/>
      <sheetName val="pian tich DG"/>
      <sheetName val="Truot_nen"/>
      <sheetName val="SILICATE"/>
      <sheetName val="vnminh hoa"/>
      <sheetName val="Girder"/>
      <sheetName val="FTICH"/>
      <sheetName val="Quantity"/>
      <sheetName val="Tổng kê"/>
      <sheetName val="Ts"/>
      <sheetName val="S2"/>
      <sheetName val="COAT&amp;WRAP-QIOT-#3"/>
      <sheetName val="PNT-QUOT-#3"/>
      <sheetName val="Tinh truoc VAT"/>
      <sheetName val="CP khaosat(Congtinh)"/>
      <sheetName val="CP khaosat(tuyettinh)"/>
      <sheetName val="Chi tiet"/>
      <sheetName val="Ktmo"/>
      <sheetName val="Gi VL"/>
      <sheetName val="tra-vat-lieu"/>
      <sheetName val="BC.TN"/>
      <sheetName val="MSTN"/>
      <sheetName val="KKKKKKKK"/>
      <sheetName val="_PHUTRO500.xls?Gia ban NK bq"/>
      <sheetName val="REGION"/>
      <sheetName val="OFFGRID"/>
      <sheetName val="BETON"/>
      <sheetName val="TONG HOP VL-NC"/>
      <sheetName val="Don gia"/>
      <sheetName val="nen"/>
      <sheetName val="mat"/>
      <sheetName val="cong"/>
      <sheetName val="vua"/>
      <sheetName val="rph"/>
      <sheetName val="dtoan -ctiet"/>
      <sheetName val="dt-kphi"/>
      <sheetName val="dt-kphi (2)"/>
      <sheetName val="dt-kphi-ctiet"/>
      <sheetName val="bth-kphi"/>
      <sheetName val="KluongKm2,4"/>
      <sheetName val="B.cao"/>
      <sheetName val="T.tiet"/>
      <sheetName val="T.N"/>
      <sheetName val="YEU TO CONG"/>
      <sheetName val="TD 3DIEM"/>
      <sheetName val="TD 2DIEM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TSCD DUNG CHUNG "/>
      <sheetName val="KHKHAUHAOTSCHUNG"/>
      <sheetName val="TSCDTOAN NHA MAY"/>
      <sheetName val="CPSXTOAN BO SP"/>
      <sheetName val="PBCPCHUNG CHO CAC DTUONG"/>
      <sheetName val="dn"/>
      <sheetName val="DU TOAN"/>
      <sheetName val="KLnt"/>
      <sheetName val="PHAN TICH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XXXXXXX1"/>
      <sheetName val="XN79"/>
      <sheetName val="CTMT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 HUNG"/>
      <sheetName val="CONGNHAN NE"/>
      <sheetName val="XINGUYEP"/>
      <sheetName val="TH331"/>
      <sheetName val="dt-iphi"/>
      <sheetName val="ìtoan"/>
      <sheetName val="Kluong"/>
      <sheetName val="Giatri"/>
      <sheetName val="Sheet3 (2)"/>
      <sheetName val="PL tham dinh"/>
      <sheetName val="KSTK"/>
      <sheetName val="PTVL"/>
      <sheetName val="Bu VC"/>
      <sheetName val="luong"/>
      <sheetName val="PTDG"/>
      <sheetName val="60000000"/>
      <sheetName val="70000000"/>
      <sheetName val="80000000"/>
      <sheetName val="90000000"/>
      <sheetName val="a0000000"/>
      <sheetName val="rph (2)"/>
      <sheetName val="dap"/>
      <sheetName val="gpmb"/>
      <sheetName val="dt-kphi-iso-tong"/>
      <sheetName val="dt-kphi-iso-ctiet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Module1"/>
      <sheetName val="Module2"/>
      <sheetName val="Sheet_x0001_1"/>
      <sheetName val="FPPN"/>
      <sheetName val="CHI_x0000_TIET"/>
      <sheetName val="Don gia chi tiet"/>
      <sheetName val="Du thau"/>
      <sheetName val="P3-PanAn-Factored"/>
      <sheetName val="bao cao ngay 13-02"/>
      <sheetName val="CBG"/>
      <sheetName val="NhapSl"/>
      <sheetName val="Nluc"/>
      <sheetName val="Tohop"/>
      <sheetName val="KT_Tthan"/>
      <sheetName val="Tra_TTTD"/>
      <sheetName val="DGCT_x0006_"/>
      <sheetName val="Nhap don gia VL dia _x0003__x0000_uong"/>
      <sheetName val="ESTI."/>
      <sheetName val="DI-ESTI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Phan tich don gia chi Uet"/>
      <sheetName val="T1"/>
      <sheetName val="T6"/>
      <sheetName val="T7"/>
      <sheetName val="T8"/>
      <sheetName val="T9"/>
      <sheetName val="T10"/>
      <sheetName val="T11"/>
      <sheetName val="T12"/>
      <sheetName val="t1.3"/>
      <sheetName val="HK1"/>
      <sheetName val="HK2"/>
      <sheetName val="CANAM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_x0000_Ё_x0000__x0000__x0000__x0000_䀤_x0001__x0000__x0000__x0000__x0000_䀶_x0001__x0000_晦晦晦䀙_x0001__x0000__x0000__x0000__x0000_㿰_x0001_H-_x0000_ਈ_x0000_"/>
      <sheetName val="GiaVL"/>
      <sheetName val="TT_35NH"/>
      <sheetName val="She_x0000_t9"/>
      <sheetName val="`u lun"/>
      <sheetName val="PTCT"/>
      <sheetName val="SPL4"/>
      <sheetName val="coc duc"/>
      <sheetName val="sut&lt;1 0"/>
      <sheetName val="ctTBA"/>
      <sheetName val="ktduong"/>
      <sheetName val="cu"/>
      <sheetName val="KTcau2004"/>
      <sheetName val="KT2004XL#moi"/>
      <sheetName val="denbu"/>
      <sheetName val="Nhap don gia VL dia _x0003_"/>
      <sheetName val="CHI"/>
      <sheetName val="Khu xu ly nuoc THiep-XD"/>
      <sheetName val="Box-Girder"/>
      <sheetName val="dv-kphi-cviet"/>
      <sheetName val="bvh-kphi"/>
      <sheetName val="PCCPCHUNG CHO CAC DTUONG"/>
      <sheetName val="Piers of Main Flyower (1)"/>
      <sheetName val="Du toan chi tiet_x0000_coc nuoc"/>
      <sheetName val="ma-pt"/>
      <sheetName val="PBCPCHUNG CHO CAC _x0007_{WÑNG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tai"/>
      <sheetName val="hoang"/>
      <sheetName val="hoang (2)"/>
      <sheetName val="hoang (3)"/>
      <sheetName val="CTC_x000f_NG_02"/>
      <sheetName val="_x0004_GCong"/>
      <sheetName val="Số liệu"/>
      <sheetName val="TKKYI"/>
      <sheetName val="TKKYII"/>
      <sheetName val="Tổng hợp theo học sinh"/>
      <sheetName val="XL4Test5 (2)"/>
      <sheetName val="IBASE"/>
      <sheetName val="NHAP"/>
      <sheetName val="dtct cong"/>
      <sheetName val="Ё_x0000_䀤_x0001__x0000_䀶_x0001__x0000_晦晦晦䀙_x0001__x0000_㿰_x0001_H-_x0000_ਈ_x0000_ꏗ㵰휊䀁_x0001__x0000_尩슏⣵䀂"/>
      <sheetName val="_x0000_????_x0001__x0000__x0000__x0000__x0000_?_x0001_H-_x0000_?_x0000_????_x0001__x0000_????_x0001__x0000__x0000__x0000_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3cau"/>
      <sheetName val="266+623"/>
      <sheetName val="TXL(266+623"/>
      <sheetName val="DDCT"/>
      <sheetName val="M"/>
      <sheetName val="vln"/>
      <sheetName val="IN__x000e_X"/>
      <sheetName val="CHI?TIET"/>
      <sheetName val="ND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_x0000_?_x0000__x0000__x0000__x0000_?_x0001__x0000__x0000__x0000__x0000_?_x0001__x0000_????_x0001__x0000__x0000__x0000__x0000_?_x0001_H-_x0000_?_x0000_"/>
      <sheetName val="dt-kphi-ÿÿo-ctiet"/>
      <sheetName val="???????_x0001_?????_x0001_?????_x0001_?????_x0001_H-???"/>
      <sheetName val="She?t9"/>
      <sheetName val="10mduongsa{ío"/>
      <sheetName val="Dbþgia"/>
      <sheetName val="0_x0000__x0000_ﱸ͕_x0000__x0004__x0000__x0000__x0000__x0000__x0000__x0000_͕_x0000__x0000__x0000__x0000__x0000__x0000__x0000__x0000_列͕_x0000__x0000__x0013__x0000__x0000__x0000_"/>
      <sheetName val="Pier"/>
      <sheetName val="Pile"/>
      <sheetName val="ptvì0-1"/>
      <sheetName val="_"/>
      <sheetName val="_____x0001_"/>
      <sheetName val="CHI_TIET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She"/>
      <sheetName val="________x0001_______x0001_______x0001_______x0001_H-___"/>
      <sheetName val="She_t9"/>
      <sheetName val="???_x0001_??_x0001_?????_x0001_??_x0001_H-???"/>
      <sheetName val="coctuatrenda"/>
      <sheetName val="[dtTKKT-98-106.xlsၝTHCDS11"/>
      <sheetName val="[dtTKKT-98-106.xls?THCDS11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T²_x0000__x0000_8-49"/>
      <sheetName val="Thuc thanh"/>
      <sheetName val="md5!-52"/>
      <sheetName val="Gia Du Thau "/>
      <sheetName val="CPVUE_03"/>
      <sheetName val="vua_x0000__x0000__x0000__x0000__x0000__x0000__x0000__x0000__x0000__x0000__x0000_韘࿊_x0000__x0004__x0000__x0000__x0000__x0000__x0000__x0000_酐࿊_x0000__x0000__x0000__x0000__x0000_"/>
      <sheetName val="NHTN"/>
      <sheetName val="QLDD"/>
      <sheetName val="Moi truong"/>
      <sheetName val="KHĐ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dt-kphi_x0010_øÿet"/>
      <sheetName val="TinhToan"/>
      <sheetName val="Sheet3ٺ_x0001_2)"/>
      <sheetName val="CHI TI_x0000__x0000_"/>
      <sheetName val="_x0000__x0000__x0000__x0000__x0000__x0000_??_x0000__x0000__x0013__x0000__x0000__x0000__x0000__x0000__x0000__x0000__x0000__x0000__x0000__x0000__x0000__x0000__x0000__x0000__x001f_[dtT"/>
      <sheetName val="COC KHOAN0T5"/>
      <sheetName val="TD &quot;DIEM"/>
      <sheetName val="CDPS"/>
      <sheetName val="Giathanh1m3BT"/>
      <sheetName val="S²_x0000__x0000_2"/>
      <sheetName val="INV"/>
      <sheetName val="XXXXXXX2"/>
      <sheetName val="XXXXXXX3"/>
      <sheetName val="XXXXXXX4"/>
      <sheetName val="Du toan chi tiet coc juoc"/>
      <sheetName val="Du toan_x0000_chi tiet coc"/>
      <sheetName val="T_x0004_ 3DIEM"/>
      <sheetName val="Rheet10"/>
      <sheetName val="KLD_x0007_TT&lt;120%"/>
      <sheetName val="fej"/>
      <sheetName val="DT1__x0010_3"/>
      <sheetName val="DGKE_00"/>
      <sheetName val="P4-T`nAn-Factored"/>
      <sheetName val="TH_11"/>
      <sheetName val="CUAHANG"/>
      <sheetName val="MAKHACH"/>
      <sheetName val="____x0001____x0001_______x0001____x0001_H-___"/>
      <sheetName val="Tuong-ٺ_x0001_an"/>
      <sheetName val="NVBH(HOAN"/>
      <sheetName val="dt-cphi-ctieT"/>
      <sheetName val="[_x001e__x001e__x001e__x001e__x001e__x001e__x001e__x001e__x001e__x001e__x001e__x001e__x001e__x001e__x001e__x001e__x001e__x001e__x001e__x001e__x001e__x001e__x001e__x001e__x001e__x001e__x001e__x001e__x001e_"/>
      <sheetName val="_x001e__x001e__x001e__x001e__x001e__x001e__x001e__x001e__x001e__x001e__x001e__x001e__x001e__x001e__x001e__x001e__x001e__x001e__x001e__x001e__x001e__x001e__x001e__x001e__x001e__x001e__x001e__x001e__x001e__x001e_"/>
      <sheetName val="KLDGTT&lt;1ü_x000c__x0000__x0000_(2)"/>
      <sheetName val="DEF"/>
      <sheetName val="vua_x0000_韘࿊_x0000__x0004__x0000_酐࿊_x0000_須࿊_x0000__x0004__x0000__x0016_[dtTKKT-98-10"/>
      <sheetName val="Du toan chi tiet"/>
      <sheetName val="0"/>
      <sheetName val="Piers of Main Flylyer (1)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DothiP1"/>
      <sheetName val="KL thanh toan-Xuan Dao"/>
      <sheetName val="Don_gia_chi_tiet"/>
      <sheetName val="Du_thau"/>
      <sheetName val="Tro_giup"/>
      <sheetName val="Phan_tich_don_gia_chi_Uet"/>
      <sheetName val="t1_3"/>
      <sheetName val="Gca may Buu dien"/>
      <sheetName val="882"/>
      <sheetName val="Giamay"/>
      <sheetName val="DM_GVT"/>
      <sheetName val="May chuyen nganh"/>
      <sheetName val="TT06"/>
      <sheetName val="She%t11"/>
      <sheetName val="Nhap don gia VL dia áhuong"/>
      <sheetName val="uong mot ngay cong xay lap"/>
      <sheetName val="THNVVNN"/>
      <sheetName val="DSTTGTGT"/>
      <sheetName val="KET CHUYEN GIA VON 2005"/>
      <sheetName val="TMTC"/>
      <sheetName val="CHI TIEU"/>
      <sheetName val="KQKD"/>
      <sheetName val="BCDKT"/>
      <sheetName val="T.H CPCT"/>
      <sheetName val="THGÝaT"/>
      <sheetName val="khai  thue"/>
      <sheetName val="C§PS"/>
      <sheetName val="TRUONG "/>
      <sheetName val="KON LONG"/>
      <sheetName val="THUY DIEN"/>
      <sheetName val="NGO MAY"/>
      <sheetName val="NGOC HOI"/>
      <sheetName val="cau 2"/>
      <sheetName val="CAU DAK PSI"/>
      <sheetName val="BT gi¸ thµnh"/>
      <sheetName val="0000000!"/>
      <sheetName val="DG೼�_02"/>
      <sheetName val="dt-k0hi (2)"/>
      <sheetName val="DT_x0003_T_02"/>
      <sheetName val="Du toan chi tiet?coc nuoc"/>
      <sheetName val="dt,kphi-iso-tong"/>
      <sheetName val="dt-kphi_x000a_iso-ctiet"/>
      <sheetName val="sut8100"/>
      <sheetName val="tra-vat-l)eu"/>
      <sheetName val="DL^KH"/>
      <sheetName val="soctiett+"/>
      <sheetName val="Ctietkh`ch"/>
      <sheetName val="KHOA"/>
      <sheetName val="0??ﱸ͕?_x0004_??????͕????????列͕??_x0013_???"/>
      <sheetName val="S? li?u"/>
      <sheetName val="T?ng h?p theo h?c sinh"/>
      <sheetName val="tra_x0000__x0000__x0000__x0000__x0000_±@Z"/>
      <sheetName val="Ctinh 10kV"/>
      <sheetName val="PC-summary"/>
      <sheetName val="tra?????±@Z"/>
      <sheetName val="KLDGTT&lt;1ü_x000c_??(2)"/>
      <sheetName val="ma_pt"/>
      <sheetName val="Sheet1 (3)"/>
      <sheetName val="Sheet1 (2)"/>
      <sheetName val="Piers of Mai. Flyover (1)"/>
      <sheetName val="YE2_x0000__x0000_ CONG"/>
      <sheetName val="NKC"/>
      <sheetName val="SoCaiT"/>
      <sheetName val="THDU"/>
      <sheetName val="T2_x0000__x0000_)"/>
      <sheetName val="YE2"/>
      <sheetName val="KLDGTT&lt;1ü_x000c_"/>
      <sheetName val="sat"/>
      <sheetName val="CtVKdam_x0000_Ʀ_x0000__x0000__x0000__x0000__x0000_"/>
      <sheetName val="S_ li_u"/>
      <sheetName val="tra"/>
      <sheetName val="T_ng h_p theo h_c sinh"/>
      <sheetName val="[dtTKKT-98-106.xlsၝTH䱄㌟쀀ᅨ砋"/>
      <sheetName val="dtmkphi-iso-tong"/>
      <sheetName val="vua???????????韘࿊?_x0004_??????酐࿊?????"/>
      <sheetName val="vua?韘࿊?_x0004_?酐࿊?須࿊?_x0004_?_x0016_[dtTKKT-98-10"/>
      <sheetName val="TM_JCTC"/>
      <sheetName val="RCCPCHUNG CHO CAC DTUONG"/>
      <sheetName val="THDT_x0000__x0000__x0000__x0000__x0017_[dtTKKT-98-106.xls]KST"/>
      <sheetName val="0_x0000__x0000_ﱸ͕_x0000__x0004__x0000__x0000__x0000__x0000__x0000__x0000_͕_x0000__x0000__x0000__x0000__x0000__x0000__x0000__x0000_列͕_x0000__x0001__x0000_堀佨찒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/>
      <sheetData sheetId="343" refreshError="1"/>
      <sheetData sheetId="344" refreshError="1"/>
      <sheetData sheetId="345" refreshError="1"/>
      <sheetData sheetId="346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 refreshError="1"/>
      <sheetData sheetId="361" refreshError="1"/>
      <sheetData sheetId="362"/>
      <sheetData sheetId="363" refreshError="1"/>
      <sheetData sheetId="364" refreshError="1"/>
      <sheetData sheetId="365" refreshError="1"/>
      <sheetData sheetId="366"/>
      <sheetData sheetId="367" refreshError="1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 refreshError="1"/>
      <sheetData sheetId="622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 refreshError="1"/>
      <sheetData sheetId="666" refreshError="1"/>
      <sheetData sheetId="667" refreshError="1"/>
      <sheetData sheetId="668"/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 refreshError="1"/>
      <sheetData sheetId="683" refreshError="1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 refreshError="1"/>
      <sheetData sheetId="721"/>
      <sheetData sheetId="722" refreshError="1"/>
      <sheetData sheetId="723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/>
      <sheetData sheetId="732" refreshError="1"/>
      <sheetData sheetId="733"/>
      <sheetData sheetId="734" refreshError="1"/>
      <sheetData sheetId="735"/>
      <sheetData sheetId="736"/>
      <sheetData sheetId="737"/>
      <sheetData sheetId="738"/>
      <sheetData sheetId="739" refreshError="1"/>
      <sheetData sheetId="740" refreshError="1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/>
      <sheetData sheetId="776" refreshError="1"/>
      <sheetData sheetId="777"/>
      <sheetData sheetId="778" refreshError="1"/>
      <sheetData sheetId="779"/>
      <sheetData sheetId="780"/>
      <sheetData sheetId="781" refreshError="1"/>
      <sheetData sheetId="782" refreshError="1"/>
      <sheetData sheetId="783" refreshError="1"/>
      <sheetData sheetId="784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/>
      <sheetData sheetId="847" refreshError="1"/>
      <sheetData sheetId="848"/>
      <sheetData sheetId="849" refreshError="1"/>
      <sheetData sheetId="850" refreshError="1"/>
      <sheetData sheetId="851" refreshError="1"/>
      <sheetData sheetId="852"/>
      <sheetData sheetId="853"/>
      <sheetData sheetId="854"/>
      <sheetData sheetId="855"/>
      <sheetData sheetId="856"/>
      <sheetData sheetId="857"/>
      <sheetData sheetId="858"/>
      <sheetData sheetId="859" refreshError="1"/>
      <sheetData sheetId="860"/>
      <sheetData sheetId="861"/>
      <sheetData sheetId="862" refreshError="1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/>
      <sheetData sheetId="871"/>
      <sheetData sheetId="872" refreshError="1"/>
      <sheetData sheetId="873" refreshError="1"/>
      <sheetData sheetId="874" refreshError="1"/>
      <sheetData sheetId="875"/>
      <sheetData sheetId="876" refreshError="1"/>
      <sheetData sheetId="877"/>
      <sheetData sheetId="878" refreshError="1"/>
      <sheetData sheetId="879" refreshError="1"/>
      <sheetData sheetId="880" refreshError="1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 refreshError="1"/>
      <sheetData sheetId="927" refreshError="1"/>
      <sheetData sheetId="928"/>
      <sheetData sheetId="929" refreshError="1"/>
      <sheetData sheetId="930"/>
      <sheetData sheetId="931" refreshError="1"/>
      <sheetData sheetId="932"/>
      <sheetData sheetId="933" refreshError="1"/>
      <sheetData sheetId="934"/>
      <sheetData sheetId="935"/>
      <sheetData sheetId="936"/>
      <sheetData sheetId="937"/>
      <sheetData sheetId="938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 refreshError="1"/>
      <sheetData sheetId="947"/>
      <sheetData sheetId="948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/>
      <sheetData sheetId="955" refreshError="1"/>
      <sheetData sheetId="956" refreshError="1"/>
      <sheetData sheetId="957" refreshError="1"/>
      <sheetData sheetId="958"/>
      <sheetData sheetId="959" refreshError="1"/>
      <sheetData sheetId="960" refreshError="1"/>
      <sheetData sheetId="961" refreshError="1"/>
      <sheetData sheetId="962" refreshError="1"/>
      <sheetData sheetId="963"/>
      <sheetData sheetId="964"/>
      <sheetData sheetId="965"/>
      <sheetData sheetId="966" refreshError="1"/>
      <sheetData sheetId="967"/>
      <sheetData sheetId="968" refreshError="1"/>
      <sheetData sheetId="96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at tron"/>
      <sheetName val="Parem"/>
      <sheetName val="dtxl"/>
      <sheetName val=" 견적서"/>
      <sheetName val="데이타"/>
      <sheetName val="DATA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Qheet1"/>
      <sheetName val="DE "/>
      <sheetName val="Đoàn Vay Tiền"/>
      <sheetName val="Nợ Đoàn"/>
      <sheetName val="Sum"/>
      <sheetName val="Chart1"/>
      <sheetName val="phùn tich DG"/>
      <sheetName val="hieuchinh30.11"/>
      <sheetName val="Bcaonhanh"/>
      <sheetName val="chitieth.chinh"/>
      <sheetName val="trinhEVN29.8"/>
      <sheetName val="BANGTRA"/>
      <sheetName val="Tinh truoc VAT"/>
      <sheetName val="CP khaosat(Congtinh)"/>
      <sheetName val="CP khaosat(tuyettinh)"/>
      <sheetName val="Bia"/>
      <sheetName val="tra-vat-lieu"/>
      <sheetName val="Congty"/>
      <sheetName val="VPPN"/>
      <sheetName val="XN74"/>
      <sheetName val="XN54"/>
      <sheetName val="XN33"/>
      <sheetName val="NK96"/>
      <sheetName val="MTO REV.0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Ðoàn Vay Ti?n"/>
      <sheetName val="N? Ðoàn"/>
      <sheetName val="QMCT"/>
      <sheetName val="dtk490_x000d_491(PAI_x0009_"/>
      <sheetName val="QTNugc"/>
      <sheetName val="10000_x0010_00"/>
      <sheetName val="Input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ai trong"/>
      <sheetName val="Pile-Br-Capacity"/>
      <sheetName val="cong"/>
      <sheetName val="Ðoàn Vay Ti_n"/>
      <sheetName val="N_ Ðoàn"/>
      <sheetName val="gia vat_x0000_lieu"/>
      <sheetName val="BanTinh"/>
      <sheetName val="CN kho doi"/>
      <sheetName val="CTHTchua TTn?ib?"/>
      <sheetName val="CN2004 N?p TCT"/>
      <sheetName val="dtk490_x000d_491(PAI "/>
      <sheetName val="dtk490_x000a_491(PAI_x0009_"/>
      <sheetName val="gia vat"/>
      <sheetName val="CTHTchua TTn_ib_"/>
      <sheetName val="CN2004 N_p TCT"/>
      <sheetName val="dtk490_491(PAI_x0009_"/>
      <sheetName val="dtk490_x000a_491(PAI "/>
      <sheetName val="dudoan"/>
      <sheetName val="CD2000"/>
      <sheetName val="Truot_nen"/>
      <sheetName val="TTTram"/>
      <sheetName val="dtxl"/>
      <sheetName val="dtk486"/>
      <sheetName val="Gia"/>
      <sheetName val="Breakdown bill"/>
      <sheetName val="Breakdown 2"/>
      <sheetName val="GIAVL"/>
      <sheetName val="Temp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Gia vat tu"/>
      <sheetName val="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DG 285"/>
      <sheetName val="DG  286"/>
      <sheetName val="DG 85"/>
      <sheetName val="DG 89"/>
      <sheetName val="DG THIET BI"/>
      <sheetName val="DGVCTC 285"/>
      <sheetName val="dtk490_491(PAI "/>
      <sheetName val="pc"/>
      <sheetName val="pt"/>
      <sheetName val="111"/>
      <sheetName val="th thu chi"/>
      <sheetName val="tam ung"/>
      <sheetName val="CDPS"/>
      <sheetName val="GIADINH+TKCNHAN"/>
      <sheetName val="cn"/>
      <sheetName val="110104"/>
      <sheetName val="160104"/>
      <sheetName val="260104"/>
      <sheetName val="040204"/>
      <sheetName val="130204"/>
      <sheetName val="230204"/>
      <sheetName val="OANH TDTKAH"/>
      <sheetName val="AHUY TKVP"/>
      <sheetName val="AHUYTKDQ"/>
      <sheetName val="sq"/>
      <sheetName val="Quantity"/>
      <sheetName val="Countries and Timezone"/>
      <sheetName val="dt{490-491(PAII)"/>
      <sheetName val="dtk490࠭491(PAI)"/>
      <sheetName val="ĐoànРVay Tiền"/>
      <sheetName val="MTO REV.2(ARMOR)"/>
      <sheetName val="thso_sanh"/>
      <sheetName val="DG_"/>
      <sheetName val="CN kho ðoi"/>
      <sheetName val="CTHTchýa TTn?ib?"/>
      <sheetName val="gia vat?lieu"/>
      <sheetName val="Ref"/>
      <sheetName val="KKKKKKKK"/>
      <sheetName val="XL4Poppy_x0000__x0000__x0000__x0000__x0000__x0000__x0000__x0000__x0000__x0000__x0001__x0000_ʀӾ_x0000__x0004__x0000__x0000__x0000__x0000__x0000__x0000_"/>
      <sheetName val="10000_x005f_x0010_00"/>
      <sheetName val="dTk490-490(PAHI)"/>
      <sheetName val="TH kl cac cong tac"/>
      <sheetName val="KL cac cong tac chinh"/>
      <sheetName val="DGXL"/>
      <sheetName val="DM.DonVi (3)"/>
      <sheetName val="T.luc"/>
      <sheetName val="T.gian"/>
      <sheetName val="S.luong"/>
      <sheetName val="TD.Tho(1)"/>
      <sheetName val="TD.Tho(2)"/>
      <sheetName val="TD.Tho(3)"/>
      <sheetName val="Capdien"/>
      <sheetName val="Tổng kê"/>
      <sheetName val="DS-Thuong 6T dau"/>
      <sheetName val="hieuchinh30_11"/>
      <sheetName val="DM-7606"/>
      <sheetName val="DC_Q.1109"/>
      <sheetName val="DC_Q.1110"/>
      <sheetName val="DC_Q.1111"/>
      <sheetName val="DC_Q.1112"/>
      <sheetName val="DC_Q.1113"/>
      <sheetName val="CTHTchýa TTn_ib_"/>
      <sheetName val="Thang 4"/>
      <sheetName val="Sheet!0"/>
      <sheetName val="BOQ-1"/>
      <sheetName val="gia vat_lieu"/>
      <sheetName val="h,"/>
      <sheetName val="Wall"/>
      <sheetName val="nhan cong"/>
      <sheetName val="phu cap"/>
      <sheetName val="vlminh hoa"/>
      <sheetName val="NLV"/>
      <sheetName val="Ncong nhan"/>
      <sheetName val="Ha tang"/>
      <sheetName val="Bangthkp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1-11"/>
      <sheetName val="2-11"/>
      <sheetName val="1-12"/>
      <sheetName val="Sheet7"/>
      <sheetName val="1-1"/>
      <sheetName val="2-12"/>
      <sheetName val="2-1"/>
      <sheetName val="2-2"/>
      <sheetName val="1-3"/>
      <sheetName val="Sheet5"/>
      <sheetName val="8thangdaunam"/>
      <sheetName val="KDT6"/>
      <sheetName val="KDT7"/>
      <sheetName val="KDT8"/>
      <sheetName val="KDT9"/>
      <sheetName val="KDT10"/>
      <sheetName val="XLT7"/>
      <sheetName val="XL8"/>
      <sheetName val="XLT9"/>
      <sheetName val="XLT6"/>
      <sheetName val="DTDD"/>
      <sheetName val="DTCD"/>
      <sheetName val="DTDD2003"/>
      <sheetName val="Vayvon"/>
      <sheetName val="Tdien"/>
      <sheetName val="DTSON ADB3-N2"/>
      <sheetName val="BangketienvayNHS"/>
      <sheetName val="chi tieu HV"/>
      <sheetName val="sx-tt-tk"/>
      <sheetName val="tsach &amp; thu hoi"/>
      <sheetName val="KK than ton   (2)"/>
      <sheetName val="KK than ton   (3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 (2)"/>
      <sheetName val="XNGBQI-05 (3)"/>
      <sheetName val="XNGBQII-05 (2)"/>
      <sheetName val="XNGBQII-05 (3)"/>
      <sheetName val="XNGBQIII-05"/>
      <sheetName val="XNGBQII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00000001"/>
      <sheetName val="XNGBQII-05"/>
      <sheetName val="XNGBQII-05 (02)"/>
      <sheetName val="Shdet3"/>
      <sheetName val="g)a vat lieu"/>
      <sheetName val="gia nhan cmng"/>
      <sheetName val="!-3"/>
      <sheetName val="TT 9T - 2003"/>
      <sheetName val="TT QIII-2003"/>
      <sheetName val="TT QII-2003"/>
      <sheetName val="TT QI-2003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C47-456"/>
      <sheetName val="C46"/>
      <sheetName val="C47-PII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Nconõþnhan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PHUTRO500"/>
      <sheetName val="B-n (2)"/>
      <sheetName val="B-n"/>
      <sheetName val="B-ky2"/>
      <sheetName val="TH-t toan"/>
      <sheetName val="T-toan"/>
      <sheetName val="B-ky"/>
      <sheetName val="th-dn"/>
      <sheetName val="XD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vlmifh hoa"/>
      <sheetName val="catNam Daf (DELTA) (3)"/>
      <sheetName val="Sheet0"/>
      <sheetName val="QK(@P1) (7)"/>
      <sheetName val="khi tiet KHM"/>
      <sheetName val="DP than"/>
      <sheetName val="Maueoi"/>
      <sheetName val="TH thantkn"/>
      <sheetName val="XNE@QII-05 (3)"/>
      <sheetName val="sx-tt)tk"/>
      <sheetName val="LLV"/>
      <sheetName val="t.so"/>
      <sheetName val="BangketienvcyNHS"/>
      <sheetName val="Det1-3"/>
      <sheetName val="T-H"/>
      <sheetName val="Com29-04Gh"/>
      <sheetName val="Com27-04NThu"/>
      <sheetName val="TH8-5"/>
      <sheetName val="KL Nthu ngay 8-5"/>
      <sheetName val="Com21-04"/>
      <sheetName val="115BC03"/>
      <sheetName val="112BC02"/>
      <sheetName val="114BC02"/>
      <sheetName val="113BC03"/>
      <sheetName val="113BC02"/>
      <sheetName val="116BC02"/>
      <sheetName val="116BC04"/>
      <sheetName val="114BC04"/>
      <sheetName val="112BC04"/>
      <sheetName val="111AC01"/>
      <sheetName val="111-BC02"/>
      <sheetName val="115BC02"/>
      <sheetName val="116BC01"/>
      <sheetName val="GH116BC04(13-4)"/>
      <sheetName val="GH113BC03(13-4)"/>
      <sheetName val="GH112BC02(13-4)"/>
      <sheetName val="Com1-3"/>
      <sheetName val="Com26-3"/>
      <sheetName val="Det26-3"/>
      <sheetName val="Com1-4"/>
      <sheetName val="Det1-4"/>
      <sheetName val="50000000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Cheet14"/>
      <sheetName val="KLHT"/>
      <sheetName val="DTCT"/>
      <sheetName val="000000_x0010_0"/>
      <sheetName val="BiaNgoai"/>
      <sheetName val="BiaTrong"/>
      <sheetName val="PTVT"/>
      <sheetName val="THVT"/>
      <sheetName val="CVC"/>
      <sheetName val="CVCM"/>
      <sheetName val="BG"/>
      <sheetName val="DToan"/>
      <sheetName val="F1"/>
      <sheetName val="Cofgty"/>
      <sheetName val="THKL"/>
      <sheetName val="CLVL"/>
      <sheetName val="CLVT Mong"/>
      <sheetName val="PTVT Mong"/>
      <sheetName val="DG Mong"/>
      <sheetName val="CLVT Than"/>
      <sheetName val="PTVT Than"/>
      <sheetName val="DG Than"/>
      <sheetName val="KJ 2002"/>
      <sheetName val="Sheut26"/>
      <sheetName val="XJ54"/>
      <sheetName val="canh"/>
      <sheetName val="[PHUTRO500.xlsѝGia ban NK bq"/>
      <sheetName val="_PHUTRO500.xlsѝGia ban NK bq"/>
      <sheetName val="GIAVLIEU"/>
      <sheetName val="CCDUCU"/>
      <sheetName val="TONGHOP KH"/>
      <sheetName val="PBOKHAUHAO"/>
      <sheetName val="MTL(AG)"/>
      <sheetName val="Dieuchinh"/>
      <sheetName val="DU_LIEU"/>
      <sheetName val="cat Na dan(DP1)²_x0000__x0000_"/>
      <sheetName val="TN"/>
      <sheetName val="cat Na dan(DP1)²"/>
      <sheetName val="XXPXXXXX"/>
      <sheetName val="nc"/>
      <sheetName val="vlieu"/>
      <sheetName val="bluong"/>
      <sheetName val="dg"/>
      <sheetName val="banggia1"/>
      <sheetName val="[PHUTRO500.xls?Gia ban NK bq"/>
      <sheetName val="_x0000__x0000__x0000__x0000__x0000__x0000__x0000__x0000_"/>
      <sheetName val="KT(E-E)"/>
      <sheetName val="_PHUTRO500.xls_Gia ban NK bq"/>
      <sheetName val="TT QII-0003"/>
      <sheetName val="PhongBan"/>
      <sheetName val="control"/>
      <sheetName val="khluong"/>
      <sheetName val="AC"/>
      <sheetName val="S2_x0000__x0000_20"/>
      <sheetName val="DTSON ADB#-N2"/>
      <sheetName val="pian tich DG"/>
      <sheetName val="SILICATE"/>
      <sheetName val="vnminh hoa"/>
      <sheetName val="Girder"/>
      <sheetName val="FTICH"/>
      <sheetName val="Ts"/>
      <sheetName val="S2"/>
      <sheetName val="COAT&amp;WRAP-QIOT-#3"/>
      <sheetName val="PNT-QUOT-#3"/>
      <sheetName val="Chi tiet"/>
      <sheetName val="Ktmo"/>
      <sheetName val="Gi VL"/>
      <sheetName val="BC.TN"/>
      <sheetName val="MSTN"/>
      <sheetName val="_PHUTRO500.xls?Gia ban NK bq"/>
      <sheetName val="REGION"/>
      <sheetName val="OFFGRID"/>
      <sheetName val="BETON"/>
      <sheetName val="TONG HOP VL-NC"/>
      <sheetName val="Don gi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 refreshError="1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 refreshError="1"/>
      <sheetData sheetId="498" refreshError="1"/>
      <sheetData sheetId="499" refreshError="1"/>
      <sheetData sheetId="500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 refreshError="1"/>
      <sheetData sheetId="520" refreshError="1"/>
      <sheetData sheetId="521"/>
      <sheetData sheetId="522" refreshError="1"/>
      <sheetData sheetId="523"/>
      <sheetData sheetId="524" refreshError="1"/>
      <sheetData sheetId="525" refreshError="1"/>
      <sheetData sheetId="526"/>
      <sheetData sheetId="527"/>
      <sheetData sheetId="528"/>
      <sheetData sheetId="529" refreshError="1"/>
      <sheetData sheetId="530" refreshError="1"/>
      <sheetData sheetId="531" refreshError="1"/>
      <sheetData sheetId="532"/>
      <sheetData sheetId="533" refreshError="1"/>
      <sheetData sheetId="534" refreshError="1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/>
      <sheetData sheetId="552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 refreshError="1"/>
      <sheetData sheetId="570" refreshError="1"/>
      <sheetData sheetId="57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CAODO"/>
      <sheetName val="MD-HG"/>
      <sheetName val="RANH SDOC"/>
      <sheetName val="Sheet1"/>
      <sheetName val="Sheet2"/>
      <sheetName val="Sheet3"/>
      <sheetName val="XL4Poppy"/>
      <sheetName val="DANH SACH"/>
      <sheetName val="00000000"/>
      <sheetName val="10000000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Dskh diem le-F5 vnm"/>
      <sheetName val="DSKH DIEM LE NPP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  <sheetName val="Bang gia tong hop"/>
      <sheetName val="MTL$-INTER"/>
      <sheetName val="gVL"/>
      <sheetName val="SPL4"/>
      <sheetName val="IN"/>
      <sheetName val="PBCPVC"/>
      <sheetName val="BANG LUONG "/>
      <sheetName val="BÁO CÁO KHO"/>
      <sheetName val="NHAP KHO"/>
      <sheetName val="DOANH THU"/>
      <sheetName val="242"/>
      <sheetName val="NKCHUNG"/>
      <sheetName val="THCN"/>
      <sheetName val="SOCAI"/>
      <sheetName val="THCN_TK"/>
      <sheetName val="CTCN_KH"/>
      <sheetName val="CDPS"/>
      <sheetName val="CDKT"/>
      <sheetName val="KQKD I"/>
      <sheetName val="KQKD II"/>
      <sheetName val="QT TNDN moi"/>
      <sheetName val="PL03"/>
      <sheetName val="QT TNDN"/>
      <sheetName val="KHTSCD"/>
      <sheetName val="MA"/>
      <sheetName val="XL4Test5"/>
      <sheetName val="CTCLCH~1"/>
      <sheetName val="Tong_ke"/>
      <sheetName val="Tinh toan"/>
      <sheetName val="So lieu"/>
      <sheetName val="C,ÐHI"/>
      <sheetName val="RÁNH SDOC"/>
      <sheetName val="ptdg-duong"/>
      <sheetName val="TONG KE DZ 0.4 KV"/>
      <sheetName val="SLN"/>
      <sheetName val="TINHDAODAP"/>
      <sheetName val="TIENLUONG"/>
      <sheetName val="KL"/>
      <sheetName val="Sheat1"/>
      <sheetName val="GiaVL"/>
      <sheetName val="tuong"/>
      <sheetName val="DSKH DIEM²_x0000__x0000_NPP"/>
      <sheetName val="SOLIEU"/>
      <sheetName val="Tru So Lam Viec"/>
      <sheetName val="PTVT (MAU)"/>
      <sheetName val="Bang 2B"/>
      <sheetName val="Gia vat tu"/>
      <sheetName val="DSKH DIEM²"/>
      <sheetName val="DSKH DIEM_x0006__x0000__x0000_lapr"/>
      <sheetName val="DO_AM_DT"/>
      <sheetName val="RANH_SDOC"/>
      <sheetName val="DANH_SACH"/>
      <sheetName val="TAM_QUANG"/>
      <sheetName val="Dskh_diem_le-F5_vnm"/>
      <sheetName val="DSKH_DIEM_LE_NPP"/>
      <sheetName val="Doi_chieu_I-2006"/>
      <sheetName val="Thu_I"/>
      <sheetName val="6-BCT_(3)"/>
      <sheetName val="B_CAO_3-06"/>
      <sheetName val="Luy_ke_I"/>
      <sheetName val="B_CAO_THANG"/>
      <sheetName val="Bang_gia_tong_hop"/>
      <sheetName val="BANG_LUONG_"/>
      <sheetName val="BÁO_CÁO_KHO"/>
      <sheetName val="NHAP_KHO"/>
      <sheetName val="DOANH_THU"/>
      <sheetName val="KQKD_I"/>
      <sheetName val="KQKD_II"/>
      <sheetName val="QT_TNDN_moi"/>
      <sheetName val="QT_TNDN"/>
      <sheetName val="Tinh_toan"/>
      <sheetName val="So_lieu"/>
      <sheetName val="TONG_KE_DZ_0_4_KV"/>
      <sheetName val="RÁNH_SDOC"/>
      <sheetName val="DSKH_DIEM²NPP"/>
      <sheetName val="Bang_2B"/>
      <sheetName val="PTVT_(MAU)"/>
      <sheetName val="Gia_vat_tu"/>
      <sheetName val="BO"/>
      <sheetName val="DSKH DIEM_x0006_"/>
      <sheetName val="dtxl"/>
      <sheetName val="CMA_Samplings KTra TSHH tang"/>
      <sheetName val="CHITIET VL-NC-TT-3p"/>
      <sheetName val="VCV-BE-TONG"/>
      <sheetName val="She%t3"/>
      <sheetName val="Ts"/>
      <sheetName val="_x0000__x0000__x0000__x0000__x0000__x0000__x0000__x0000_"/>
      <sheetName val="May"/>
      <sheetName val="Vat lieu"/>
      <sheetName val="KKKKKKKK"/>
      <sheetName val="baocaongay"/>
      <sheetName val="chietsuat"/>
      <sheetName val="dochathientruong"/>
      <sheetName val="MARSHALL TEST"/>
      <sheetName val="dungtrongmax"/>
      <sheetName val="CAU hien trang"/>
      <sheetName val="Areas"/>
      <sheetName val="Define finishing"/>
      <sheetName val="DTCT"/>
      <sheetName val="GIAVLIEU"/>
      <sheetName val="DSKH DIEM²??NPP"/>
      <sheetName val="A6"/>
      <sheetName val="Sum"/>
      <sheetName val="m doc"/>
      <sheetName val="NC"/>
      <sheetName val="DSKH DIEM²__NPP"/>
      <sheetName val="Quantity"/>
      <sheetName val="do3"/>
      <sheetName val="DO_AM_DT1"/>
      <sheetName val="RANH_SDOC1"/>
      <sheetName val="DANH_SACH1"/>
      <sheetName val="Dskh_diem_le-F5_vnm1"/>
      <sheetName val="DSKH_DIEM_LE_NPP1"/>
      <sheetName val="TAM_QUANG1"/>
      <sheetName val="Doi_chieu_I-20061"/>
      <sheetName val="Thu_I1"/>
      <sheetName val="6-BCT_(3)1"/>
      <sheetName val="B_CAO_3-061"/>
      <sheetName val="Luy_ke_I1"/>
      <sheetName val="B_CAO_THANG1"/>
      <sheetName val="Bang_gia_tong_hop1"/>
      <sheetName val="TONG_KE_DZ_0_4_KV1"/>
      <sheetName val="BANG_LUONG_1"/>
      <sheetName val="BÁO_CÁO_KHO1"/>
      <sheetName val="NHAP_KHO1"/>
      <sheetName val="DOANH_THU1"/>
      <sheetName val="KQKD_I1"/>
      <sheetName val="KQKD_II1"/>
      <sheetName val="QT_TNDN_moi1"/>
      <sheetName val="QT_TNDN1"/>
      <sheetName val="Tinh_toan1"/>
      <sheetName val="So_lieu1"/>
      <sheetName val="RÁNH_SDOC1"/>
      <sheetName val="Bang_2B1"/>
      <sheetName val="PTVT_(MAU)1"/>
      <sheetName val="Gia_vat_tu1"/>
      <sheetName val="Tru_So_Lam_Viec"/>
      <sheetName val="DSKH_DIEM²"/>
      <sheetName val="DSKH_DIEMlapr"/>
      <sheetName val="CHITIET_VL-NC-TT-3p"/>
      <sheetName val="DSKH_DIEM"/>
      <sheetName val="DI-ESTI"/>
      <sheetName val="????????"/>
      <sheetName val="DSKH DIEM_x0006_??lapr"/>
      <sheetName val="Load1"/>
      <sheetName val="Ktmo"/>
      <sheetName val="muc"/>
      <sheetName val="duong"/>
      <sheetName val="Du lieu"/>
      <sheetName val="muc-cuc"/>
      <sheetName val="Muc t.xa"/>
      <sheetName val="________"/>
      <sheetName val="DSKH DIEM_x0006___lapr"/>
      <sheetName val="CHitiet"/>
      <sheetName val="NEW-PANEL"/>
      <sheetName val="BANG LUONG"/>
      <sheetName val="LK 22"/>
      <sheetName val="chi tiet TBA"/>
      <sheetName val="DG "/>
      <sheetName val="DO QM DT"/>
      <sheetName val="Names"/>
      <sheetName val="DATA"/>
      <sheetName val="tonghop"/>
      <sheetName val="thso sanh"/>
      <sheetName val="dutoan"/>
      <sheetName val="dtk490-491(PAI)"/>
      <sheetName val="dtk490-491(PAII)"/>
      <sheetName val="denbu"/>
      <sheetName val="general"/>
      <sheetName val="Main Road"/>
      <sheetName val="tong hop"/>
      <sheetName val="phan tich DG"/>
      <sheetName val="gia vat lieu"/>
      <sheetName val="gia xe may"/>
      <sheetName val="gia nhan cong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TBIWC"/>
      <sheetName val="TBI nuoc"/>
      <sheetName val="PHAN DS 22 KV"/>
      <sheetName val="Gioi thieu"/>
      <sheetName val="DG 11"/>
      <sheetName val="Tien luong"/>
      <sheetName val="Kinh phi "/>
      <sheetName val="Phan tich"/>
      <sheetName val="VC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Qheet1"/>
      <sheetName val="DE "/>
      <sheetName val="Đoàn Vay Tiền"/>
      <sheetName val="Nợ Đoàn"/>
      <sheetName val="Chart1"/>
      <sheetName val="phùn tich DG"/>
      <sheetName val="hieuchinh30.11"/>
      <sheetName val="Bcaonhanh"/>
      <sheetName val="chitieth.chinh"/>
      <sheetName val="trinhEVN29.8"/>
      <sheetName val="BANGTRA"/>
      <sheetName val="Tinh truoc VAT"/>
      <sheetName val="CP khaosat(Congtinh)"/>
      <sheetName val="CP khaosat(tuyettinh)"/>
      <sheetName val="Bia"/>
      <sheetName val="Congty"/>
      <sheetName val="VPPN"/>
      <sheetName val="XN74"/>
      <sheetName val="XN54"/>
      <sheetName val="XN33"/>
      <sheetName val="NK96"/>
      <sheetName val="MTO REV.0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Ðoàn Vay Ti?n"/>
      <sheetName val="N? Ðoàn"/>
      <sheetName val="QMCT"/>
      <sheetName val="dtk490_x000d_491(PAI_x0009_"/>
      <sheetName val="QTNugc"/>
      <sheetName val="10000_x0010_00"/>
      <sheetName val="Input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ai trong"/>
      <sheetName val="Pile-Br-Capacity"/>
      <sheetName val="cong"/>
      <sheetName val="Ðoàn Vay Ti_n"/>
      <sheetName val="N_ Ðoàn"/>
      <sheetName val="gia vat_x0000_lieu"/>
      <sheetName val="BanTinh"/>
      <sheetName val="CN kho doi"/>
      <sheetName val="CTHTchua TTn?ib?"/>
      <sheetName val="CN2004 N?p TCT"/>
      <sheetName val="dtk490_x000d_491(PAI "/>
      <sheetName val="dtk490_x000a_491(PAI_x0009_"/>
      <sheetName val="gia vat"/>
      <sheetName val="CTHTchua TTn_ib_"/>
      <sheetName val="CN2004 N_p TCT"/>
      <sheetName val="dtk490_491(PAI_x0009_"/>
      <sheetName val="dtk490_x000a_491(PAI "/>
      <sheetName val="dudoan"/>
      <sheetName val="CD2000"/>
      <sheetName val="Truot_nen"/>
      <sheetName val="TTTram"/>
      <sheetName val="dtk486"/>
      <sheetName val="Gia"/>
      <sheetName val="Breakdown bill"/>
      <sheetName val="Breakdown 2"/>
      <sheetName val="Temp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DG 285"/>
      <sheetName val="DG  286"/>
      <sheetName val="DG 85"/>
      <sheetName val="DG 89"/>
      <sheetName val="DG THIET BI"/>
      <sheetName val="DGVCTC 285"/>
      <sheetName val="dtk490_491(PAI "/>
      <sheetName val="pc"/>
      <sheetName val="pt"/>
      <sheetName val="111"/>
      <sheetName val="th thu chi"/>
      <sheetName val="tam ung"/>
      <sheetName val="GIADINH+TKCNHAN"/>
      <sheetName val="cn"/>
      <sheetName val="110104"/>
      <sheetName val="160104"/>
      <sheetName val="260104"/>
      <sheetName val="040204"/>
      <sheetName val="130204"/>
      <sheetName val="230204"/>
      <sheetName val="OANH TDTKAH"/>
      <sheetName val="AHUY TKVP"/>
      <sheetName val="AHUYTKDQ"/>
      <sheetName val="sq"/>
      <sheetName val="Countries and Timezone"/>
      <sheetName val="dt{490-491(PAII)"/>
      <sheetName val="dtk490࠭491(PAI)"/>
      <sheetName val="ĐoànРVay Tiền"/>
      <sheetName val="MTO REV.2(ARMOR)"/>
      <sheetName val="thso_sanh"/>
      <sheetName val="DG_"/>
      <sheetName val="CN kho ðoi"/>
      <sheetName val="CTHTchýa TTn?ib?"/>
      <sheetName val="gia vat?lieu"/>
      <sheetName val="Ref"/>
      <sheetName val="XL4Poppy_x0000__x0000__x0000__x0000__x0000__x0000__x0000__x0000__x0000__x0000__x0001__x0000_ʀӾ_x0000__x0004__x0000__x0000__x0000__x0000__x0000__x0000_"/>
      <sheetName val="10000_x005f_x0010_00"/>
      <sheetName val="dTk490-490(PAHI)"/>
      <sheetName val="TH kl cac cong tac"/>
      <sheetName val="KL cac cong tac chinh"/>
      <sheetName val="DGXL"/>
      <sheetName val="DM.DonVi (3)"/>
      <sheetName val="T.luc"/>
      <sheetName val="T.gian"/>
      <sheetName val="S.luong"/>
      <sheetName val="TD.Tho(1)"/>
      <sheetName val="TD.Tho(2)"/>
      <sheetName val="TD.Tho(3)"/>
      <sheetName val="Capdien"/>
      <sheetName val="Tổng kê"/>
      <sheetName val="DS-Thuong 6T dau"/>
      <sheetName val="hieuchinh30_11"/>
      <sheetName val="DM-7606"/>
      <sheetName val="DC_Q.1109"/>
      <sheetName val="DC_Q.1110"/>
      <sheetName val="DC_Q.1111"/>
      <sheetName val="DC_Q.1112"/>
      <sheetName val="DC_Q.1113"/>
      <sheetName val="CTHTchýa TTn_ib_"/>
      <sheetName val="Thang 4"/>
      <sheetName val="Sheet!0"/>
      <sheetName val="BOQ-1"/>
      <sheetName val="gia vat_lieu"/>
      <sheetName val="h,"/>
      <sheetName val="Wall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 refreshError="1"/>
      <sheetData sheetId="441" refreshError="1"/>
      <sheetData sheetId="442" refreshError="1"/>
      <sheetData sheetId="44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tuong"/>
      <sheetName val="ESTI."/>
      <sheetName val="DI-ESTI"/>
      <sheetName val="DO AM DT"/>
      <sheetName val="Sheet1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dtct cong"/>
      <sheetName val="DG "/>
      <sheetName val="Gia vat tu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ctTBA"/>
      <sheetName val="THOP XL"/>
      <sheetName val="DO_AM_DT"/>
      <sheetName val="B2_3"/>
      <sheetName val="CL_XD"/>
      <sheetName val="CHO_TC"/>
      <sheetName val="Tinh_(m2)"/>
      <sheetName val="DG_"/>
      <sheetName val="Thuc thanh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 Toan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Du_lieu"/>
      <sheetName val="BGVL"/>
      <sheetName val="NC&amp;M"/>
      <sheetName val="DG Nen"/>
      <sheetName val="Bia"/>
      <sheetName val="tra-vat-lgeu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Sheet9"/>
      <sheetName val="Sheet10"/>
      <sheetName val=""/>
      <sheetName val="Name"/>
      <sheetName val="Sheet2"/>
      <sheetName val="IBASE"/>
      <sheetName val="Package1"/>
      <sheetName val="________"/>
      <sheetName val="B2_31"/>
      <sheetName val="CL_XD1"/>
      <sheetName val="CHO_TC1"/>
      <sheetName val="Tinh_(m2)1"/>
      <sheetName val="ESTI_"/>
      <sheetName val="DO_AM_DT1"/>
      <sheetName val="DG_1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dtct_cong"/>
      <sheetName val="Tro_giup"/>
      <sheetName val="XL4Test5_(2)"/>
      <sheetName val="XL4Test5_(3)"/>
      <sheetName val="XL4Test5_(4)"/>
      <sheetName val="XL4Test5_(5)"/>
      <sheetName val="Gia_vat_tu"/>
      <sheetName val="Du_Toan"/>
      <sheetName val="THOP_XL"/>
      <sheetName val="Thuc_thanh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AASHTO92"/>
      <sheetName val="Sheet3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Tổng kê"/>
      <sheetName val="Tổng hợp VT"/>
      <sheetName val="SL va do al"/>
      <sheetName val="KKKKKKKK"/>
      <sheetName val="KKKKKKKK (2)"/>
      <sheetName val="KKKKKKKK (3)"/>
      <sheetName val="KKKKKKKK (4)"/>
      <sheetName val="KKKKKKKK (5)"/>
      <sheetName val="THCT"/>
      <sheetName val="THTram"/>
      <sheetName val="THDZ0,4"/>
      <sheetName val="TH DZ35"/>
      <sheetName val="StartUp"/>
      <sheetName val="So lieu"/>
      <sheetName val="DL"/>
      <sheetName val="LL"/>
      <sheetName val="WS+WL"/>
      <sheetName val="EQ"/>
      <sheetName val="dinh be"/>
      <sheetName val="Day be"/>
      <sheetName val="XAMU"/>
      <sheetName val="CheckXMCH"/>
      <sheetName val="CheckXMNC"/>
      <sheetName val="CHECK BE"/>
      <sheetName val="CheckXMGN"/>
      <sheetName val="CheckTHAN"/>
      <sheetName val="Ratio Ka"/>
      <sheetName val="Pilling"/>
      <sheetName val="Dulieu2"/>
      <sheetName val="Hepl"/>
      <sheetName val="Sodosx"/>
      <sheetName val="Hinhve"/>
      <sheetName val="PL-gio"/>
      <sheetName val="CT-tau"/>
      <sheetName val="I-I"/>
      <sheetName val="T_ng kê"/>
      <sheetName val="TTTram"/>
      <sheetName val="DG_Nen"/>
      <sheetName val="Tổng_hợp_VT"/>
      <sheetName val="Tổng_kê"/>
      <sheetName val="B2_32"/>
      <sheetName val="CL_XD2"/>
      <sheetName val="CHO_TC2"/>
      <sheetName val="Tinh_(m2)2"/>
      <sheetName val="ESTI_1"/>
      <sheetName val="DO_AM_DT2"/>
      <sheetName val="dtct_cong1"/>
      <sheetName val="DG_2"/>
      <sheetName val="Tro_giup1"/>
      <sheetName val="XL4Test5_(2)1"/>
      <sheetName val="XL4Test5_(3)1"/>
      <sheetName val="XL4Test5_(4)1"/>
      <sheetName val="XL4Test5_(5)1"/>
      <sheetName val="Gia_vat_tu1"/>
      <sheetName val="DS_Nam_VP1"/>
      <sheetName val="Tong_Hop_thang1"/>
      <sheetName val="DANH_SACH_CAN_BO_TAP_DOAN1"/>
      <sheetName val="Lam_Vien1"/>
      <sheetName val="so_da1"/>
      <sheetName val="PXCBT_CHUA_DONG_BH1"/>
      <sheetName val="DS_Nu_VP1"/>
      <sheetName val="CTy_CPTM_DV_CL1"/>
      <sheetName val="cua_suot1"/>
      <sheetName val="CTY_DTPT_ha_tang_1"/>
      <sheetName val="Chi_nhanh1"/>
      <sheetName val="CTy_TNHH_Bao_Ve_1"/>
      <sheetName val="Cty_TNHH_An_Lac_Vien_QN1"/>
      <sheetName val="20_81"/>
      <sheetName val="Ky_BH1"/>
      <sheetName val="IDEVCO_HA_NOI1"/>
      <sheetName val="Ngan_Son1"/>
      <sheetName val="Nha_May_Kinh1"/>
      <sheetName val="TH_PXCBT1"/>
      <sheetName val="Tong_Cty_An_Lac_Vien1"/>
      <sheetName val="Thuong_Mai1"/>
      <sheetName val="Khoi_Van_Phong1"/>
      <sheetName val="CTy_CP_Xay_dung1"/>
      <sheetName val="KD_Ve_Cua_Suot1"/>
      <sheetName val="TONG_HOP1"/>
      <sheetName val="DS_HA_LONG1"/>
      <sheetName val="THOP_XL1"/>
      <sheetName val="DG_Nen1"/>
      <sheetName val="BC_nhanh1"/>
      <sheetName val="BC_TCTy1"/>
      <sheetName val="BC_GD_1"/>
      <sheetName val="BC_ngay1"/>
      <sheetName val="SL_va_do_am1"/>
      <sheetName val="Da_voi1"/>
      <sheetName val="Da_set1"/>
      <sheetName val="Lo_nung1"/>
      <sheetName val="Nghien_lieu1"/>
      <sheetName val="Nghien_xi1"/>
      <sheetName val="Nghien_than1"/>
      <sheetName val="BC_P_KH1"/>
      <sheetName val="Du_Toan1"/>
      <sheetName val="Thuc_thanh1"/>
      <sheetName val="Dam_chu1"/>
      <sheetName val="PTVTT_rao1"/>
      <sheetName val="DTOANT_rao1"/>
      <sheetName val="T_HOP_1"/>
      <sheetName val="DTOANP_HOC1"/>
      <sheetName val="TLUONG_pNHA_O1"/>
      <sheetName val="TLUONGT_rao1"/>
      <sheetName val="CL_VTU1"/>
      <sheetName val="TTHEP_WC1"/>
      <sheetName val="THEP_TRao1"/>
      <sheetName val="THEP_PHONG_HOC1"/>
      <sheetName val="B2_33"/>
      <sheetName val="CL_XD3"/>
      <sheetName val="CHO_TC3"/>
      <sheetName val="Tinh_(m2)3"/>
      <sheetName val="ESTI_2"/>
      <sheetName val="DO_AM_DT3"/>
      <sheetName val="dtct_cong2"/>
      <sheetName val="DG_3"/>
      <sheetName val="Tro_giup2"/>
      <sheetName val="XL4Test5_(2)2"/>
      <sheetName val="XL4Test5_(3)2"/>
      <sheetName val="XL4Test5_(4)2"/>
      <sheetName val="XL4Test5_(5)2"/>
      <sheetName val="Gia_vat_tu2"/>
      <sheetName val="DS_Nam_VP2"/>
      <sheetName val="Tong_Hop_thang2"/>
      <sheetName val="DANH_SACH_CAN_BO_TAP_DOAN2"/>
      <sheetName val="Lam_Vien2"/>
      <sheetName val="so_da2"/>
      <sheetName val="PXCBT_CHUA_DONG_BH2"/>
      <sheetName val="DS_Nu_VP2"/>
      <sheetName val="CTy_CPTM_DV_CL2"/>
      <sheetName val="cua_suot2"/>
      <sheetName val="CTY_DTPT_ha_tang_2"/>
      <sheetName val="Chi_nhanh2"/>
      <sheetName val="CTy_TNHH_Bao_Ve_2"/>
      <sheetName val="Cty_TNHH_An_Lac_Vien_QN2"/>
      <sheetName val="20_82"/>
      <sheetName val="Ky_BH2"/>
      <sheetName val="IDEVCO_HA_NOI2"/>
      <sheetName val="Ngan_Son2"/>
      <sheetName val="Nha_May_Kinh2"/>
      <sheetName val="TH_PXCBT2"/>
      <sheetName val="Tong_Cty_An_Lac_Vien2"/>
      <sheetName val="Thuong_Mai2"/>
      <sheetName val="Khoi_Van_Phong2"/>
      <sheetName val="CTy_CP_Xay_dung2"/>
      <sheetName val="KD_Ve_Cua_Suot2"/>
      <sheetName val="TONG_HOP2"/>
      <sheetName val="DS_HA_LONG2"/>
      <sheetName val="THOP_XL2"/>
      <sheetName val="DG_Nen2"/>
      <sheetName val="BC_nhanh2"/>
      <sheetName val="BC_TCTy2"/>
      <sheetName val="BC_GD_2"/>
      <sheetName val="BC_ngay2"/>
      <sheetName val="SL_va_do_am2"/>
      <sheetName val="Da_voi2"/>
      <sheetName val="Da_set2"/>
      <sheetName val="Lo_nung2"/>
      <sheetName val="????????"/>
      <sheetName val="T?ng kê"/>
      <sheetName val="Nghien_lieu2"/>
      <sheetName val="Nghien_xi2"/>
      <sheetName val="Nghien_than2"/>
      <sheetName val="BC_P_KH2"/>
      <sheetName val="Du_Toan2"/>
      <sheetName val="Thuc_thanh2"/>
      <sheetName val="Dam_chu2"/>
      <sheetName val="PTVTT_rao2"/>
      <sheetName val="DTOANT_rao2"/>
      <sheetName val="T_HOP_2"/>
      <sheetName val="DTOANP_HOC2"/>
      <sheetName val="TLUONG_pNHA_O2"/>
      <sheetName val="TLUONGT_rao2"/>
      <sheetName val="CL_VTU2"/>
      <sheetName val="TTHEP_WC2"/>
      <sheetName val="THEP_TRao2"/>
      <sheetName val="THEP_PHONG_HOC2"/>
      <sheetName val="B2_34"/>
      <sheetName val="CL_XD4"/>
      <sheetName val="CHO_TC4"/>
      <sheetName val="Tinh_(m2)4"/>
      <sheetName val="ESTI_3"/>
      <sheetName val="DO_AM_DT4"/>
      <sheetName val="dtct_cong3"/>
      <sheetName val="DG_4"/>
      <sheetName val="Tro_giup3"/>
      <sheetName val="XL4Test5_(2)3"/>
      <sheetName val="XL4Test5_(3)3"/>
      <sheetName val="XL4Test5_(4)3"/>
      <sheetName val="XL4Test5_(5)3"/>
      <sheetName val="Gia_vat_tu3"/>
      <sheetName val="DS_Nam_VP3"/>
      <sheetName val="Tong_Hop_thang3"/>
      <sheetName val="DANH_SACH_CAN_BO_TAP_DOAN3"/>
      <sheetName val="Lam_Vien3"/>
      <sheetName val="so_da3"/>
      <sheetName val="PXCBT_CHUA_DONG_BH3"/>
      <sheetName val="DS_Nu_VP3"/>
      <sheetName val="CTy_CPTM_DV_CL3"/>
      <sheetName val="cua_suot3"/>
      <sheetName val="CTY_DTPT_ha_tang_3"/>
      <sheetName val="Chi_nhanh3"/>
      <sheetName val="CTy_TNHH_Bao_Ve_3"/>
      <sheetName val="Cty_TNHH_An_Lac_Vien_QN3"/>
      <sheetName val="20_83"/>
      <sheetName val="Ky_BH3"/>
      <sheetName val="IDEVCO_HA_NOI3"/>
      <sheetName val="Ngan_Son3"/>
      <sheetName val="Nha_May_Kinh3"/>
      <sheetName val="TH_PXCBT3"/>
      <sheetName val="Tong_Cty_An_Lac_Vien3"/>
      <sheetName val="Thuong_Mai3"/>
      <sheetName val="Khoi_Van_Phong3"/>
      <sheetName val="CTy_CP_Xay_dung3"/>
      <sheetName val="KD_Ve_Cua_Suot3"/>
      <sheetName val="TONG_HOP3"/>
      <sheetName val="DS_HA_LONG3"/>
      <sheetName val="THOP_XL3"/>
      <sheetName val="DG_Nen3"/>
      <sheetName val="BC_nhanh3"/>
      <sheetName val="BC_TCTy3"/>
      <sheetName val="BC_GD_3"/>
      <sheetName val="BC_ngay3"/>
      <sheetName val="SL_va_do_am3"/>
      <sheetName val="Da_voi3"/>
      <sheetName val="Da_set3"/>
      <sheetName val="Lo_nung3"/>
      <sheetName val="Nghien_lieu3"/>
      <sheetName val="Nghien_xi3"/>
      <sheetName val="Nghien_than3"/>
      <sheetName val="BC_P_KH3"/>
      <sheetName val="Du_Toan3"/>
      <sheetName val="Thuc_thanh3"/>
      <sheetName val="Dam_chu3"/>
      <sheetName val="PTVTT_rao3"/>
      <sheetName val="DTOANT_rao3"/>
      <sheetName val="T_HOP_3"/>
      <sheetName val="DTOANP_HOC3"/>
      <sheetName val="TLUONG_pNHA_O3"/>
      <sheetName val="TLUONGT_rao3"/>
      <sheetName val="CL_VTU3"/>
      <sheetName val="TTHEP_WC3"/>
      <sheetName val="THEP_TRao3"/>
      <sheetName val="THEP_PHONG_HOC3"/>
      <sheetName val="Tinh _x0008_m2)"/>
      <sheetName val="Cao do thiet ke - Kthuoc"/>
      <sheetName val="Gia"/>
      <sheetName val="Discounts"/>
      <sheetName val="Gioithieu"/>
      <sheetName val="chtxe"/>
      <sheetName val="Toado"/>
      <sheetName val="Midas Civil"/>
      <sheetName val="pbngang"/>
      <sheetName val="sodo"/>
      <sheetName val="Dah"/>
      <sheetName val="CTXE"/>
      <sheetName val="He so K"/>
      <sheetName val="Short Column"/>
      <sheetName val="Combination IV-IV"/>
      <sheetName val="Combination V-V"/>
      <sheetName val="Check 1"/>
      <sheetName val="Mcoc"/>
      <sheetName val="Check 3"/>
      <sheetName val="30000000"/>
      <sheetName val="40000000"/>
      <sheetName val="Ctinh 10kV"/>
      <sheetName val="Sum"/>
      <sheetName val="QMCT"/>
      <sheetName val="BanTinh"/>
      <sheetName val="KH-Q1,Q2,01"/>
      <sheetName val="diachi"/>
      <sheetName val="ESTI_4"/>
      <sheetName val="Gia_vat_tu4"/>
      <sheetName val="Tro_giup4"/>
      <sheetName val="XL4Test5_(2)4"/>
      <sheetName val="XL4Test5_(3)4"/>
      <sheetName val="XL4Test5_(4)4"/>
      <sheetName val="XL4Test5_(5)4"/>
      <sheetName val="dtct_cong4"/>
      <sheetName val="CHO_TC5"/>
      <sheetName val="Tinh_(m2)5"/>
      <sheetName val="B2_35"/>
      <sheetName val="CL_XD5"/>
      <sheetName val="ESTI_5"/>
      <sheetName val="DO_AM_DT5"/>
      <sheetName val="DG_5"/>
      <sheetName val="Gia_vat_tu5"/>
      <sheetName val="Tro_giup5"/>
      <sheetName val="XL4Test5_(2)5"/>
      <sheetName val="XL4Test5_(3)5"/>
      <sheetName val="XL4Test5_(4)5"/>
      <sheetName val="XL4Test5_(5)5"/>
      <sheetName val="dtct_cong5"/>
      <sheetName val="DS_Nam_VP4"/>
      <sheetName val="Tong_Hop_thang4"/>
      <sheetName val="DANH_SACH_CAN_BO_TAP_DOAN4"/>
      <sheetName val="Lam_Vien4"/>
      <sheetName val="so_da4"/>
      <sheetName val="PXCBT_CHUA_DONG_BH4"/>
      <sheetName val="DS_Nu_VP4"/>
      <sheetName val="CTy_CPTM_DV_CL4"/>
      <sheetName val="cua_suot4"/>
      <sheetName val="CTY_DTPT_ha_tang_4"/>
      <sheetName val="Chi_nhanh4"/>
      <sheetName val="CTy_TNHH_Bao_Ve_4"/>
      <sheetName val="Cty_TNHH_An_Lac_Vien_QN4"/>
      <sheetName val="20_84"/>
      <sheetName val="Ky_BH4"/>
      <sheetName val="IDEVCO_HA_NOI4"/>
      <sheetName val="Ngan_Son4"/>
      <sheetName val="Nha_May_Kinh4"/>
      <sheetName val="TH_PXCBT4"/>
      <sheetName val="Tong_Cty_An_Lac_Vien4"/>
      <sheetName val="Thuong_Mai4"/>
      <sheetName val="Khoi_Van_Phong4"/>
      <sheetName val="CTy_CP_Xay_dung4"/>
      <sheetName val="KD_Ve_Cua_Suot4"/>
      <sheetName val="TONG_HOP4"/>
      <sheetName val="DS_HA_LONG4"/>
      <sheetName val="CHO_TC6"/>
      <sheetName val="Tinh_(m2)6"/>
      <sheetName val="B2_36"/>
      <sheetName val="CL_XD6"/>
      <sheetName val="ESTI_6"/>
      <sheetName val="DO_AM_DT6"/>
      <sheetName val="DG_6"/>
      <sheetName val="Gia_vat_tu6"/>
      <sheetName val="Tro_giup6"/>
      <sheetName val="XL4Test5_(2)6"/>
      <sheetName val="XL4Test5_(3)6"/>
      <sheetName val="XL4Test5_(4)6"/>
      <sheetName val="XL4Test5_(5)6"/>
      <sheetName val="dtct_cong6"/>
      <sheetName val="DS_Nam_VP5"/>
      <sheetName val="Tong_Hop_thang5"/>
      <sheetName val="DANH_SACH_CAN_BO_TAP_DOAN5"/>
      <sheetName val="Lam_Vien5"/>
      <sheetName val="so_da5"/>
      <sheetName val="PXCBT_CHUA_DONG_BH5"/>
      <sheetName val="DS_Nu_VP5"/>
      <sheetName val="CTy_CPTM_DV_CL5"/>
      <sheetName val="cua_suot5"/>
      <sheetName val="CTY_DTPT_ha_tang_5"/>
      <sheetName val="Chi_nhanh5"/>
      <sheetName val="CTy_TNHH_Bao_Ve_5"/>
      <sheetName val="Cty_TNHH_An_Lac_Vien_QN5"/>
      <sheetName val="20_85"/>
      <sheetName val="Ky_BH5"/>
      <sheetName val="IDEVCO_HA_NOI5"/>
      <sheetName val="Ngan_Son5"/>
      <sheetName val="Nha_May_Kinh5"/>
      <sheetName val="TH_PXCBT5"/>
      <sheetName val="Tong_Cty_An_Lac_Vien5"/>
      <sheetName val="Thuong_Mai5"/>
      <sheetName val="Khoi_Van_Phong5"/>
      <sheetName val="CTy_CP_Xay_dung5"/>
      <sheetName val="KD_Ve_Cua_Suot5"/>
      <sheetName val="TONG_HOP5"/>
      <sheetName val="DS_HA_LONG5"/>
      <sheetName val="CHO_TC7"/>
      <sheetName val="Tinh_(m2)7"/>
      <sheetName val="B2_37"/>
      <sheetName val="CL_XD7"/>
      <sheetName val="ESTI_7"/>
      <sheetName val="DO_AM_DT7"/>
      <sheetName val="DG_7"/>
      <sheetName val="Gia_vat_tu7"/>
      <sheetName val="Tro_giup7"/>
      <sheetName val="XL4Test5_(2)7"/>
      <sheetName val="XL4Test5_(3)7"/>
      <sheetName val="XL4Test5_(4)7"/>
      <sheetName val="XL4Test5_(5)7"/>
      <sheetName val="dtct_cong7"/>
      <sheetName val="DS_Nam_VP6"/>
      <sheetName val="Tong_Hop_thang6"/>
      <sheetName val="DANH_SACH_CAN_BO_TAP_DOAN6"/>
      <sheetName val="Lam_Vien6"/>
      <sheetName val="so_da6"/>
      <sheetName val="PXCBT_CHUA_DONG_BH6"/>
      <sheetName val="DS_Nu_VP6"/>
      <sheetName val="CTy_CPTM_DV_CL6"/>
      <sheetName val="cua_suot6"/>
      <sheetName val="CTY_DTPT_ha_tang_6"/>
      <sheetName val="Chi_nhanh6"/>
      <sheetName val="CTy_TNHH_Bao_Ve_6"/>
      <sheetName val="Cty_TNHH_An_Lac_Vien_QN6"/>
      <sheetName val="20_86"/>
      <sheetName val="Ky_BH6"/>
      <sheetName val="IDEVCO_HA_NOI6"/>
      <sheetName val="Ngan_Son6"/>
      <sheetName val="Nha_May_Kinh6"/>
      <sheetName val="TH_PXCBT6"/>
      <sheetName val="Tong_Cty_An_Lac_Vien6"/>
      <sheetName val="Thuong_Mai6"/>
      <sheetName val="Khoi_Van_Phong6"/>
      <sheetName val="CTy_CP_Xay_dung6"/>
      <sheetName val="KD_Ve_Cua_Suot6"/>
      <sheetName val="TONG_HOP6"/>
      <sheetName val="DS_HA_LONG6"/>
      <sheetName val="CHO_TC8"/>
      <sheetName val="Tinh_(m2)8"/>
      <sheetName val="B2_38"/>
      <sheetName val="CL_XD8"/>
      <sheetName val="ESTI_8"/>
      <sheetName val="DO_AM_DT8"/>
      <sheetName val="DG_8"/>
      <sheetName val="Gia_vat_tu8"/>
      <sheetName val="Tro_giup8"/>
      <sheetName val="XL4Test5_(2)8"/>
      <sheetName val="T?ng h?p VT"/>
      <sheetName val="_x0000__x0000__x0000__x0000__x0000__x0000__x0000__x0000_"/>
      <sheetName val="BU GIA SAT"/>
      <sheetName val="BC_nhanh4"/>
      <sheetName val="BC_TCTy4"/>
      <sheetName val="BC_GD_4"/>
      <sheetName val="BC_ngay4"/>
      <sheetName val="SL_va_do_am4"/>
      <sheetName val="Da_voi4"/>
      <sheetName val="Da_set4"/>
      <sheetName val="Lo_nung4"/>
      <sheetName val="Nghien_lieu4"/>
      <sheetName val="Nghien_xi4"/>
      <sheetName val="Nghien_than4"/>
      <sheetName val="BC_P_KH4"/>
      <sheetName val="THOP_XL4"/>
      <sheetName val="Dam_chu4"/>
      <sheetName val="DG_Nen4"/>
      <sheetName val="Thuc_thanh4"/>
      <sheetName val="Du_Toan4"/>
      <sheetName val="PTVTT_rao4"/>
      <sheetName val="DTOANT_rao4"/>
      <sheetName val="T_HOP_4"/>
      <sheetName val="DTOANP_HOC4"/>
      <sheetName val="TLUONG_pNHA_O4"/>
      <sheetName val="TLUONGT_rao4"/>
      <sheetName val="CL_VTU4"/>
      <sheetName val="TTHEP_WC4"/>
      <sheetName val="THEP_TRao4"/>
      <sheetName val="THEP_PHONG_HOC4"/>
      <sheetName val="CHU_Y"/>
      <sheetName val="NHAT_KY_CT_(vat)"/>
      <sheetName val="CTGS_"/>
      <sheetName val="SO_CAI"/>
      <sheetName val="SO_CAICT"/>
      <sheetName val="NHAT_KY_CT"/>
      <sheetName val="Tổng_kê1"/>
      <sheetName val="KKKKKKKK_(2)"/>
      <sheetName val="KKKKKKKK_(3)"/>
      <sheetName val="KKKKKKKK_(4)"/>
      <sheetName val="KKKKKKKK_(5)"/>
      <sheetName val="Tổng_hợp_VT1"/>
      <sheetName val="TH_DZ35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 refreshError="1"/>
      <sheetData sheetId="650" refreshError="1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  <sheetName val="TH CT"/>
      <sheetName val="KS P"/>
      <sheetName val="SL dau tien"/>
      <sheetName val="TKP"/>
      <sheetName val="DLNS"/>
      <sheetName val="CPTV"/>
      <sheetName val="Bia 35"/>
      <sheetName val="TH dz 22"/>
      <sheetName val="vt 22"/>
      <sheetName val="TNGHIEM 22"/>
      <sheetName val="VCDD DZ 22"/>
      <sheetName val="Chlech -22"/>
      <sheetName val="TB dz"/>
      <sheetName val="DG vat tu"/>
      <sheetName val="vc vat tu CHUNG "/>
      <sheetName val="DG 36"/>
      <sheetName val="PQ tuyen"/>
      <sheetName val="Trung chuyen"/>
      <sheetName val="DGCLVC 67"/>
      <sheetName val="T T CL VC DZ 22"/>
      <sheetName val="TLCB"/>
      <sheetName val="Gvlcht"/>
      <sheetName val="CPDB"/>
      <sheetName val="LP cap dat"/>
      <sheetName val="DM 67"/>
      <sheetName val="chi tiet dz 22 kv"/>
      <sheetName val="SLVC"/>
      <sheetName val="VC dd TBA"/>
      <sheetName val="DM 85"/>
      <sheetName val="DM 66"/>
      <sheetName val="1600 kVA"/>
      <sheetName val="chi tiet TBA"/>
      <sheetName val="chitietdatdao"/>
      <sheetName val="TH TBA"/>
      <sheetName val="Bia TBA"/>
      <sheetName val="tkct"/>
      <sheetName val="DTCD"/>
      <sheetName val="TONG KE DZ 35"/>
      <sheetName val="TH VT22"/>
      <sheetName val="BO"/>
      <sheetName val="BIA 1"/>
      <sheetName val="bia"/>
      <sheetName val="Sheet1"/>
      <sheetName val="TMDADT"/>
      <sheetName val="Tong dt"/>
      <sheetName val="TV"/>
      <sheetName val="luong"/>
      <sheetName val="XD"/>
      <sheetName val="tbi320"/>
      <sheetName val="tbi"/>
      <sheetName val="MUATB"/>
      <sheetName val="GIAMBA"/>
      <sheetName val="TH160"/>
      <sheetName val="th04"/>
      <sheetName val="th22"/>
      <sheetName val="thcto"/>
      <sheetName val="TH khao sat"/>
      <sheetName val="tn04"/>
      <sheetName val="tn22"/>
      <sheetName val="tntba"/>
      <sheetName val="tntb"/>
      <sheetName val="kluong"/>
      <sheetName val="vc22"/>
      <sheetName val="vc04"/>
      <sheetName val="2963"/>
      <sheetName val="Tong hop"/>
      <sheetName val="ct160"/>
      <sheetName val="cto"/>
      <sheetName val="ct04"/>
      <sheetName val="ct22"/>
      <sheetName val="ks"/>
      <sheetName val="denbu"/>
      <sheetName val="chitiet"/>
      <sheetName val="KL Dao"/>
      <sheetName val="T"/>
      <sheetName val="m3"/>
      <sheetName val="dz"/>
      <sheetName val="gia"/>
      <sheetName val="TH qui mô"/>
      <sheetName val="TK thu hoi T.247B"/>
      <sheetName val="TK cai tao T.247"/>
      <sheetName val="HT Tho Loc"/>
      <sheetName val="DZ 22 Tho Loc"/>
      <sheetName val="HT T643 TanDinh"/>
      <sheetName val="HT T.645 DiemHoi"/>
      <sheetName val="HT T.621 Tanan"/>
      <sheetName val="7606 DZ"/>
      <sheetName val="7606 TBA"/>
      <sheetName val="366"/>
      <sheetName val="1426"/>
      <sheetName val="Sheet2"/>
      <sheetName val="Bản chào chính thức"/>
      <sheetName val="XXXXXXXX"/>
      <sheetName val="XXXXXXX0"/>
      <sheetName val="XXXXXXX1"/>
      <sheetName val="XXXXXXX2"/>
      <sheetName val="XXXXXXX3"/>
      <sheetName val="Compatibility Report"/>
      <sheetName val="dutoan"/>
      <sheetName val="CT gia"/>
      <sheetName val="Sheet3"/>
      <sheetName val="HSDC GOC"/>
      <sheetName val="Th Thao do 0,4"/>
      <sheetName val="Bia Thao do 0,4"/>
      <sheetName val="TH thao do 22"/>
      <sheetName val="Bia Thao do 22"/>
      <sheetName val="LK-CS"/>
      <sheetName val="Bia CS"/>
      <sheetName val="TN-CS"/>
      <sheetName val="VCDD CS"/>
      <sheetName val="DGVCTC 67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-cpk"/>
      <sheetName val="TH-XL"/>
      <sheetName val="KS-KT"/>
      <sheetName val="chiet tinh"/>
      <sheetName val="LP-BTC"/>
      <sheetName val="bia22KV"/>
      <sheetName val="SLVC 22"/>
      <sheetName val="VCDD 22"/>
      <sheetName val="vt A cap"/>
      <sheetName val="TNGHIEM 0,4"/>
      <sheetName val="TDIEN-PHAn PHOI"/>
      <sheetName val="VT ds 0,4"/>
      <sheetName val="DG 89"/>
      <sheetName val="SLVC 0.4"/>
      <sheetName val="VCDD 0.4"/>
      <sheetName val="CHITIET 0.4 KV"/>
      <sheetName val="Th 0,4"/>
      <sheetName val="Bia 0.4"/>
      <sheetName val="Ch lech -0,4"/>
      <sheetName val="TU BU"/>
      <sheetName val="VT_TB TBA"/>
      <sheetName val="TU DIEN"/>
      <sheetName val="TH 400"/>
      <sheetName val="Bia 400"/>
      <sheetName val="SLVC TBA"/>
      <sheetName val="VC TBA"/>
      <sheetName val="kl tt"/>
      <sheetName val="TONG KE DZ 22 KV"/>
      <sheetName val="TH VT0,4"/>
      <sheetName val="TONG DZ 0.4 KV"/>
      <sheetName val="DLC DIEN AP"/>
      <sheetName val="HSKVUC"/>
      <sheetName val="VCDD_TBA"/>
      <sheetName val="VL XD"/>
      <sheetName val="Chech lech Ma Kem"/>
      <sheetName val="Chi tiet ma"/>
      <sheetName val="Chenh lech 22"/>
      <sheetName val="TH 22"/>
      <sheetName val="chi tiet22 kV"/>
      <sheetName val="LK-22"/>
      <sheetName val="KL datdaolap "/>
      <sheetName val="chitiet 22MK"/>
      <sheetName val="Bia VL_22"/>
      <sheetName val="BIA TB_22"/>
      <sheetName val="THVT0.4"/>
      <sheetName val="Chenh lech 0.4"/>
      <sheetName val="Chi tiet 0.4MK "/>
      <sheetName val="LK-0.4"/>
      <sheetName val="TH 0.4"/>
      <sheetName val="VT 0.4"/>
      <sheetName val="Chi iet 0,4 Kv"/>
      <sheetName val="TH - TD"/>
      <sheetName val="VT-TH"/>
      <sheetName val="Nghiemthu"/>
      <sheetName val="TH-CT"/>
      <sheetName val="LK TD"/>
      <sheetName val="Bia VL_TBA"/>
      <sheetName val="BIA TB-TBA"/>
      <sheetName val="TB TBA"/>
      <sheetName val="Chi tiet TBA MK "/>
      <sheetName val="Chenh Lech TBA"/>
      <sheetName val="VCDD TBA"/>
      <sheetName val="LK-TBA"/>
      <sheetName val="LK-TD"/>
      <sheetName val="BIA TD "/>
      <sheetName val="Bia TD"/>
      <sheetName val="TH TD"/>
      <sheetName val="chi tiet TD"/>
      <sheetName val="THVT TBA"/>
      <sheetName val="00000000"/>
      <sheetName val="DinhMuc"/>
      <sheetName val="Thepma"/>
      <sheetName val="VT 0,4"/>
      <sheetName val="Chi tiet Kho bai"/>
      <sheetName val="Bia kho bai"/>
      <sheetName val="KLTT"/>
      <sheetName val="LIET KE 22 KV"/>
      <sheetName val="LIET KE 0.4 KV"/>
      <sheetName val="LIET KE TBA"/>
      <sheetName val="DM NC"/>
      <sheetName val="LK 22"/>
      <sheetName val="bia VL 22KV"/>
      <sheetName val="Bia TB 22 KV"/>
      <sheetName val="LK 0.4"/>
      <sheetName val="TH"/>
      <sheetName val="Bang 2"/>
      <sheetName val="Bia XL TBA"/>
      <sheetName val="L cq"/>
      <sheetName val="LK TBA"/>
      <sheetName val="Bia TB TBA"/>
      <sheetName val="Ch lechMAKEM-TBA"/>
      <sheetName val="CAM COC TG"/>
      <sheetName val="PHUC HOI TUYEN"/>
      <sheetName val="KS SO BO"/>
      <sheetName val="KS KT"/>
      <sheetName val="CP KS"/>
      <sheetName val="TH KLKS"/>
      <sheetName val="TH 1DVKS"/>
      <sheetName val="DGKS"/>
      <sheetName val="DG 85"/>
      <sheetName val="CDSPS TONG 2002"/>
      <sheetName val="CDSPS T3"/>
      <sheetName val="CDSPS T2"/>
      <sheetName val="CDSPS T1"/>
      <sheetName val="10000000"/>
      <sheetName val="DTXL"/>
      <sheetName val="LDH"/>
      <sheetName val="He moi"/>
      <sheetName val="Nam1999"/>
      <sheetName val="Nam2000"/>
      <sheetName val="BUNHIENLIEU"/>
      <sheetName val="_x0000_"/>
      <sheetName val="?"/>
      <sheetName val="THDT"/>
      <sheetName val="THDZ22kV"/>
      <sheetName val="BTDZ22kV"/>
      <sheetName val="CTDZ22kV"/>
      <sheetName val="VC89DZ22"/>
      <sheetName val="THTBACongTo"/>
      <sheetName val="TB+TNTBACongTo"/>
      <sheetName val="BTTBACongTo"/>
      <sheetName val="VC89TBACongTo"/>
      <sheetName val="THTBAKheTien"/>
      <sheetName val="TB+TNTBAKheTien"/>
      <sheetName val="BTTBAKheTien"/>
      <sheetName val="VCDDTBAKhetien"/>
      <sheetName val="CTTBA"/>
      <sheetName val="THDZ0,4"/>
      <sheetName val="BTDZ0,4"/>
      <sheetName val="VC89DZ0,4"/>
      <sheetName val="CTDZ0,4"/>
      <sheetName val="CTBT"/>
      <sheetName val="DGVT"/>
      <sheetName val="DS-Thuong 6T dau"/>
      <sheetName val="noisuy"/>
      <sheetName val="cp-ks-k"/>
      <sheetName val="CAMAY"/>
      <sheetName val="THVT"/>
      <sheetName val="PTVT"/>
      <sheetName val="CUOC"/>
      <sheetName val="Ktcl"/>
      <sheetName val="DT"/>
      <sheetName val="Tl"/>
      <sheetName val="VLMD"/>
      <sheetName val="DD"/>
      <sheetName val="Cuoc Vc"/>
      <sheetName val="Dinh nghia"/>
      <sheetName val="TDT"/>
      <sheetName val="VC CS"/>
      <sheetName val="TH CPK CS"/>
      <sheetName val="TGT CS"/>
      <sheetName val="KSTK CS"/>
      <sheetName val="SL CAN THIET"/>
      <sheetName val="DG VC VT 36"/>
      <sheetName val="GT 1m3 BT"/>
      <sheetName val="CHITIET C"/>
      <sheetName val="Don gia trung chuyen DZ 22"/>
      <sheetName val="trungchuyen DZ 22 "/>
      <sheetName val="gvl"/>
      <sheetName val="CBKC-110"/>
      <sheetName val="Du_lieu"/>
      <sheetName val="BeTong"/>
      <sheetName val="dm 366"/>
      <sheetName val="Luong XDCB"/>
      <sheetName val="Nhập liệu"/>
      <sheetName val="Giá gốc"/>
      <sheetName val="Thuyết minh"/>
      <sheetName val="KS-TK"/>
      <sheetName val="KS2"/>
      <sheetName val="KS3"/>
      <sheetName val="TongHop"/>
      <sheetName val="ThietBi"/>
      <sheetName val="T-HopXL"/>
      <sheetName val="XayLap"/>
      <sheetName val="ChitiecKC"/>
      <sheetName val="6060-6061"/>
      <sheetName val="TuDien"/>
      <sheetName val="Kho tạm"/>
      <sheetName val="228"/>
      <sheetName val="Bang Luong 228"/>
      <sheetName val="Bê tông"/>
      <sheetName val="KL TBA"/>
      <sheetName val="KL Trung thế"/>
      <sheetName val="KL hạ thế"/>
      <sheetName val="100000000000"/>
      <sheetName val="20000000"/>
      <sheetName val="30000000"/>
      <sheetName val="200000000000"/>
      <sheetName val="40000000"/>
      <sheetName val="50000000"/>
      <sheetName val="M 67"/>
      <sheetName val="PTdg(nenduong)"/>
      <sheetName val="ptvc-Dbo"/>
      <sheetName val="ptvc-Dsat"/>
      <sheetName val="KLVC"/>
      <sheetName val="GiaVL"/>
      <sheetName val="vc"/>
      <sheetName val="solieu"/>
      <sheetName val="DongiaNC"/>
      <sheetName val="PLucVua"/>
      <sheetName val="PTdg(kttt)"/>
      <sheetName val="dtct"/>
      <sheetName val="PTdg(DN-DG-DB)"/>
      <sheetName val="PTdg(cau-cong)"/>
      <sheetName val="_"/>
      <sheetName val="CS-xdm"/>
      <sheetName val="KL CHIEU SANG"/>
      <sheetName val="KL TRAM BIEN AP"/>
      <sheetName val="LK"/>
      <sheetName val="TKL"/>
      <sheetName val="SS"/>
      <sheetName val="T_DT"/>
      <sheetName val="TH_LD"/>
      <sheetName val="VLNC_LD"/>
      <sheetName val="Chi tiet_LD"/>
      <sheetName val="TK"/>
      <sheetName val="TN"/>
      <sheetName val="BT"/>
      <sheetName val="MTC"/>
      <sheetName val="NC"/>
      <sheetName val="Dao mong"/>
      <sheetName val="Tong ke_CS"/>
      <sheetName val="Liet ke_CS"/>
      <sheetName val="Bu CL"/>
      <sheetName val="THKP"/>
      <sheetName val="THXL1"/>
      <sheetName val="CL1"/>
      <sheetName val="VT1"/>
      <sheetName val="PT1"/>
      <sheetName val="481"/>
      <sheetName val="THXL 2"/>
      <sheetName val="CL2"/>
      <sheetName val="VT2"/>
      <sheetName val="PT2"/>
      <sheetName val="482"/>
      <sheetName val="KL GCo"/>
      <sheetName val="KL Sat"/>
      <sheetName val="htxlALua"/>
      <sheetName val="XL4Test5"/>
      <sheetName val="B¶ng khçi l§íng"/>
      <sheetName val="B¶ng ph¡n tÛch"/>
      <sheetName val="Tång híp vËt t§"/>
      <sheetName val="B¶ng tång híp kinh phÛ"/>
      <sheetName val="DO AM DT"/>
      <sheetName val="GDT"/>
      <sheetName val="CTDT"/>
      <sheetName val="CTnen"/>
      <sheetName val="CTmat"/>
      <sheetName val="phongho"/>
      <sheetName val="Ctron"/>
      <sheetName val="CTranh"/>
      <sheetName val="Cban"/>
      <sheetName val="vua"/>
      <sheetName val="dgiaNC"/>
      <sheetName val="dgia (2)"/>
      <sheetName val="Sheet4"/>
      <sheetName val="CTcau"/>
      <sheetName val="tiet_kiem"/>
      <sheetName val="BTH"/>
      <sheetName val="DGR"/>
      <sheetName val="Dm"/>
      <sheetName val="KL"/>
      <sheetName val="TB"/>
      <sheetName val="TM"/>
      <sheetName val="gia_TBVL"/>
      <sheetName val="Nhap"/>
      <sheetName val="BK-TT"/>
      <sheetName val="TT"/>
      <sheetName val="TBA"/>
      <sheetName val="Tong hop "/>
      <sheetName val="Den Bu"/>
      <sheetName val="Khao sat-thiet ke "/>
      <sheetName val="cp THIET BI"/>
      <sheetName val="CP xay dung "/>
      <sheetName val="VLieu"/>
      <sheetName val="VL-NC-MTC ket cau"/>
      <sheetName val="CTKETCAU"/>
      <sheetName val="Ket cau 60-61"/>
      <sheetName val="6060"/>
      <sheetName val="6061"/>
      <sheetName val="daodat"/>
      <sheetName val="Thi nghiem"/>
      <sheetName val="Thi nghiem (thu hoi)"/>
      <sheetName val="Nhan cong"/>
      <sheetName val="VC_TBi"/>
      <sheetName val="Van chuyen Vatlieu"/>
      <sheetName val="Moitruong"/>
      <sheetName val="Bocdo"/>
      <sheetName val="DAOMONG"/>
      <sheetName val="Tinh vat lieu"/>
      <sheetName val="Dinhmuc366"/>
      <sheetName val="Dinh muc TN1426"/>
      <sheetName val="Gia VC "/>
      <sheetName val="DG7606T"/>
      <sheetName val="DG7606D"/>
      <sheetName val="Bangluong"/>
      <sheetName val="DG KS"/>
      <sheetName val="CAPPHOI"/>
      <sheetName val="VC_BTong"/>
      <sheetName val="dinhmuc1426"/>
      <sheetName val="GTCC1"/>
      <sheetName val="klbtong"/>
      <sheetName val="Sum"/>
      <sheetName val="LK 22M"/>
      <sheetName val="Chi tiet"/>
      <sheetName val="KL datdaolap"/>
      <sheetName val="TH T,HOI"/>
      <sheetName val="THTdung"/>
      <sheetName val="KSTK"/>
      <sheetName val="TH CP XD"/>
      <sheetName val="TONG HOP CUOI CUNG"/>
      <sheetName val="NNgung"/>
      <sheetName val="LD"/>
      <sheetName val="Ongthang"/>
      <sheetName val="DM-OThang"/>
      <sheetName val="DM-phutung"/>
      <sheetName val="Noibich"/>
      <sheetName val="DM-Bich"/>
      <sheetName val="DM-Bao on"/>
      <sheetName val="gia treo"/>
      <sheetName val="DMBO"/>
      <sheetName val="TH-BO"/>
      <sheetName val="Bia#thau"/>
      <sheetName val="Don gia"/>
      <sheetName val="THOP XL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/>
      <sheetData sheetId="332"/>
      <sheetData sheetId="333" refreshError="1"/>
      <sheetData sheetId="334" refreshError="1"/>
      <sheetData sheetId="335" refreshError="1"/>
      <sheetData sheetId="336" refreshError="1"/>
      <sheetData sheetId="337"/>
      <sheetData sheetId="338" refreshError="1"/>
      <sheetData sheetId="339" refreshError="1"/>
      <sheetData sheetId="340" refreshError="1"/>
      <sheetData sheetId="341"/>
      <sheetData sheetId="342" refreshError="1"/>
      <sheetData sheetId="343" refreshError="1"/>
      <sheetData sheetId="344"/>
      <sheetData sheetId="345" refreshError="1"/>
      <sheetData sheetId="346" refreshError="1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/>
      <sheetData sheetId="444" refreshError="1"/>
      <sheetData sheetId="445"/>
      <sheetData sheetId="446" refreshError="1"/>
      <sheetData sheetId="447" refreshError="1"/>
      <sheetData sheetId="44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1"/>
      <sheetName val="Sheet1"/>
      <sheetName val="Sheet14"/>
      <sheetName val="Sheet2"/>
      <sheetName val="Sheet9"/>
      <sheetName val="Sheet12"/>
      <sheetName val="Sheet6"/>
      <sheetName val="Sheet5"/>
      <sheetName val="Sheet4"/>
      <sheetName val="Sheet10"/>
      <sheetName val="Sheet3"/>
      <sheetName val="Sheet7"/>
      <sheetName val="Sheet8"/>
    </sheetNames>
    <sheetDataSet>
      <sheetData sheetId="0" refreshError="1"/>
      <sheetData sheetId="1" refreshError="1">
        <row r="6">
          <cell r="A6" t="str">
            <v>Bieán doøng (TI)  xuyeán 600V- 100/5A</v>
          </cell>
          <cell r="B6" t="str">
            <v>Caùi</v>
          </cell>
          <cell r="C6">
            <v>0</v>
          </cell>
          <cell r="D6">
            <v>150000</v>
          </cell>
          <cell r="E6">
            <v>4500</v>
          </cell>
        </row>
        <row r="7">
          <cell r="A7" t="str">
            <v>Boä 1xLBFCO-27KV-200A+ 1 chì 30K+Baùt L</v>
          </cell>
          <cell r="B7" t="str">
            <v>Boä</v>
          </cell>
          <cell r="C7">
            <v>3</v>
          </cell>
          <cell r="D7">
            <v>2239000</v>
          </cell>
          <cell r="E7">
            <v>36825</v>
          </cell>
        </row>
        <row r="8">
          <cell r="A8" t="str">
            <v>Boä LBFCO-27KV- 200A+1chì 20K</v>
          </cell>
          <cell r="B8">
            <v>360000</v>
          </cell>
          <cell r="D8">
            <v>2239000</v>
          </cell>
          <cell r="E8">
            <v>36825</v>
          </cell>
        </row>
        <row r="9">
          <cell r="A9" t="str">
            <v>Bieån baùo vöôït soâng</v>
          </cell>
          <cell r="B9">
            <v>483800</v>
          </cell>
          <cell r="D9">
            <v>10000000</v>
          </cell>
          <cell r="E9">
            <v>4000000</v>
          </cell>
        </row>
        <row r="10">
          <cell r="A10" t="str">
            <v>Boä caàu chì töï rôi-FCO27KV- 100A+Fuselink 20K</v>
          </cell>
          <cell r="B10" t="str">
            <v>Boä</v>
          </cell>
          <cell r="C10">
            <v>0</v>
          </cell>
          <cell r="D10">
            <v>40308150</v>
          </cell>
          <cell r="E10">
            <v>36825</v>
          </cell>
        </row>
        <row r="11">
          <cell r="A11" t="str">
            <v>Boä caàu chì töï rôi-LBFCO-200A+Fuselink 30K+Baùt L</v>
          </cell>
          <cell r="B11" t="str">
            <v>Boä</v>
          </cell>
          <cell r="C11">
            <v>0</v>
          </cell>
          <cell r="D11">
            <v>42948150</v>
          </cell>
          <cell r="E11">
            <v>36825</v>
          </cell>
        </row>
        <row r="12">
          <cell r="A12" t="str">
            <v>Choáng seùt van (LA) 18KV</v>
          </cell>
          <cell r="B12" t="str">
            <v>Boä</v>
          </cell>
          <cell r="C12">
            <v>0</v>
          </cell>
          <cell r="D12">
            <v>777000</v>
          </cell>
          <cell r="E12">
            <v>38360</v>
          </cell>
        </row>
        <row r="13">
          <cell r="A13" t="str">
            <v>Choáng seùt van (LA) 18KV-10KA</v>
          </cell>
          <cell r="B13" t="str">
            <v>Boä</v>
          </cell>
          <cell r="C13">
            <v>0</v>
          </cell>
          <cell r="D13">
            <v>777000</v>
          </cell>
          <cell r="E13">
            <v>38360</v>
          </cell>
        </row>
        <row r="14">
          <cell r="A14" t="str">
            <v>Daây chaûy (3K/15KVA; 6K/25KVA; 8K/37,5KVA; 10K/50KVA)</v>
          </cell>
          <cell r="B14" t="str">
            <v>Sôïi</v>
          </cell>
          <cell r="C14">
            <v>0</v>
          </cell>
          <cell r="D14">
            <v>45484130</v>
          </cell>
        </row>
        <row r="15">
          <cell r="A15" t="str">
            <v>FCO-24KV-100A</v>
          </cell>
          <cell r="B15" t="str">
            <v>Boä</v>
          </cell>
          <cell r="C15">
            <v>0</v>
          </cell>
          <cell r="D15">
            <v>742000</v>
          </cell>
          <cell r="E15">
            <v>36825</v>
          </cell>
        </row>
        <row r="16">
          <cell r="A16" t="str">
            <v>Fuse Link (3K)</v>
          </cell>
          <cell r="B16" t="str">
            <v>Sôïi</v>
          </cell>
          <cell r="C16">
            <v>0</v>
          </cell>
          <cell r="D16">
            <v>50652579</v>
          </cell>
        </row>
        <row r="17">
          <cell r="A17" t="str">
            <v>Fuse Link (6K)</v>
          </cell>
          <cell r="B17" t="str">
            <v>Sôïi</v>
          </cell>
          <cell r="C17">
            <v>0</v>
          </cell>
          <cell r="D17">
            <v>64732579</v>
          </cell>
        </row>
        <row r="18">
          <cell r="A18" t="str">
            <v>MBA 1 pha 12.7(12.7)/0,22-0,4KV 25KVA</v>
          </cell>
          <cell r="B18" t="str">
            <v>Boä</v>
          </cell>
          <cell r="C18">
            <v>0</v>
          </cell>
          <cell r="D18" t="str">
            <v>A caáp</v>
          </cell>
          <cell r="E18">
            <v>50110</v>
          </cell>
        </row>
        <row r="19">
          <cell r="A19" t="str">
            <v>MBA 1 pha 12.7/0,22-0,22x2KV-37,5KVA/traïm 1P</v>
          </cell>
          <cell r="B19" t="str">
            <v>Maùy</v>
          </cell>
          <cell r="C19">
            <v>0</v>
          </cell>
          <cell r="D19" t="str">
            <v>A Caáp</v>
          </cell>
          <cell r="E19">
            <v>50110</v>
          </cell>
        </row>
        <row r="20">
          <cell r="A20" t="str">
            <v>MBA 1 pha 12.7/0,22-0,4KV 15KVA</v>
          </cell>
          <cell r="B20" t="str">
            <v>Maùy</v>
          </cell>
          <cell r="C20">
            <v>0</v>
          </cell>
          <cell r="D20" t="str">
            <v>A caáp</v>
          </cell>
          <cell r="E20">
            <v>50110</v>
          </cell>
        </row>
        <row r="21">
          <cell r="A21" t="str">
            <v>MCCB 3 cöïc  600V,75A/25KA</v>
          </cell>
          <cell r="B21" t="str">
            <v>Caùi</v>
          </cell>
          <cell r="C21">
            <v>0</v>
          </cell>
          <cell r="D21" t="str">
            <v>A caáp</v>
          </cell>
          <cell r="E21">
            <v>4500</v>
          </cell>
        </row>
        <row r="22">
          <cell r="A22" t="str">
            <v>MCCB 3 cöïc 600V-125A/15KA (37,5KVA)</v>
          </cell>
          <cell r="B22" t="str">
            <v>Caùi</v>
          </cell>
          <cell r="C22">
            <v>0</v>
          </cell>
          <cell r="D22" t="str">
            <v>A caáp</v>
          </cell>
          <cell r="E22">
            <v>4500</v>
          </cell>
        </row>
        <row r="23">
          <cell r="A23" t="str">
            <v>Ñieän naêng keá 1 pha 2 daây 220V/440-80A</v>
          </cell>
          <cell r="B23" t="str">
            <v>Caùi</v>
          </cell>
          <cell r="C23">
            <v>0</v>
          </cell>
          <cell r="D23" t="str">
            <v>A caáp</v>
          </cell>
          <cell r="E23">
            <v>15000</v>
          </cell>
        </row>
        <row r="24">
          <cell r="A24" t="str">
            <v>Ñieän naêng keá 1 pha 2 daây 220V-80A</v>
          </cell>
          <cell r="B24" t="str">
            <v>Caùi</v>
          </cell>
          <cell r="C24">
            <v>0</v>
          </cell>
          <cell r="D24" t="str">
            <v>A caáp</v>
          </cell>
          <cell r="E24">
            <v>15000</v>
          </cell>
        </row>
        <row r="25">
          <cell r="A25" t="str">
            <v>Ñieän naêng keá 1 pha 220V-5A</v>
          </cell>
          <cell r="B25" t="str">
            <v>Caùi</v>
          </cell>
          <cell r="C25">
            <v>0</v>
          </cell>
          <cell r="D25" t="str">
            <v>A caáp</v>
          </cell>
          <cell r="E25">
            <v>15000</v>
          </cell>
        </row>
        <row r="26">
          <cell r="A26" t="str">
            <v>- Boulon M12x40/40 : 2 boä</v>
          </cell>
          <cell r="B26">
            <v>900000</v>
          </cell>
          <cell r="C26">
            <v>0</v>
          </cell>
          <cell r="D26">
            <v>1000</v>
          </cell>
        </row>
        <row r="27">
          <cell r="A27" t="str">
            <v>- Boulon M16x300/300: 2boä</v>
          </cell>
          <cell r="B27">
            <v>54500</v>
          </cell>
          <cell r="C27">
            <v>0</v>
          </cell>
          <cell r="D27">
            <v>7700</v>
          </cell>
        </row>
        <row r="28">
          <cell r="A28" t="str">
            <v>- Boulon M16x300/80+ñai oác, L.Ñeàn : 2 boä</v>
          </cell>
          <cell r="B28">
            <v>80000</v>
          </cell>
          <cell r="C28">
            <v>0</v>
          </cell>
          <cell r="D28">
            <v>7700</v>
          </cell>
        </row>
        <row r="29">
          <cell r="A29" t="str">
            <v>- Boulon M16x350/350: 2boä</v>
          </cell>
          <cell r="B29">
            <v>130000</v>
          </cell>
          <cell r="C29">
            <v>0</v>
          </cell>
          <cell r="D29">
            <v>8200</v>
          </cell>
        </row>
        <row r="30">
          <cell r="A30" t="str">
            <v>- Caùp ñoàng boïc 22kV 22mm2 : 3m</v>
          </cell>
          <cell r="B30">
            <v>130000</v>
          </cell>
          <cell r="C30">
            <v>0</v>
          </cell>
          <cell r="D30">
            <v>21000</v>
          </cell>
          <cell r="E30">
            <v>921</v>
          </cell>
        </row>
        <row r="31">
          <cell r="A31" t="str">
            <v>- Hot line clamp 2/0: 1caùi</v>
          </cell>
          <cell r="B31">
            <v>14473000</v>
          </cell>
          <cell r="C31">
            <v>0</v>
          </cell>
          <cell r="D31">
            <v>15000</v>
          </cell>
          <cell r="E31">
            <v>1500</v>
          </cell>
        </row>
        <row r="32">
          <cell r="A32" t="str">
            <v>- Keïp quai 2/0: 1 caùi</v>
          </cell>
          <cell r="B32">
            <v>2000000</v>
          </cell>
          <cell r="C32">
            <v>0</v>
          </cell>
          <cell r="D32">
            <v>15000</v>
          </cell>
          <cell r="E32">
            <v>1500</v>
          </cell>
        </row>
        <row r="33">
          <cell r="A33" t="str">
            <v>-Baêng keo Ñieän:1 cuoän</v>
          </cell>
          <cell r="B33">
            <v>17990000</v>
          </cell>
          <cell r="C33">
            <v>0</v>
          </cell>
          <cell r="D33">
            <v>5000</v>
          </cell>
        </row>
        <row r="34">
          <cell r="A34" t="str">
            <v>-Bakelit 200x400  daày : 1 caùi</v>
          </cell>
          <cell r="B34">
            <v>512800</v>
          </cell>
          <cell r="C34">
            <v>0</v>
          </cell>
          <cell r="D34">
            <v>20000</v>
          </cell>
          <cell r="E34">
            <v>700</v>
          </cell>
        </row>
        <row r="35">
          <cell r="A35" t="str">
            <v>Baûng Chæ danh Thieát bò phaân ñoaïn</v>
          </cell>
          <cell r="B35" t="str">
            <v>Baûng</v>
          </cell>
          <cell r="C35">
            <v>2</v>
          </cell>
          <cell r="D35">
            <v>40000</v>
          </cell>
          <cell r="E35">
            <v>3250</v>
          </cell>
        </row>
        <row r="36">
          <cell r="A36" t="str">
            <v>Baûng Chæ danh tuyeán gaén Xaø</v>
          </cell>
          <cell r="B36" t="str">
            <v>Baûng</v>
          </cell>
          <cell r="C36">
            <v>2</v>
          </cell>
          <cell r="D36">
            <v>40000</v>
          </cell>
          <cell r="E36">
            <v>3250</v>
          </cell>
        </row>
        <row r="37">
          <cell r="A37" t="str">
            <v>Baûng Chæ danh tuyeán TB phaân ñoaïn</v>
          </cell>
          <cell r="B37" t="str">
            <v>Baûng</v>
          </cell>
          <cell r="C37">
            <v>0</v>
          </cell>
          <cell r="D37">
            <v>40000</v>
          </cell>
          <cell r="E37">
            <v>3250</v>
          </cell>
        </row>
        <row r="38">
          <cell r="A38" t="str">
            <v>Baûng soá truï vaø caûnh baùo nguy hieåm</v>
          </cell>
          <cell r="B38" t="str">
            <v>Baûng</v>
          </cell>
          <cell r="C38">
            <v>140</v>
          </cell>
          <cell r="D38">
            <v>3000</v>
          </cell>
          <cell r="E38">
            <v>3250</v>
          </cell>
        </row>
        <row r="39">
          <cell r="A39" t="str">
            <v>Baûng teân traïm haï theá 200x300</v>
          </cell>
          <cell r="B39" t="str">
            <v>Baûng</v>
          </cell>
          <cell r="C39">
            <v>0</v>
          </cell>
          <cell r="D39">
            <v>40000</v>
          </cell>
          <cell r="E39">
            <v>3250</v>
          </cell>
        </row>
        <row r="40">
          <cell r="A40" t="str">
            <v>Boä choáng chaèng leäch 1,2m</v>
          </cell>
          <cell r="B40" t="str">
            <v>boä</v>
          </cell>
          <cell r="C40">
            <v>0</v>
          </cell>
          <cell r="D40">
            <v>72000</v>
          </cell>
        </row>
        <row r="41">
          <cell r="A41" t="str">
            <v>Boulon 12x40 + long ñeàn</v>
          </cell>
          <cell r="B41" t="str">
            <v>caùi</v>
          </cell>
          <cell r="C41">
            <v>0</v>
          </cell>
          <cell r="D41">
            <v>1000</v>
          </cell>
        </row>
        <row r="42">
          <cell r="A42" t="str">
            <v>Boulon 16x100/100 + 4 L.ñeàn + 4taùn</v>
          </cell>
          <cell r="B42" t="str">
            <v>Boä</v>
          </cell>
          <cell r="C42">
            <v>0</v>
          </cell>
          <cell r="D42">
            <v>3800</v>
          </cell>
        </row>
        <row r="43">
          <cell r="A43" t="str">
            <v>Boulon 16x250 + long ñeàn</v>
          </cell>
          <cell r="B43" t="str">
            <v>boä</v>
          </cell>
          <cell r="C43">
            <v>2</v>
          </cell>
          <cell r="D43">
            <v>6700</v>
          </cell>
        </row>
        <row r="44">
          <cell r="A44" t="str">
            <v>Boulon 16x250/80 + 2 L.ñeàn vuoâng</v>
          </cell>
          <cell r="B44" t="str">
            <v>caùi</v>
          </cell>
          <cell r="C44">
            <v>0</v>
          </cell>
          <cell r="D44">
            <v>6700</v>
          </cell>
        </row>
        <row r="45">
          <cell r="A45" t="str">
            <v>Boulon 16x270/80 + L.ñeàn vuoâng</v>
          </cell>
          <cell r="B45" t="str">
            <v>caùi</v>
          </cell>
          <cell r="C45">
            <v>0</v>
          </cell>
          <cell r="D45">
            <v>7700</v>
          </cell>
        </row>
        <row r="46">
          <cell r="A46" t="str">
            <v>Boulon 16x300 + 2 L.ñeàn vuoâng</v>
          </cell>
          <cell r="B46" t="str">
            <v>caùi</v>
          </cell>
          <cell r="C46">
            <v>0</v>
          </cell>
          <cell r="D46">
            <v>7700</v>
          </cell>
        </row>
        <row r="47">
          <cell r="A47" t="str">
            <v>Boulon 16x300 + long ñeàn</v>
          </cell>
          <cell r="B47" t="str">
            <v>Boä</v>
          </cell>
          <cell r="C47">
            <v>0</v>
          </cell>
          <cell r="D47">
            <v>7700</v>
          </cell>
        </row>
        <row r="48">
          <cell r="A48" t="str">
            <v>Boulon 16x300/300 + 4L. ñeàn + 4taùn</v>
          </cell>
          <cell r="B48" t="str">
            <v>caùi</v>
          </cell>
          <cell r="C48">
            <v>0</v>
          </cell>
          <cell r="D48">
            <v>6800</v>
          </cell>
        </row>
        <row r="49">
          <cell r="A49" t="str">
            <v>Boulon 16x50 + 2 L.ñeàn vuoâng</v>
          </cell>
          <cell r="B49" t="str">
            <v>caùi</v>
          </cell>
          <cell r="C49">
            <v>0</v>
          </cell>
          <cell r="D49">
            <v>2100</v>
          </cell>
        </row>
        <row r="50">
          <cell r="A50" t="str">
            <v>Boulon 22x600 + L.ñeàn 80x80x5</v>
          </cell>
          <cell r="B50" t="str">
            <v>Boä</v>
          </cell>
          <cell r="C50">
            <v>0</v>
          </cell>
          <cell r="D50">
            <v>30000</v>
          </cell>
        </row>
        <row r="51">
          <cell r="A51" t="str">
            <v>Boulon 22x850 + L.ñeàn 80x80x5</v>
          </cell>
          <cell r="B51" t="str">
            <v>Boä</v>
          </cell>
          <cell r="C51">
            <v>0</v>
          </cell>
          <cell r="D51">
            <v>39000</v>
          </cell>
        </row>
        <row r="52">
          <cell r="A52" t="str">
            <v>Boulon maét 16x300</v>
          </cell>
          <cell r="B52" t="str">
            <v>Boä</v>
          </cell>
          <cell r="C52">
            <v>0</v>
          </cell>
          <cell r="D52">
            <v>9800</v>
          </cell>
        </row>
        <row r="53">
          <cell r="A53" t="str">
            <v>Caùp  22KV/XLPE/PVC/38mm2</v>
          </cell>
          <cell r="B53" t="str">
            <v>meùt</v>
          </cell>
          <cell r="C53">
            <v>0</v>
          </cell>
          <cell r="D53">
            <v>26000</v>
          </cell>
          <cell r="E53">
            <v>921</v>
          </cell>
        </row>
        <row r="54">
          <cell r="A54" t="str">
            <v>Caùp  22KV C/XLPE/PVC/38mm2</v>
          </cell>
          <cell r="B54" t="str">
            <v>meùt</v>
          </cell>
          <cell r="C54">
            <v>21</v>
          </cell>
          <cell r="D54">
            <v>26000</v>
          </cell>
          <cell r="E54">
            <v>921</v>
          </cell>
        </row>
        <row r="55">
          <cell r="A55" t="str">
            <v>Caùp chaèng 5/8'</v>
          </cell>
          <cell r="B55" t="str">
            <v>m</v>
          </cell>
          <cell r="C55">
            <v>0</v>
          </cell>
          <cell r="D55">
            <v>4500</v>
          </cell>
          <cell r="E55">
            <v>731</v>
          </cell>
        </row>
        <row r="56">
          <cell r="A56" t="str">
            <v>-Caùp CV25mm2: 12m( daây trung hoaø xuoáng ñieàu khieån)</v>
          </cell>
          <cell r="C56">
            <v>0</v>
          </cell>
          <cell r="D56">
            <v>9200</v>
          </cell>
          <cell r="E56">
            <v>121</v>
          </cell>
        </row>
        <row r="57">
          <cell r="A57" t="str">
            <v>-Caùp ñoàng boïc 600V 50mm2 (CV50):25m</v>
          </cell>
          <cell r="C57">
            <v>0</v>
          </cell>
          <cell r="D57">
            <v>18000</v>
          </cell>
          <cell r="E57">
            <v>208</v>
          </cell>
        </row>
        <row r="58">
          <cell r="A58" t="str">
            <v>-Caùp ñoàng boïc 600V 50mm2 (CV50):44m</v>
          </cell>
          <cell r="C58">
            <v>0</v>
          </cell>
          <cell r="D58">
            <v>18000</v>
          </cell>
          <cell r="E58">
            <v>208</v>
          </cell>
        </row>
        <row r="59">
          <cell r="A59" t="str">
            <v>-Caùp ñoàng boïc 600V 70mm2 (CV70):24m</v>
          </cell>
          <cell r="C59">
            <v>0</v>
          </cell>
          <cell r="D59">
            <v>24100</v>
          </cell>
          <cell r="E59">
            <v>279</v>
          </cell>
        </row>
        <row r="60">
          <cell r="A60" t="str">
            <v>Caùp ñoàng traàn 25mm2</v>
          </cell>
          <cell r="B60" t="str">
            <v>kg</v>
          </cell>
          <cell r="C60">
            <v>0</v>
          </cell>
          <cell r="D60">
            <v>35800</v>
          </cell>
          <cell r="E60">
            <v>235</v>
          </cell>
        </row>
        <row r="61">
          <cell r="A61" t="str">
            <v xml:space="preserve">-Caùp ñoàng traàn M-25 : 5kg </v>
          </cell>
          <cell r="C61">
            <v>0</v>
          </cell>
          <cell r="D61">
            <v>35800</v>
          </cell>
          <cell r="E61">
            <v>235</v>
          </cell>
        </row>
        <row r="62">
          <cell r="A62" t="str">
            <v>Chaân söù ñænh 870</v>
          </cell>
          <cell r="B62" t="str">
            <v>caùi</v>
          </cell>
          <cell r="C62">
            <v>0</v>
          </cell>
          <cell r="D62">
            <v>41000</v>
          </cell>
          <cell r="E62">
            <v>2000</v>
          </cell>
        </row>
        <row r="63">
          <cell r="A63" t="str">
            <v>Chaân söù ñænh gaãy 870</v>
          </cell>
          <cell r="B63" t="str">
            <v>caùi</v>
          </cell>
          <cell r="C63">
            <v>0</v>
          </cell>
          <cell r="D63">
            <v>44000</v>
          </cell>
          <cell r="E63">
            <v>2000</v>
          </cell>
        </row>
        <row r="64">
          <cell r="A64" t="str">
            <v>Chuoãi polymer 25KV</v>
          </cell>
          <cell r="B64" t="str">
            <v>chuoãi</v>
          </cell>
          <cell r="C64">
            <v>0</v>
          </cell>
          <cell r="D64">
            <v>231000</v>
          </cell>
          <cell r="E64">
            <v>3088</v>
          </cell>
        </row>
        <row r="65">
          <cell r="A65" t="str">
            <v>Coå deâ 195</v>
          </cell>
          <cell r="B65" t="str">
            <v>Boä</v>
          </cell>
          <cell r="C65">
            <v>0</v>
          </cell>
          <cell r="D65">
            <v>69000</v>
          </cell>
          <cell r="E65">
            <v>8125</v>
          </cell>
        </row>
        <row r="66">
          <cell r="A66" t="str">
            <v>Coå deâ 210</v>
          </cell>
          <cell r="B66" t="str">
            <v>Boä</v>
          </cell>
          <cell r="C66">
            <v>0</v>
          </cell>
          <cell r="D66">
            <v>78000</v>
          </cell>
          <cell r="E66">
            <v>8125</v>
          </cell>
        </row>
        <row r="67">
          <cell r="A67" t="str">
            <v>Coå deâ choáng laép xaø FCO : fi 200</v>
          </cell>
          <cell r="B67" t="str">
            <v>caùi</v>
          </cell>
          <cell r="C67">
            <v>0</v>
          </cell>
          <cell r="D67">
            <v>45000</v>
          </cell>
          <cell r="E67">
            <v>8125</v>
          </cell>
        </row>
        <row r="68">
          <cell r="A68" t="str">
            <v>-Coå deâ tuû deït 5x50+U40x600 +Bulon: 2 caùi</v>
          </cell>
          <cell r="C68">
            <v>0</v>
          </cell>
          <cell r="D68">
            <v>45000</v>
          </cell>
          <cell r="E68">
            <v>1500</v>
          </cell>
        </row>
        <row r="69">
          <cell r="A69" t="str">
            <v>-Coïc tieáp ñaát daøi d16x2400 vaø keïp : 3 coïc</v>
          </cell>
          <cell r="C69">
            <v>0</v>
          </cell>
          <cell r="D69">
            <v>29000</v>
          </cell>
          <cell r="E69">
            <v>4335</v>
          </cell>
        </row>
        <row r="70">
          <cell r="A70" t="str">
            <v>-Collier baét oáng nhöïa  PVC F90 :4 Caùi</v>
          </cell>
          <cell r="C70">
            <v>0</v>
          </cell>
          <cell r="D70">
            <v>15000</v>
          </cell>
          <cell r="E70">
            <v>1500</v>
          </cell>
        </row>
        <row r="71">
          <cell r="A71" t="str">
            <v>-Collier baét oáng nhöïa F21 :4 Caùi</v>
          </cell>
          <cell r="C71">
            <v>0</v>
          </cell>
          <cell r="D71">
            <v>15000</v>
          </cell>
          <cell r="E71">
            <v>1500</v>
          </cell>
        </row>
        <row r="72">
          <cell r="A72" t="str">
            <v>-Collier baét oáng nhöïa F21 loaïi F300:4 Caùi</v>
          </cell>
          <cell r="C72">
            <v>0</v>
          </cell>
          <cell r="D72">
            <v>15000</v>
          </cell>
          <cell r="E72">
            <v>1500</v>
          </cell>
        </row>
        <row r="73">
          <cell r="A73" t="str">
            <v>Cöø traøm 2,5m</v>
          </cell>
          <cell r="B73" t="str">
            <v>caây</v>
          </cell>
          <cell r="C73">
            <v>0</v>
          </cell>
          <cell r="D73">
            <v>5000</v>
          </cell>
          <cell r="E73">
            <v>1540</v>
          </cell>
        </row>
        <row r="74">
          <cell r="A74" t="str">
            <v>-Coude oáng PVC  F90 : 2 Caùi</v>
          </cell>
          <cell r="B74">
            <v>25000</v>
          </cell>
          <cell r="C74">
            <v>0</v>
          </cell>
          <cell r="D74">
            <v>15000</v>
          </cell>
          <cell r="E74">
            <v>700</v>
          </cell>
        </row>
        <row r="75">
          <cell r="A75" t="str">
            <v>-Cut PVC D90 : 2 caùi</v>
          </cell>
          <cell r="B75">
            <v>431932</v>
          </cell>
          <cell r="C75">
            <v>0</v>
          </cell>
          <cell r="D75">
            <v>18000</v>
          </cell>
          <cell r="E75">
            <v>700</v>
          </cell>
        </row>
        <row r="76">
          <cell r="A76" t="str">
            <v>Daây nhoâm loõi theùp AC 50/8</v>
          </cell>
          <cell r="B76" t="str">
            <v>Kg</v>
          </cell>
          <cell r="C76">
            <v>4451</v>
          </cell>
          <cell r="D76" t="str">
            <v>A caáp</v>
          </cell>
          <cell r="E76">
            <v>1339</v>
          </cell>
        </row>
        <row r="77">
          <cell r="A77" t="str">
            <v>Daây nhoâm loõi theùp AC 70/11</v>
          </cell>
          <cell r="B77" t="str">
            <v>Kg</v>
          </cell>
          <cell r="C77">
            <v>0</v>
          </cell>
          <cell r="D77" t="str">
            <v>A caáp</v>
          </cell>
          <cell r="E77">
            <v>1264</v>
          </cell>
        </row>
        <row r="78">
          <cell r="A78" t="str">
            <v>Keïp + coïc tieáp ñòa 16x2400</v>
          </cell>
          <cell r="B78" t="str">
            <v>boä</v>
          </cell>
          <cell r="C78">
            <v>0</v>
          </cell>
          <cell r="D78">
            <v>29000</v>
          </cell>
          <cell r="E78">
            <v>4335</v>
          </cell>
        </row>
        <row r="79">
          <cell r="A79" t="str">
            <v>Keïp caùp 3 buolon</v>
          </cell>
          <cell r="B79" t="str">
            <v>caùi</v>
          </cell>
          <cell r="C79">
            <v>0</v>
          </cell>
          <cell r="D79">
            <v>12000</v>
          </cell>
          <cell r="E79">
            <v>500</v>
          </cell>
        </row>
        <row r="80">
          <cell r="A80" t="str">
            <v>Keïp chöõ U</v>
          </cell>
          <cell r="B80" t="str">
            <v>Boä</v>
          </cell>
          <cell r="C80">
            <v>0</v>
          </cell>
          <cell r="D80">
            <v>5800</v>
          </cell>
        </row>
        <row r="81">
          <cell r="A81" t="str">
            <v>Clamp Hotline CU-AL 50mm2</v>
          </cell>
          <cell r="B81" t="str">
            <v>Caùi</v>
          </cell>
          <cell r="C81">
            <v>6</v>
          </cell>
          <cell r="D81">
            <v>15000</v>
          </cell>
          <cell r="E81">
            <v>1500</v>
          </cell>
        </row>
        <row r="82">
          <cell r="A82" t="str">
            <v>Clamp Hotline CU-AL 70mm2</v>
          </cell>
          <cell r="B82" t="str">
            <v>Caùi</v>
          </cell>
          <cell r="C82">
            <v>8</v>
          </cell>
          <cell r="D82">
            <v>15000</v>
          </cell>
          <cell r="E82">
            <v>1500</v>
          </cell>
        </row>
        <row r="83">
          <cell r="A83" t="str">
            <v>Clamp Hotline CU-AL</v>
          </cell>
          <cell r="B83" t="str">
            <v>Caùi</v>
          </cell>
          <cell r="C83">
            <v>0</v>
          </cell>
          <cell r="D83">
            <v>15000</v>
          </cell>
          <cell r="E83">
            <v>1500</v>
          </cell>
        </row>
        <row r="84">
          <cell r="A84" t="str">
            <v>Keïp noái eùp</v>
          </cell>
          <cell r="B84" t="str">
            <v>Boä</v>
          </cell>
          <cell r="C84">
            <v>0</v>
          </cell>
          <cell r="D84">
            <v>7200</v>
          </cell>
          <cell r="E84">
            <v>700</v>
          </cell>
        </row>
        <row r="85">
          <cell r="A85" t="str">
            <v>-Keïp noái ñoàng nhoâm 25mm2: 2 caùi</v>
          </cell>
          <cell r="B85" t="str">
            <v>caùi</v>
          </cell>
          <cell r="C85">
            <v>0</v>
          </cell>
          <cell r="D85">
            <v>6200</v>
          </cell>
          <cell r="E85">
            <v>500</v>
          </cell>
        </row>
        <row r="86">
          <cell r="A86" t="str">
            <v>-Keïp noái ñoàng nhoâm 70mm2: 4 caùi</v>
          </cell>
          <cell r="B86" t="str">
            <v>Caùi</v>
          </cell>
          <cell r="C86">
            <v>0</v>
          </cell>
          <cell r="D86">
            <v>7200</v>
          </cell>
          <cell r="E86">
            <v>500</v>
          </cell>
        </row>
        <row r="87">
          <cell r="A87" t="str">
            <v>Keïp noái ñoàng nhoâm côõ thích hôïp</v>
          </cell>
          <cell r="B87" t="str">
            <v>caùi</v>
          </cell>
          <cell r="C87">
            <v>0</v>
          </cell>
          <cell r="D87">
            <v>6200</v>
          </cell>
          <cell r="E87">
            <v>500</v>
          </cell>
        </row>
        <row r="88">
          <cell r="A88" t="str">
            <v>Keïp Quai Cu-Al  70mm2</v>
          </cell>
          <cell r="B88" t="str">
            <v>Caùi</v>
          </cell>
          <cell r="C88">
            <v>14</v>
          </cell>
          <cell r="D88">
            <v>17000</v>
          </cell>
          <cell r="E88">
            <v>1500</v>
          </cell>
        </row>
        <row r="89">
          <cell r="A89" t="str">
            <v>-Keo daùn Oáng :1 Oáng nhoû</v>
          </cell>
          <cell r="B89" t="str">
            <v>Caùi</v>
          </cell>
          <cell r="C89">
            <v>0</v>
          </cell>
          <cell r="D89">
            <v>5000</v>
          </cell>
          <cell r="E89">
            <v>1500</v>
          </cell>
        </row>
        <row r="90">
          <cell r="A90" t="str">
            <v>Khoaù neùo 35-70mm2 cho daây pha</v>
          </cell>
          <cell r="B90" t="str">
            <v>Caùi</v>
          </cell>
          <cell r="C90">
            <v>0</v>
          </cell>
          <cell r="D90">
            <v>22600</v>
          </cell>
          <cell r="E90">
            <v>1500</v>
          </cell>
        </row>
        <row r="91">
          <cell r="A91" t="str">
            <v>Khoaù neùo 35-70mm2</v>
          </cell>
          <cell r="B91" t="str">
            <v>Caùi</v>
          </cell>
          <cell r="C91">
            <v>46</v>
          </cell>
          <cell r="D91">
            <v>22600</v>
          </cell>
          <cell r="E91">
            <v>1500</v>
          </cell>
        </row>
        <row r="92">
          <cell r="A92" t="str">
            <v>Khoen neùo</v>
          </cell>
          <cell r="B92" t="str">
            <v>caùi</v>
          </cell>
          <cell r="C92">
            <v>0</v>
          </cell>
          <cell r="D92">
            <v>7200</v>
          </cell>
        </row>
        <row r="93">
          <cell r="A93" t="str">
            <v>Maùng che daây chaèng (keøm boulon)</v>
          </cell>
          <cell r="B93" t="str">
            <v>Boä</v>
          </cell>
          <cell r="C93">
            <v>0</v>
          </cell>
          <cell r="D93">
            <v>14000</v>
          </cell>
          <cell r="E93">
            <v>9712</v>
          </cell>
        </row>
        <row r="94">
          <cell r="A94" t="str">
            <v>Moùc treo chöõ U</v>
          </cell>
          <cell r="B94" t="str">
            <v>caùi</v>
          </cell>
          <cell r="C94">
            <v>0</v>
          </cell>
          <cell r="D94">
            <v>6200</v>
          </cell>
          <cell r="E94">
            <v>16776</v>
          </cell>
        </row>
        <row r="95">
          <cell r="A95" t="str">
            <v>Ñaát ñaép</v>
          </cell>
          <cell r="B95" t="str">
            <v>m3</v>
          </cell>
          <cell r="C95">
            <v>0</v>
          </cell>
          <cell r="D95">
            <v>2800</v>
          </cell>
          <cell r="E95">
            <v>9712</v>
          </cell>
        </row>
        <row r="96">
          <cell r="A96" t="str">
            <v>Ñaát ñaøo</v>
          </cell>
          <cell r="B96" t="str">
            <v>m3</v>
          </cell>
          <cell r="C96">
            <v>0</v>
          </cell>
          <cell r="D96">
            <v>4300</v>
          </cell>
          <cell r="E96">
            <v>16776</v>
          </cell>
        </row>
        <row r="97">
          <cell r="A97" t="str">
            <v>-Ñaàu cosse ñoàng 20mm2 +  bao PVC: 1 Caùi</v>
          </cell>
          <cell r="B97">
            <v>1366210</v>
          </cell>
          <cell r="C97">
            <v>0</v>
          </cell>
          <cell r="D97">
            <v>2800</v>
          </cell>
          <cell r="E97">
            <v>1000</v>
          </cell>
        </row>
        <row r="98">
          <cell r="A98" t="str">
            <v>-Ñaàu cosse ñoàng 25mm2 +  bao PVC: 1 Caùi</v>
          </cell>
          <cell r="B98">
            <v>151600</v>
          </cell>
          <cell r="C98">
            <v>0</v>
          </cell>
          <cell r="D98">
            <v>4300</v>
          </cell>
          <cell r="E98">
            <v>1000</v>
          </cell>
        </row>
        <row r="99">
          <cell r="A99" t="str">
            <v>-Ñaàu cosse ñoàng 50mm2 +  bao PVC: 2 Caùi</v>
          </cell>
          <cell r="B99">
            <v>2705200</v>
          </cell>
          <cell r="C99">
            <v>0</v>
          </cell>
          <cell r="D99">
            <v>5200</v>
          </cell>
          <cell r="E99">
            <v>1000</v>
          </cell>
        </row>
        <row r="100">
          <cell r="A100" t="str">
            <v>-Ñaàu cosse ñoàng 50mm2 +  bao PVC: 8 Caùi</v>
          </cell>
          <cell r="B100" t="str">
            <v>caùi</v>
          </cell>
          <cell r="C100">
            <v>0</v>
          </cell>
          <cell r="D100">
            <v>5200</v>
          </cell>
          <cell r="E100">
            <v>1000</v>
          </cell>
        </row>
        <row r="101">
          <cell r="A101" t="str">
            <v>-Ñaàu cosse ñoàng 70mm2 +  bao PVC: 2 Caùi</v>
          </cell>
          <cell r="B101" t="str">
            <v>caùi</v>
          </cell>
          <cell r="C101">
            <v>0</v>
          </cell>
          <cell r="D101">
            <v>6200</v>
          </cell>
          <cell r="E101">
            <v>1000</v>
          </cell>
        </row>
        <row r="102">
          <cell r="A102" t="str">
            <v>Ñaø caûn BTCT 1,2m</v>
          </cell>
          <cell r="B102" t="str">
            <v>caùi</v>
          </cell>
          <cell r="C102">
            <v>0</v>
          </cell>
          <cell r="D102">
            <v>60000</v>
          </cell>
          <cell r="E102">
            <v>11051</v>
          </cell>
        </row>
        <row r="103">
          <cell r="A103" t="str">
            <v>Ñaø caûn BTCT 2,8</v>
          </cell>
          <cell r="B103" t="str">
            <v>caùi</v>
          </cell>
          <cell r="C103">
            <v>0</v>
          </cell>
          <cell r="D103">
            <v>350000</v>
          </cell>
          <cell r="E103">
            <v>24146</v>
          </cell>
        </row>
        <row r="104">
          <cell r="A104" t="str">
            <v>Ñaø caûn BTCT 1,5m</v>
          </cell>
          <cell r="B104" t="str">
            <v>caùi</v>
          </cell>
          <cell r="C104">
            <v>0</v>
          </cell>
          <cell r="D104">
            <v>161500</v>
          </cell>
          <cell r="E104">
            <v>11051</v>
          </cell>
        </row>
        <row r="105">
          <cell r="A105" t="str">
            <v>Ñeá neo BTCT 1200x200</v>
          </cell>
          <cell r="B105" t="str">
            <v>caùi</v>
          </cell>
          <cell r="C105">
            <v>0</v>
          </cell>
          <cell r="D105">
            <v>63000</v>
          </cell>
          <cell r="E105">
            <v>11051</v>
          </cell>
        </row>
        <row r="106">
          <cell r="A106" t="str">
            <v>Ñeá neo BTCT 1500x400</v>
          </cell>
          <cell r="B106" t="str">
            <v>caùi</v>
          </cell>
          <cell r="C106">
            <v>0</v>
          </cell>
          <cell r="D106">
            <v>137000</v>
          </cell>
          <cell r="E106">
            <v>11051</v>
          </cell>
        </row>
        <row r="107">
          <cell r="A107" t="str">
            <v>-Oác xieác  caùp ñoàng nhoâm 25mm2: 2 caùi</v>
          </cell>
          <cell r="B107">
            <v>160000</v>
          </cell>
          <cell r="C107">
            <v>0</v>
          </cell>
          <cell r="D107">
            <v>6200</v>
          </cell>
          <cell r="E107">
            <v>700</v>
          </cell>
        </row>
        <row r="108">
          <cell r="A108" t="str">
            <v>-Oác xieác  Caùp ñoàng nhoâm 70mm2: 4 caùi</v>
          </cell>
          <cell r="B108">
            <v>726000</v>
          </cell>
          <cell r="C108">
            <v>0</v>
          </cell>
          <cell r="D108">
            <v>7200</v>
          </cell>
          <cell r="E108">
            <v>700</v>
          </cell>
        </row>
        <row r="109">
          <cell r="A109" t="str">
            <v>-Oác xieác caùp Cu-Al  25mm2:1caùi</v>
          </cell>
          <cell r="B109">
            <v>44000</v>
          </cell>
          <cell r="C109">
            <v>0</v>
          </cell>
          <cell r="D109">
            <v>6200</v>
          </cell>
          <cell r="E109">
            <v>700</v>
          </cell>
        </row>
        <row r="110">
          <cell r="A110" t="str">
            <v>-Oác xieác caùp Cu-Al 70mm2:8 caùi</v>
          </cell>
          <cell r="B110">
            <v>150000</v>
          </cell>
          <cell r="C110">
            <v>0</v>
          </cell>
          <cell r="D110">
            <v>7200</v>
          </cell>
          <cell r="E110">
            <v>700</v>
          </cell>
        </row>
        <row r="111">
          <cell r="A111" t="str">
            <v>-Oác xieác caùp ñoàng nhoâm 70mm2: 4 caùi</v>
          </cell>
          <cell r="B111" t="str">
            <v>Caùi</v>
          </cell>
          <cell r="C111">
            <v>0</v>
          </cell>
          <cell r="D111">
            <v>7200</v>
          </cell>
          <cell r="E111">
            <v>700</v>
          </cell>
        </row>
        <row r="112">
          <cell r="A112" t="str">
            <v xml:space="preserve">-OÁng nhöïa PVC d21 : 6m </v>
          </cell>
          <cell r="B112" t="str">
            <v>Caùi</v>
          </cell>
          <cell r="C112">
            <v>0</v>
          </cell>
          <cell r="D112">
            <v>2500</v>
          </cell>
          <cell r="E112">
            <v>1000</v>
          </cell>
        </row>
        <row r="113">
          <cell r="A113" t="str">
            <v>Oáng noái daây A50</v>
          </cell>
          <cell r="B113" t="str">
            <v>Caùi</v>
          </cell>
          <cell r="C113">
            <v>0</v>
          </cell>
          <cell r="D113">
            <v>18000</v>
          </cell>
          <cell r="E113">
            <v>18229</v>
          </cell>
        </row>
        <row r="114">
          <cell r="A114" t="str">
            <v>Oáng noái daây A70</v>
          </cell>
          <cell r="B114" t="str">
            <v>Caùi</v>
          </cell>
          <cell r="C114">
            <v>0</v>
          </cell>
          <cell r="D114">
            <v>18000</v>
          </cell>
          <cell r="E114">
            <v>18229</v>
          </cell>
        </row>
        <row r="115">
          <cell r="A115" t="str">
            <v>Oáng noái daây AC50</v>
          </cell>
          <cell r="B115" t="str">
            <v>Caùi</v>
          </cell>
          <cell r="C115">
            <v>33</v>
          </cell>
          <cell r="D115">
            <v>18000</v>
          </cell>
          <cell r="E115">
            <v>18229</v>
          </cell>
        </row>
        <row r="116">
          <cell r="A116" t="str">
            <v>-Oáng xieác caùp ñoàng nhoâm 25mm2: 2 caùi</v>
          </cell>
          <cell r="C116">
            <v>0</v>
          </cell>
          <cell r="D116">
            <v>7200</v>
          </cell>
          <cell r="E116">
            <v>700</v>
          </cell>
        </row>
        <row r="117">
          <cell r="A117" t="str">
            <v>-Ong nhöïa PVC F90 daøy 5m :12 m</v>
          </cell>
          <cell r="B117" t="str">
            <v>caùi</v>
          </cell>
          <cell r="C117">
            <v>0</v>
          </cell>
          <cell r="D117">
            <v>22000</v>
          </cell>
          <cell r="E117">
            <v>1000</v>
          </cell>
        </row>
        <row r="118">
          <cell r="A118" t="str">
            <v>-Saét U80x600(7,05Kg/m) :1 caùi</v>
          </cell>
          <cell r="B118" t="str">
            <v>Boä</v>
          </cell>
          <cell r="C118">
            <v>0</v>
          </cell>
          <cell r="D118">
            <v>56000</v>
          </cell>
          <cell r="E118">
            <v>13161</v>
          </cell>
        </row>
        <row r="119">
          <cell r="A119" t="str">
            <v>Söù chaèng</v>
          </cell>
          <cell r="B119" t="str">
            <v>caùi</v>
          </cell>
          <cell r="C119">
            <v>0</v>
          </cell>
          <cell r="D119">
            <v>11000</v>
          </cell>
          <cell r="E119">
            <v>3499</v>
          </cell>
        </row>
        <row r="120">
          <cell r="A120" t="str">
            <v>Söù ñöùng 24KV vaø ty söù D20:SÑ</v>
          </cell>
          <cell r="B120" t="str">
            <v>Boä</v>
          </cell>
          <cell r="C120">
            <v>38</v>
          </cell>
          <cell r="D120">
            <v>67000</v>
          </cell>
          <cell r="E120">
            <v>3499</v>
          </cell>
        </row>
        <row r="121">
          <cell r="A121" t="str">
            <v>Söù ñöùng 24KV</v>
          </cell>
          <cell r="B121" t="str">
            <v>caùi</v>
          </cell>
          <cell r="C121">
            <v>17</v>
          </cell>
          <cell r="D121">
            <v>50000</v>
          </cell>
          <cell r="E121">
            <v>3499</v>
          </cell>
        </row>
        <row r="122">
          <cell r="A122" t="str">
            <v>Söù ñöùng 24KVù (Caùi)</v>
          </cell>
          <cell r="B122" t="str">
            <v>Boä</v>
          </cell>
          <cell r="C122">
            <v>0</v>
          </cell>
          <cell r="D122">
            <v>50000</v>
          </cell>
          <cell r="E122">
            <v>3499</v>
          </cell>
        </row>
        <row r="123">
          <cell r="A123" t="str">
            <v>Söù oáng chæ</v>
          </cell>
          <cell r="B123" t="str">
            <v>caùi</v>
          </cell>
          <cell r="C123">
            <v>0</v>
          </cell>
          <cell r="D123">
            <v>2500</v>
          </cell>
          <cell r="E123">
            <v>2000</v>
          </cell>
        </row>
        <row r="124">
          <cell r="A124" t="str">
            <v>Thanh choáng 6x60x920</v>
          </cell>
          <cell r="B124" t="str">
            <v>caùi</v>
          </cell>
          <cell r="C124">
            <v>0</v>
          </cell>
          <cell r="D124">
            <v>22000</v>
          </cell>
          <cell r="E124">
            <v>1000</v>
          </cell>
        </row>
        <row r="125">
          <cell r="A125" t="str">
            <v>Thanh giaèng 6x60x1320</v>
          </cell>
          <cell r="B125" t="str">
            <v>caùi</v>
          </cell>
          <cell r="C125">
            <v>0</v>
          </cell>
          <cell r="D125">
            <v>35000</v>
          </cell>
          <cell r="E125">
            <v>2000</v>
          </cell>
        </row>
        <row r="126">
          <cell r="A126" t="str">
            <v>Thanh neo 22x3000 + L.ñeàn 80x80x8-24</v>
          </cell>
          <cell r="B126" t="str">
            <v>Boä</v>
          </cell>
          <cell r="C126">
            <v>0</v>
          </cell>
          <cell r="D126">
            <v>90000</v>
          </cell>
        </row>
        <row r="127">
          <cell r="A127" t="str">
            <v>Thanh neo 22x3700 + L.ñeàn 80x80x8-24</v>
          </cell>
          <cell r="B127" t="str">
            <v>Boä</v>
          </cell>
          <cell r="C127">
            <v>0</v>
          </cell>
          <cell r="D127">
            <v>105000</v>
          </cell>
          <cell r="E127">
            <v>80605</v>
          </cell>
        </row>
        <row r="128">
          <cell r="A128" t="str">
            <v>Thanh noái PL 6x60-410</v>
          </cell>
          <cell r="B128" t="str">
            <v>Boä</v>
          </cell>
          <cell r="C128">
            <v>0</v>
          </cell>
          <cell r="D128">
            <v>10000</v>
          </cell>
          <cell r="E128">
            <v>86293</v>
          </cell>
        </row>
        <row r="129">
          <cell r="A129" t="str">
            <v>Truï BTLT 10,5m</v>
          </cell>
          <cell r="B129" t="str">
            <v>Truï</v>
          </cell>
          <cell r="C129">
            <v>0</v>
          </cell>
          <cell r="D129">
            <v>1024500</v>
          </cell>
          <cell r="E129">
            <v>80605</v>
          </cell>
        </row>
        <row r="130">
          <cell r="A130" t="str">
            <v>Truï BTLT 12m</v>
          </cell>
          <cell r="B130" t="str">
            <v>Truï</v>
          </cell>
          <cell r="C130">
            <v>138</v>
          </cell>
          <cell r="D130">
            <v>1308500</v>
          </cell>
          <cell r="E130">
            <v>86293</v>
          </cell>
        </row>
        <row r="131">
          <cell r="A131" t="str">
            <v>Truï BTLT 20m</v>
          </cell>
          <cell r="B131" t="str">
            <v>Truï</v>
          </cell>
          <cell r="C131">
            <v>2</v>
          </cell>
          <cell r="D131">
            <v>6447000</v>
          </cell>
          <cell r="E131">
            <v>201908</v>
          </cell>
        </row>
        <row r="132">
          <cell r="A132" t="str">
            <v>-Tuû 2 ngaên toân 1,2mm (900x800x450),khoùa vaø caùc Bulon:1 caùi</v>
          </cell>
          <cell r="B132" t="str">
            <v>caùi</v>
          </cell>
          <cell r="C132">
            <v>0</v>
          </cell>
          <cell r="D132">
            <v>368000</v>
          </cell>
          <cell r="E132">
            <v>72307</v>
          </cell>
        </row>
        <row r="133">
          <cell r="A133" t="str">
            <v>U80x600(7,05kg/m) + 3EÂke 5mm TG vuoâng 40x40</v>
          </cell>
          <cell r="B133" t="str">
            <v>caùi</v>
          </cell>
          <cell r="C133">
            <v>0</v>
          </cell>
          <cell r="D133">
            <v>56000</v>
          </cell>
          <cell r="E133">
            <v>13161</v>
          </cell>
        </row>
        <row r="134">
          <cell r="A134" t="str">
            <v>Uclevis loaïi lôùn</v>
          </cell>
          <cell r="B134" t="str">
            <v>caùi</v>
          </cell>
          <cell r="C134">
            <v>0</v>
          </cell>
          <cell r="D134">
            <v>4100</v>
          </cell>
          <cell r="E134">
            <v>1030</v>
          </cell>
        </row>
        <row r="135">
          <cell r="A135" t="str">
            <v>Xaø L75x75x8-2000 - 2 oáp</v>
          </cell>
          <cell r="B135" t="str">
            <v>caùi</v>
          </cell>
          <cell r="C135">
            <v>0</v>
          </cell>
          <cell r="D135">
            <v>170000</v>
          </cell>
          <cell r="E135">
            <v>13161</v>
          </cell>
        </row>
        <row r="136">
          <cell r="A136" t="str">
            <v>Xaø L75x75x8-2000 - 4 oáp</v>
          </cell>
          <cell r="B136" t="str">
            <v>caùi</v>
          </cell>
          <cell r="C136">
            <v>0</v>
          </cell>
          <cell r="D136">
            <v>185000</v>
          </cell>
          <cell r="E136">
            <v>13161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DT"/>
      <sheetName val="Tong-hop"/>
      <sheetName val="XL hang muc"/>
      <sheetName val="bt-DZ22"/>
      <sheetName val="bt-TBA"/>
      <sheetName val="bt-DZ04"/>
      <sheetName val="chi tiet"/>
      <sheetName val="VC-DDAI"/>
      <sheetName val="KS - TK"/>
      <sheetName val="00000000"/>
      <sheetName val="XL4Test5"/>
      <sheetName val="bt_DZ22"/>
      <sheetName val="bt_TBA"/>
      <sheetName val="bt_DZ04"/>
      <sheetName val="Sheet3"/>
      <sheetName val="Pvon"/>
      <sheetName val="KT"/>
    </sheetNames>
    <sheetDataSet>
      <sheetData sheetId="0" refreshError="1"/>
      <sheetData sheetId="1" refreshError="1"/>
      <sheetData sheetId="2" refreshError="1"/>
      <sheetData sheetId="3" refreshError="1">
        <row r="1">
          <cell r="AP1" t="str">
            <v>BAÍNG LIÃÛT KÃ VÁÛT TÆ - THIÃÚT BË</v>
          </cell>
        </row>
        <row r="2">
          <cell r="AP2" t="str">
            <v xml:space="preserve">Haûng muûc : ÂÆÅÌNG DÁY 22kV </v>
          </cell>
        </row>
        <row r="4">
          <cell r="AO4" t="str">
            <v>Maî hiãûu</v>
          </cell>
          <cell r="AP4" t="str">
            <v>STT</v>
          </cell>
          <cell r="AQ4" t="str">
            <v>Tãn váût tæ - thiãút bë</v>
          </cell>
          <cell r="AR4" t="str">
            <v>Âån vë</v>
          </cell>
          <cell r="AS4" t="str">
            <v>Säú læåüng</v>
          </cell>
          <cell r="AT4" t="str">
            <v>Ghi chuï</v>
          </cell>
        </row>
        <row r="5">
          <cell r="AP5" t="str">
            <v>A. PHÁÖN XÁY DÆÛNG MÅÏI :</v>
          </cell>
        </row>
        <row r="6">
          <cell r="AP6" t="str">
            <v>A1. Váût tæ A cáúp :</v>
          </cell>
        </row>
        <row r="7">
          <cell r="AO7" t="str">
            <v>AV95-24</v>
          </cell>
          <cell r="AP7">
            <v>1</v>
          </cell>
          <cell r="AQ7" t="str">
            <v>Dáy boüc A/XLPE/PVC (1x95) - 24KV</v>
          </cell>
          <cell r="AR7" t="str">
            <v>m</v>
          </cell>
          <cell r="AS7">
            <v>962</v>
          </cell>
          <cell r="AT7" t="str">
            <v>Caí hao huût, âáúu näúi</v>
          </cell>
        </row>
        <row r="8">
          <cell r="AO8" t="str">
            <v>CCTR22</v>
          </cell>
          <cell r="AP8">
            <v>2</v>
          </cell>
          <cell r="AQ8" t="str">
            <v>Cáöu chç tæû råi 22KV</v>
          </cell>
          <cell r="AR8" t="str">
            <v>caïi</v>
          </cell>
          <cell r="AS8">
            <v>3</v>
          </cell>
        </row>
        <row r="9">
          <cell r="AO9" t="str">
            <v>SÂ22</v>
          </cell>
          <cell r="AP9">
            <v>3</v>
          </cell>
          <cell r="AQ9" t="str">
            <v>Sæï âæïng 24KV + Ty maû keîm</v>
          </cell>
          <cell r="AR9" t="str">
            <v>bäü</v>
          </cell>
          <cell r="AS9">
            <v>28</v>
          </cell>
        </row>
        <row r="10">
          <cell r="AP10" t="str">
            <v>A2. Váût tæ khaïc :</v>
          </cell>
        </row>
        <row r="11">
          <cell r="AO11" t="str">
            <v>BTLT12a</v>
          </cell>
          <cell r="AP11">
            <v>1</v>
          </cell>
          <cell r="AQ11" t="str">
            <v>Cäüt bã täng ly tám 12A</v>
          </cell>
          <cell r="AR11" t="str">
            <v>cäüt</v>
          </cell>
          <cell r="AS11">
            <v>12</v>
          </cell>
        </row>
        <row r="12">
          <cell r="AO12" t="str">
            <v>BTLT12c</v>
          </cell>
          <cell r="AP12">
            <v>2</v>
          </cell>
          <cell r="AQ12" t="str">
            <v>Cäüt bã täng ly tám 12C</v>
          </cell>
          <cell r="AR12" t="str">
            <v>cäüt</v>
          </cell>
          <cell r="AS12">
            <v>1</v>
          </cell>
        </row>
        <row r="13">
          <cell r="AO13" t="str">
            <v>CS10,7</v>
          </cell>
          <cell r="AP13">
            <v>3</v>
          </cell>
          <cell r="AQ13" t="str">
            <v>Cäüt sàõt 10,7m</v>
          </cell>
          <cell r="AR13" t="str">
            <v>cäüt</v>
          </cell>
          <cell r="AS13">
            <v>5</v>
          </cell>
        </row>
        <row r="14">
          <cell r="AO14" t="str">
            <v>MT-2</v>
          </cell>
          <cell r="AP14">
            <v>4</v>
          </cell>
          <cell r="AQ14" t="str">
            <v>Moïng cäüt BTLT MT-2</v>
          </cell>
          <cell r="AR14" t="str">
            <v>moïng</v>
          </cell>
          <cell r="AS14">
            <v>12</v>
          </cell>
        </row>
        <row r="15">
          <cell r="AO15" t="str">
            <v>MT-3</v>
          </cell>
          <cell r="AP15">
            <v>5</v>
          </cell>
          <cell r="AQ15" t="str">
            <v>Moïng cäüt BTLT MT-3</v>
          </cell>
          <cell r="AR15" t="str">
            <v>moïng</v>
          </cell>
          <cell r="AS15">
            <v>1</v>
          </cell>
        </row>
        <row r="16">
          <cell r="AO16" t="str">
            <v>MS-10,7</v>
          </cell>
          <cell r="AP16">
            <v>6</v>
          </cell>
          <cell r="AQ16" t="str">
            <v>Moïng cäüt sàõt 10,7m</v>
          </cell>
          <cell r="AR16" t="str">
            <v>moïng</v>
          </cell>
          <cell r="AS16">
            <v>5</v>
          </cell>
        </row>
        <row r="17">
          <cell r="AO17" t="str">
            <v>Cttâ-n-TT</v>
          </cell>
          <cell r="AP17">
            <v>7</v>
          </cell>
          <cell r="AQ17" t="str">
            <v>Chi tiãút tiãúp âáút ngoün trung thãú</v>
          </cell>
          <cell r="AR17" t="str">
            <v>VT</v>
          </cell>
          <cell r="AS17">
            <v>15</v>
          </cell>
        </row>
        <row r="18">
          <cell r="AO18" t="str">
            <v>R-4C</v>
          </cell>
          <cell r="AP18">
            <v>8</v>
          </cell>
          <cell r="AQ18" t="str">
            <v>Tiãúp âëa R - 4C</v>
          </cell>
          <cell r="AR18" t="str">
            <v>VT</v>
          </cell>
          <cell r="AS18">
            <v>15</v>
          </cell>
        </row>
        <row r="19">
          <cell r="AO19" t="str">
            <v>XÂL2-LT</v>
          </cell>
          <cell r="AP19">
            <v>9</v>
          </cell>
          <cell r="AQ19" t="str">
            <v>Xaì âåî lãûch 2 pha cäüt BTLT</v>
          </cell>
          <cell r="AR19" t="str">
            <v>bäü</v>
          </cell>
          <cell r="AS19">
            <v>13</v>
          </cell>
        </row>
        <row r="20">
          <cell r="AO20" t="str">
            <v>XÂ1S-CS</v>
          </cell>
          <cell r="AP20">
            <v>10</v>
          </cell>
          <cell r="AQ20" t="str">
            <v>Xaì âåî 1 sæï cäüt sàõt</v>
          </cell>
          <cell r="AR20" t="str">
            <v>bäü</v>
          </cell>
          <cell r="AS20">
            <v>1</v>
          </cell>
        </row>
        <row r="21">
          <cell r="AO21" t="str">
            <v>XCC-CS</v>
          </cell>
          <cell r="AP21">
            <v>11</v>
          </cell>
          <cell r="AQ21" t="str">
            <v>Xaì cáöu chç tæû råi cäüt sàõt</v>
          </cell>
          <cell r="AR21" t="str">
            <v>bäü</v>
          </cell>
          <cell r="AS21">
            <v>1</v>
          </cell>
        </row>
        <row r="22">
          <cell r="AO22" t="str">
            <v>XN-CS</v>
          </cell>
          <cell r="AP22">
            <v>12</v>
          </cell>
          <cell r="AQ22" t="str">
            <v>Xaì neïo cäüt sàõt</v>
          </cell>
          <cell r="AR22" t="str">
            <v>bäü</v>
          </cell>
          <cell r="AS22">
            <v>6</v>
          </cell>
        </row>
        <row r="23">
          <cell r="AO23" t="str">
            <v>DC</v>
          </cell>
          <cell r="AP23">
            <v>13</v>
          </cell>
          <cell r="AQ23" t="str">
            <v>Dáy chaíy CCTR</v>
          </cell>
          <cell r="AR23" t="str">
            <v>såüi</v>
          </cell>
          <cell r="AS23">
            <v>3</v>
          </cell>
        </row>
        <row r="24">
          <cell r="AO24" t="str">
            <v>DBCS-Cduûng</v>
          </cell>
          <cell r="AP24">
            <v>14</v>
          </cell>
          <cell r="AQ24" t="str">
            <v>Dáy buäüc cäø sæï composite chuyãn duûng</v>
          </cell>
          <cell r="AR24" t="str">
            <v>såüi</v>
          </cell>
          <cell r="AS24">
            <v>46</v>
          </cell>
        </row>
        <row r="25">
          <cell r="AO25" t="str">
            <v>CN22</v>
          </cell>
          <cell r="AP25">
            <v>15</v>
          </cell>
          <cell r="AQ25" t="str">
            <v>Chuäùi neïo dáy dáùn</v>
          </cell>
          <cell r="AR25" t="str">
            <v>chuäùi</v>
          </cell>
          <cell r="AS25">
            <v>24</v>
          </cell>
        </row>
        <row r="26">
          <cell r="AO26" t="str">
            <v>KN</v>
          </cell>
          <cell r="AP26">
            <v>16</v>
          </cell>
          <cell r="AQ26" t="str">
            <v>Khoïa neïo dáy dáùn</v>
          </cell>
          <cell r="AR26" t="str">
            <v>bäü</v>
          </cell>
          <cell r="AS26">
            <v>24</v>
          </cell>
        </row>
        <row r="27">
          <cell r="AO27" t="str">
            <v>Keûp ÂR</v>
          </cell>
          <cell r="AP27">
            <v>17</v>
          </cell>
          <cell r="AQ27" t="str">
            <v>Keûp âáúu reî</v>
          </cell>
          <cell r="AR27" t="str">
            <v>caïi</v>
          </cell>
          <cell r="AS27">
            <v>3</v>
          </cell>
        </row>
        <row r="28">
          <cell r="AO28" t="str">
            <v>KCA95</v>
          </cell>
          <cell r="AP28">
            <v>18</v>
          </cell>
          <cell r="AQ28" t="str">
            <v>Keûp caïp nhäm 3 bu läng A95</v>
          </cell>
          <cell r="AR28" t="str">
            <v>caïi</v>
          </cell>
          <cell r="AS28">
            <v>36</v>
          </cell>
        </row>
        <row r="29">
          <cell r="AO29" t="str">
            <v>KCM38</v>
          </cell>
          <cell r="AP29">
            <v>19</v>
          </cell>
          <cell r="AQ29" t="str">
            <v>Keûp caïp âäöng M38mm2</v>
          </cell>
          <cell r="AR29" t="str">
            <v>caïi</v>
          </cell>
          <cell r="AS29">
            <v>12</v>
          </cell>
        </row>
        <row r="31">
          <cell r="AP31" t="str">
            <v>B. PHÁÖN THU HÄÖI LÀÕP LAÛI :</v>
          </cell>
        </row>
        <row r="32">
          <cell r="AO32" t="str">
            <v>ll-M38-24</v>
          </cell>
          <cell r="AP32">
            <v>1</v>
          </cell>
          <cell r="AQ32" t="str">
            <v>Dáy boüc Cu/XLPE/PVC (1x38) - 24KV</v>
          </cell>
          <cell r="AR32" t="str">
            <v>m</v>
          </cell>
          <cell r="AS32">
            <v>261</v>
          </cell>
        </row>
        <row r="33">
          <cell r="AO33" t="str">
            <v>ll-SÂ22</v>
          </cell>
          <cell r="AP33">
            <v>2</v>
          </cell>
          <cell r="AQ33" t="str">
            <v>Sæï âæïng 24KV + Ty maû keîm</v>
          </cell>
          <cell r="AR33" t="str">
            <v>bäü</v>
          </cell>
          <cell r="AS33">
            <v>18</v>
          </cell>
        </row>
        <row r="34">
          <cell r="AO34" t="str">
            <v>ll-CNP</v>
          </cell>
          <cell r="AP34">
            <v>3</v>
          </cell>
          <cell r="AQ34" t="str">
            <v>Sæï chuäøi caïch âiãûn bàòng Polymer</v>
          </cell>
          <cell r="AR34" t="str">
            <v>chuäùi</v>
          </cell>
          <cell r="AS34">
            <v>3</v>
          </cell>
        </row>
        <row r="36">
          <cell r="AP36" t="str">
            <v>C. PHÁÖN THU HÄÖI NHÁÛP KHO :</v>
          </cell>
        </row>
        <row r="37">
          <cell r="AO37" t="str">
            <v>th-BTCT H10</v>
          </cell>
          <cell r="AP37">
            <v>1</v>
          </cell>
          <cell r="AQ37" t="str">
            <v>Cäüt bã täng cäút theïp H10</v>
          </cell>
          <cell r="AR37" t="str">
            <v>cäüt</v>
          </cell>
          <cell r="AS37">
            <v>6</v>
          </cell>
        </row>
        <row r="38">
          <cell r="AO38" t="str">
            <v>th-XÂT-L-H</v>
          </cell>
          <cell r="AP38">
            <v>2</v>
          </cell>
          <cell r="AQ38" t="str">
            <v>Xaì âåî thàóng lãûch cäüt H</v>
          </cell>
          <cell r="AR38" t="str">
            <v>bäü</v>
          </cell>
          <cell r="AS38">
            <v>4</v>
          </cell>
        </row>
        <row r="39">
          <cell r="AO39" t="str">
            <v>th-XÂL-H</v>
          </cell>
          <cell r="AP39">
            <v>3</v>
          </cell>
          <cell r="AQ39" t="str">
            <v>Xaì âåî leìo cäüt H</v>
          </cell>
          <cell r="AR39" t="str">
            <v>bäü</v>
          </cell>
          <cell r="AS39">
            <v>1</v>
          </cell>
        </row>
        <row r="40">
          <cell r="AO40" t="str">
            <v>th-XNC-H</v>
          </cell>
          <cell r="AP40">
            <v>4</v>
          </cell>
          <cell r="AQ40" t="str">
            <v>Xaì neïo cuäúi cäüt H</v>
          </cell>
          <cell r="AR40" t="str">
            <v>bäü</v>
          </cell>
          <cell r="AS40">
            <v>1</v>
          </cell>
        </row>
      </sheetData>
      <sheetData sheetId="4" refreshError="1">
        <row r="1">
          <cell r="AP1" t="str">
            <v>BAÍNG LIÃÛT KÃ VÁÛT TÆ - THIÃÚT BË</v>
          </cell>
        </row>
        <row r="2">
          <cell r="AP2" t="str">
            <v xml:space="preserve">Haûng muûc : PHÁÖN TRAÛM BIÃÚN AÏP </v>
          </cell>
        </row>
        <row r="4">
          <cell r="AO4" t="str">
            <v>Maî hiãûu</v>
          </cell>
          <cell r="AP4" t="str">
            <v>STT</v>
          </cell>
          <cell r="AQ4" t="str">
            <v>Tãn váût tæ - thiãút bë</v>
          </cell>
          <cell r="AR4" t="str">
            <v>Âån vë</v>
          </cell>
          <cell r="AS4" t="str">
            <v>Säú læåüng</v>
          </cell>
          <cell r="AT4" t="str">
            <v>Ghi chuï</v>
          </cell>
        </row>
        <row r="5">
          <cell r="AP5" t="str">
            <v>A. PHÁÖN XÁY DÆÛNG MÅÏI :</v>
          </cell>
        </row>
        <row r="6">
          <cell r="AP6" t="str">
            <v>A1. Váût tæ A cáúp :</v>
          </cell>
        </row>
        <row r="7">
          <cell r="AO7" t="str">
            <v>MBA-3-400-22</v>
          </cell>
          <cell r="AP7">
            <v>1</v>
          </cell>
          <cell r="AQ7" t="str">
            <v>MBA 3 pha 400KVA-22/0,4KV</v>
          </cell>
          <cell r="AR7" t="str">
            <v>maïy</v>
          </cell>
          <cell r="AS7">
            <v>2</v>
          </cell>
        </row>
        <row r="8">
          <cell r="AO8" t="str">
            <v>CSV22</v>
          </cell>
          <cell r="AP8">
            <v>2</v>
          </cell>
          <cell r="AQ8" t="str">
            <v>Thu läi van 24KV</v>
          </cell>
          <cell r="AR8" t="str">
            <v>caïi</v>
          </cell>
          <cell r="AS8">
            <v>6</v>
          </cell>
        </row>
        <row r="9">
          <cell r="AO9" t="str">
            <v>CCTR22</v>
          </cell>
          <cell r="AP9">
            <v>3</v>
          </cell>
          <cell r="AQ9" t="str">
            <v>Cáöu chç tæû råi 22KV</v>
          </cell>
          <cell r="AR9" t="str">
            <v>caïi</v>
          </cell>
          <cell r="AS9">
            <v>6</v>
          </cell>
        </row>
        <row r="10">
          <cell r="AO10" t="str">
            <v>SÂ22</v>
          </cell>
          <cell r="AP10">
            <v>4</v>
          </cell>
          <cell r="AQ10" t="str">
            <v>Sæï âæïng 24KV + Ty maû keîm</v>
          </cell>
          <cell r="AR10" t="str">
            <v>bäü</v>
          </cell>
          <cell r="AS10">
            <v>15</v>
          </cell>
        </row>
        <row r="11">
          <cell r="AO11" t="str">
            <v>CV35-24</v>
          </cell>
          <cell r="AP11">
            <v>5</v>
          </cell>
          <cell r="AQ11" t="str">
            <v>Dáy boüc Cu/XLPE/PVC (1x35) - 24KV</v>
          </cell>
          <cell r="AR11" t="str">
            <v>m</v>
          </cell>
          <cell r="AS11">
            <v>63</v>
          </cell>
        </row>
        <row r="12">
          <cell r="AO12" t="str">
            <v>CV-240</v>
          </cell>
          <cell r="AP12">
            <v>6</v>
          </cell>
          <cell r="AQ12" t="str">
            <v>Caïp boüc Cu/XLPE/PVC (1x240) - 600V</v>
          </cell>
          <cell r="AR12" t="str">
            <v>m</v>
          </cell>
          <cell r="AS12">
            <v>112</v>
          </cell>
        </row>
        <row r="13">
          <cell r="AO13" t="str">
            <v>THT-400</v>
          </cell>
          <cell r="AP13">
            <v>7</v>
          </cell>
          <cell r="AQ13" t="str">
            <v>Tuí âiãûn haû thãú 3 pha TBA 400KVA</v>
          </cell>
          <cell r="AR13" t="str">
            <v>tuí</v>
          </cell>
          <cell r="AS13">
            <v>2</v>
          </cell>
          <cell r="AT13" t="str">
            <v>Troün bäü</v>
          </cell>
        </row>
        <row r="14">
          <cell r="AP14" t="str">
            <v>A2. Váût tæ khaïc :</v>
          </cell>
        </row>
        <row r="15">
          <cell r="AO15" t="str">
            <v>DC</v>
          </cell>
          <cell r="AP15">
            <v>1</v>
          </cell>
          <cell r="AQ15" t="str">
            <v>Dáy chaíy CCTR</v>
          </cell>
          <cell r="AR15" t="str">
            <v>såüi</v>
          </cell>
          <cell r="AS15">
            <v>6</v>
          </cell>
        </row>
        <row r="16">
          <cell r="AO16" t="str">
            <v>Keûp ÂR</v>
          </cell>
          <cell r="AP16">
            <v>2</v>
          </cell>
          <cell r="AQ16" t="str">
            <v>Keûp âáúu reî</v>
          </cell>
          <cell r="AR16" t="str">
            <v>caïi</v>
          </cell>
          <cell r="AS16">
            <v>9</v>
          </cell>
        </row>
        <row r="17">
          <cell r="AO17" t="str">
            <v>SBL</v>
          </cell>
          <cell r="AP17">
            <v>3</v>
          </cell>
          <cell r="AQ17" t="str">
            <v>Sæï buly haû thãú + ty maû keîm</v>
          </cell>
          <cell r="AR17" t="str">
            <v>bäü</v>
          </cell>
        </row>
        <row r="18">
          <cell r="AO18" t="str">
            <v>DBCS-2,5</v>
          </cell>
          <cell r="AP18">
            <v>4</v>
          </cell>
          <cell r="AQ18" t="str">
            <v>Dáy buäüc cäø sæï nhäm 2,5mm2</v>
          </cell>
          <cell r="AR18" t="str">
            <v>såüi</v>
          </cell>
        </row>
        <row r="19">
          <cell r="AO19" t="str">
            <v>DBCS-Cduûng</v>
          </cell>
          <cell r="AP19">
            <v>5</v>
          </cell>
          <cell r="AQ19" t="str">
            <v>Dáy buäüc cäø sæï composite chuyãn duûng</v>
          </cell>
          <cell r="AR19" t="str">
            <v>såüi</v>
          </cell>
          <cell r="AS19">
            <v>18</v>
          </cell>
        </row>
        <row r="20">
          <cell r="AO20" t="str">
            <v>ÂCM38</v>
          </cell>
          <cell r="AP20">
            <v>6</v>
          </cell>
          <cell r="AQ20" t="str">
            <v>Âáöu cäút âäöng 38mm2</v>
          </cell>
          <cell r="AR20" t="str">
            <v>caïi</v>
          </cell>
          <cell r="AS20">
            <v>9</v>
          </cell>
        </row>
        <row r="21">
          <cell r="AO21" t="str">
            <v>ÂCM95</v>
          </cell>
          <cell r="AP21">
            <v>7</v>
          </cell>
          <cell r="AQ21" t="str">
            <v>Âáöu cäút âäöng 95mm2</v>
          </cell>
          <cell r="AR21" t="str">
            <v>caïi</v>
          </cell>
          <cell r="AS21">
            <v>2</v>
          </cell>
        </row>
        <row r="22">
          <cell r="AO22" t="str">
            <v>ÂCM185</v>
          </cell>
          <cell r="AP22">
            <v>8</v>
          </cell>
          <cell r="AQ22" t="str">
            <v>Âáöu cäút âäöng 150mm2</v>
          </cell>
          <cell r="AR22" t="str">
            <v>caïi</v>
          </cell>
          <cell r="AS22">
            <v>6</v>
          </cell>
        </row>
        <row r="23">
          <cell r="AO23" t="str">
            <v>ÂCM240</v>
          </cell>
          <cell r="AP23">
            <v>9</v>
          </cell>
          <cell r="AQ23" t="str">
            <v>Âáöu cäút âäöng 240mm2</v>
          </cell>
          <cell r="AR23" t="str">
            <v>caïi</v>
          </cell>
          <cell r="AS23">
            <v>28</v>
          </cell>
        </row>
        <row r="24">
          <cell r="AO24" t="str">
            <v>KCM38</v>
          </cell>
          <cell r="AP24">
            <v>10</v>
          </cell>
          <cell r="AQ24" t="str">
            <v>Keûp caïp âäöng M38mm2</v>
          </cell>
          <cell r="AR24" t="str">
            <v>caïi</v>
          </cell>
          <cell r="AS24">
            <v>18</v>
          </cell>
        </row>
        <row r="25">
          <cell r="AO25" t="str">
            <v>BCT</v>
          </cell>
          <cell r="AP25">
            <v>11</v>
          </cell>
          <cell r="AQ25" t="str">
            <v>Biãøn cáúm treìo</v>
          </cell>
          <cell r="AR25" t="str">
            <v>caïi</v>
          </cell>
          <cell r="AS25">
            <v>3</v>
          </cell>
        </row>
        <row r="26">
          <cell r="AO26" t="str">
            <v>BTT</v>
          </cell>
          <cell r="AP26">
            <v>12</v>
          </cell>
          <cell r="AQ26" t="str">
            <v>Biãøn tãn traûm</v>
          </cell>
          <cell r="AR26" t="str">
            <v>caïi</v>
          </cell>
          <cell r="AS26">
            <v>3</v>
          </cell>
        </row>
        <row r="27">
          <cell r="AO27" t="str">
            <v>R-TR</v>
          </cell>
          <cell r="AP27">
            <v>13</v>
          </cell>
          <cell r="AQ27" t="str">
            <v>Tiãúp âëa traûm biãún aïp</v>
          </cell>
          <cell r="AR27" t="str">
            <v>HT</v>
          </cell>
          <cell r="AS27">
            <v>3</v>
          </cell>
        </row>
        <row r="28">
          <cell r="AO28" t="str">
            <v>XÂS-CS</v>
          </cell>
          <cell r="AP28">
            <v>14</v>
          </cell>
          <cell r="AQ28" t="str">
            <v>Xaì âåî sæï cäüt sàõt</v>
          </cell>
          <cell r="AR28" t="str">
            <v>bäü</v>
          </cell>
          <cell r="AS28">
            <v>3</v>
          </cell>
        </row>
        <row r="29">
          <cell r="AO29" t="str">
            <v>XCC-CS</v>
          </cell>
          <cell r="AP29">
            <v>15</v>
          </cell>
          <cell r="AQ29" t="str">
            <v>Xaì cáöu chç tæû råi cäüt sàõt</v>
          </cell>
          <cell r="AR29" t="str">
            <v>bäü</v>
          </cell>
          <cell r="AS29">
            <v>3</v>
          </cell>
        </row>
        <row r="30">
          <cell r="AO30" t="str">
            <v>XTL+SÂ-CS</v>
          </cell>
          <cell r="AP30">
            <v>16</v>
          </cell>
          <cell r="AQ30" t="str">
            <v>Xaì thu läi + Sæï âåî cäüt sàõt</v>
          </cell>
          <cell r="AR30" t="str">
            <v>bäü</v>
          </cell>
          <cell r="AS30">
            <v>3</v>
          </cell>
        </row>
        <row r="31">
          <cell r="AO31" t="str">
            <v>XÂMBA-CS</v>
          </cell>
          <cell r="AP31">
            <v>17</v>
          </cell>
          <cell r="AQ31" t="str">
            <v>Xaì âåî maïy biãún aïp cäüt sàõt</v>
          </cell>
          <cell r="AR31" t="str">
            <v>bäü</v>
          </cell>
          <cell r="AS31">
            <v>3</v>
          </cell>
        </row>
        <row r="32">
          <cell r="AO32" t="str">
            <v>XKCht-CS</v>
          </cell>
          <cell r="AP32">
            <v>18</v>
          </cell>
          <cell r="AQ32" t="str">
            <v>Xaì keûp caïp haû thãú cäüt sàõt</v>
          </cell>
          <cell r="AR32" t="str">
            <v>bäü</v>
          </cell>
          <cell r="AS32">
            <v>9</v>
          </cell>
        </row>
        <row r="34">
          <cell r="AP34" t="str">
            <v>B. PHÁÖN THU HÄÖI - LÀÕP LAÛI :</v>
          </cell>
        </row>
        <row r="35">
          <cell r="AO35" t="str">
            <v>ll-MBA-180</v>
          </cell>
          <cell r="AP35">
            <v>1</v>
          </cell>
          <cell r="AQ35" t="str">
            <v>MBA 3 pha 180KVA-6(22)/0,4KV</v>
          </cell>
          <cell r="AR35" t="str">
            <v>maïy</v>
          </cell>
          <cell r="AS35">
            <v>1</v>
          </cell>
        </row>
        <row r="36">
          <cell r="AO36" t="str">
            <v>ll-TÂHT-180</v>
          </cell>
          <cell r="AP36">
            <v>2</v>
          </cell>
          <cell r="AQ36" t="str">
            <v>Tuí âiãûn haû thãú 3 pha TBA 180KVA</v>
          </cell>
          <cell r="AR36" t="str">
            <v>tuí</v>
          </cell>
          <cell r="AS36">
            <v>1</v>
          </cell>
        </row>
        <row r="37">
          <cell r="AO37" t="str">
            <v>ll-CSV6</v>
          </cell>
          <cell r="AP37">
            <v>3</v>
          </cell>
          <cell r="AQ37" t="str">
            <v>Chäúng seït van 6KV</v>
          </cell>
          <cell r="AR37" t="str">
            <v>caïi</v>
          </cell>
          <cell r="AS37">
            <v>3</v>
          </cell>
        </row>
        <row r="38">
          <cell r="AO38" t="str">
            <v>ll-CCTR22</v>
          </cell>
          <cell r="AP38">
            <v>4</v>
          </cell>
          <cell r="AQ38" t="str">
            <v>Cáöu chç tæû råi 22KV</v>
          </cell>
          <cell r="AR38" t="str">
            <v>caïi</v>
          </cell>
          <cell r="AS38">
            <v>3</v>
          </cell>
        </row>
        <row r="39">
          <cell r="AO39" t="str">
            <v>ll-SÂ22</v>
          </cell>
          <cell r="AP39">
            <v>5</v>
          </cell>
          <cell r="AQ39" t="str">
            <v>Sæï âæïng 24KV + Ty maû keîm</v>
          </cell>
          <cell r="AR39" t="str">
            <v>bäü</v>
          </cell>
          <cell r="AS39">
            <v>3</v>
          </cell>
        </row>
        <row r="40">
          <cell r="AO40" t="str">
            <v>ll-CV-95</v>
          </cell>
          <cell r="AP40">
            <v>6</v>
          </cell>
          <cell r="AQ40" t="str">
            <v>Caïp boüc Cu/XLPE/PVC (1x95) - 600V</v>
          </cell>
          <cell r="AR40" t="str">
            <v>m</v>
          </cell>
          <cell r="AS40">
            <v>8</v>
          </cell>
        </row>
        <row r="41">
          <cell r="AO41" t="str">
            <v>ll-CV-185</v>
          </cell>
          <cell r="AP41">
            <v>7</v>
          </cell>
          <cell r="AQ41" t="str">
            <v>Caïp boüc Cu/XLPE/PVC (1x185) - 600V</v>
          </cell>
          <cell r="AR41" t="str">
            <v>m</v>
          </cell>
          <cell r="AS41">
            <v>24</v>
          </cell>
        </row>
        <row r="42">
          <cell r="AO42" t="str">
            <v>ll-SBL</v>
          </cell>
          <cell r="AP42">
            <v>8</v>
          </cell>
          <cell r="AQ42" t="str">
            <v>Sæï buly haû thãú +Ty</v>
          </cell>
          <cell r="AR42" t="str">
            <v>bäü</v>
          </cell>
          <cell r="AS42">
            <v>24</v>
          </cell>
        </row>
        <row r="44">
          <cell r="AP44" t="str">
            <v>C. PHÁÖN THU HÄÖI NHÁÛP KHO :</v>
          </cell>
        </row>
        <row r="45">
          <cell r="AO45" t="str">
            <v>th-M35-24</v>
          </cell>
          <cell r="AP45">
            <v>1</v>
          </cell>
          <cell r="AQ45" t="str">
            <v>Caïp âäöng boüc Cu/XLPE/PVC (1x35) - 24KV</v>
          </cell>
          <cell r="AR45" t="str">
            <v>m</v>
          </cell>
          <cell r="AS45">
            <v>18</v>
          </cell>
        </row>
        <row r="46">
          <cell r="AO46" t="str">
            <v>th-CV-95</v>
          </cell>
          <cell r="AP46">
            <v>2</v>
          </cell>
          <cell r="AQ46" t="str">
            <v>Caïp boüc Cu/XLPE/PVC (1x95) - 600V</v>
          </cell>
          <cell r="AR46" t="str">
            <v>m</v>
          </cell>
          <cell r="AS46">
            <v>20</v>
          </cell>
        </row>
        <row r="47">
          <cell r="AO47" t="str">
            <v>th-CV-185</v>
          </cell>
          <cell r="AP47">
            <v>3</v>
          </cell>
          <cell r="AQ47" t="str">
            <v>Caïp boüc Cu/XLPE/PVC (1x185) - 600V</v>
          </cell>
          <cell r="AR47" t="str">
            <v>m</v>
          </cell>
          <cell r="AS47">
            <v>60</v>
          </cell>
        </row>
        <row r="48">
          <cell r="AO48" t="str">
            <v>th-XCC-H</v>
          </cell>
          <cell r="AP48">
            <v>4</v>
          </cell>
          <cell r="AQ48" t="str">
            <v>Xaì cáöu chç tæû råi traûm cäüt H</v>
          </cell>
          <cell r="AR48" t="str">
            <v>bäü</v>
          </cell>
          <cell r="AS48">
            <v>1</v>
          </cell>
        </row>
        <row r="49">
          <cell r="AO49" t="str">
            <v>th-XTL+SÂ-H</v>
          </cell>
          <cell r="AP49">
            <v>5</v>
          </cell>
          <cell r="AQ49" t="str">
            <v>Xaì thu läi + Sæï âåî traûm cäüt H</v>
          </cell>
          <cell r="AR49" t="str">
            <v>bäü</v>
          </cell>
          <cell r="AS49">
            <v>1</v>
          </cell>
        </row>
        <row r="50">
          <cell r="AO50" t="str">
            <v>th-XÂMBA-H</v>
          </cell>
          <cell r="AP50">
            <v>6</v>
          </cell>
          <cell r="AQ50" t="str">
            <v>Xaì âåî maïy biãún aïp traûm cäüt H</v>
          </cell>
          <cell r="AR50" t="str">
            <v>bäü</v>
          </cell>
          <cell r="AS50">
            <v>1</v>
          </cell>
        </row>
        <row r="51">
          <cell r="AO51" t="str">
            <v>th-GÂTÂ</v>
          </cell>
          <cell r="AP51">
            <v>7</v>
          </cell>
          <cell r="AQ51" t="str">
            <v>Giaï âåî tuí âiãûn haû thãú</v>
          </cell>
          <cell r="AR51" t="str">
            <v>bäü</v>
          </cell>
          <cell r="AS51">
            <v>1</v>
          </cell>
        </row>
      </sheetData>
      <sheetData sheetId="5" refreshError="1">
        <row r="1">
          <cell r="AP1" t="str">
            <v>BAÍNG LIÃÛT KÃ VÁÛT TÆ - THIÃÚT BË</v>
          </cell>
        </row>
        <row r="2">
          <cell r="AP2" t="str">
            <v xml:space="preserve">Haûng muûc : ÂÆÅÌNG DÁY 0,4KV </v>
          </cell>
        </row>
        <row r="4">
          <cell r="AO4" t="str">
            <v>Maî hiãûu</v>
          </cell>
          <cell r="AP4" t="str">
            <v>STT</v>
          </cell>
          <cell r="AQ4" t="str">
            <v>Tãn váût tæ - thiãút bë</v>
          </cell>
          <cell r="AR4" t="str">
            <v>Âån vë</v>
          </cell>
          <cell r="AS4" t="str">
            <v>Säú læåüng</v>
          </cell>
          <cell r="AT4" t="str">
            <v>Ghi chuï</v>
          </cell>
        </row>
        <row r="5">
          <cell r="AP5" t="str">
            <v>A. PHÁÖN XÁY DÆÛNG MÅÏI :</v>
          </cell>
        </row>
        <row r="6">
          <cell r="AP6" t="str">
            <v>A1. Váût tæ A cáúp :</v>
          </cell>
        </row>
        <row r="7">
          <cell r="AO7" t="str">
            <v>ABC(4x50)</v>
          </cell>
          <cell r="AP7">
            <v>1</v>
          </cell>
          <cell r="AQ7" t="str">
            <v>Caïp vàûn xoàûn ABC 600V A(4x50)</v>
          </cell>
          <cell r="AR7" t="str">
            <v>m</v>
          </cell>
          <cell r="AS7">
            <v>312</v>
          </cell>
          <cell r="AT7" t="str">
            <v>Âáúu näúi häüp chia dáy</v>
          </cell>
        </row>
        <row r="8">
          <cell r="AO8" t="str">
            <v>ABC(4x95)</v>
          </cell>
          <cell r="AP8">
            <v>2</v>
          </cell>
          <cell r="AQ8" t="str">
            <v>Caïp vàûn xoàûn ABC 600V A(4x95)</v>
          </cell>
          <cell r="AR8" t="str">
            <v>m</v>
          </cell>
          <cell r="AS8">
            <v>4915</v>
          </cell>
          <cell r="AT8" t="str">
            <v>Caí hao huût, âäü voîng</v>
          </cell>
        </row>
        <row r="9">
          <cell r="AO9" t="str">
            <v>HCD</v>
          </cell>
          <cell r="AP9">
            <v>3</v>
          </cell>
          <cell r="AQ9" t="str">
            <v>Häüp chia dáy (6 Ap 1 pha 40A-600V)</v>
          </cell>
          <cell r="AR9" t="str">
            <v>häüp</v>
          </cell>
          <cell r="AS9">
            <v>156</v>
          </cell>
        </row>
        <row r="10">
          <cell r="AP10" t="str">
            <v>A2. Váût tæ khaïc :</v>
          </cell>
        </row>
        <row r="11">
          <cell r="AO11" t="str">
            <v>BTLT8,4a</v>
          </cell>
          <cell r="AP11">
            <v>1</v>
          </cell>
          <cell r="AQ11" t="str">
            <v>Cäüt bã täng ly tám 8,4A</v>
          </cell>
          <cell r="AR11" t="str">
            <v>cäüt</v>
          </cell>
          <cell r="AS11">
            <v>80</v>
          </cell>
        </row>
        <row r="12">
          <cell r="AO12" t="str">
            <v>BTLT8,4c</v>
          </cell>
          <cell r="AP12">
            <v>2</v>
          </cell>
          <cell r="AQ12" t="str">
            <v>Cäüt bã täng ly tám 8,4C</v>
          </cell>
          <cell r="AR12" t="str">
            <v>cäüt</v>
          </cell>
          <cell r="AS12">
            <v>61</v>
          </cell>
        </row>
        <row r="13">
          <cell r="AO13" t="str">
            <v>CS7,2</v>
          </cell>
          <cell r="AP13">
            <v>3</v>
          </cell>
          <cell r="AQ13" t="str">
            <v>Cäüt sàõt 7,2m</v>
          </cell>
          <cell r="AR13" t="str">
            <v>cäüt</v>
          </cell>
          <cell r="AS13">
            <v>15</v>
          </cell>
        </row>
        <row r="14">
          <cell r="AO14" t="str">
            <v>MT-1</v>
          </cell>
          <cell r="AP14">
            <v>4</v>
          </cell>
          <cell r="AQ14" t="str">
            <v>Moïng cäüt BTLT MT-1</v>
          </cell>
          <cell r="AR14" t="str">
            <v>moïng</v>
          </cell>
          <cell r="AS14">
            <v>80</v>
          </cell>
        </row>
        <row r="15">
          <cell r="AO15" t="str">
            <v>MT-2</v>
          </cell>
          <cell r="AP15">
            <v>5</v>
          </cell>
          <cell r="AQ15" t="str">
            <v>Moïng cäüt BTLT MT-2</v>
          </cell>
          <cell r="AR15" t="str">
            <v>moïng</v>
          </cell>
          <cell r="AS15">
            <v>25</v>
          </cell>
        </row>
        <row r="16">
          <cell r="AO16" t="str">
            <v>MTÂ1</v>
          </cell>
          <cell r="AP16">
            <v>6</v>
          </cell>
          <cell r="AQ16" t="str">
            <v>Moïng cäüt BTLT âäi MTÂ1</v>
          </cell>
          <cell r="AR16" t="str">
            <v>moïng</v>
          </cell>
          <cell r="AS16">
            <v>18</v>
          </cell>
        </row>
        <row r="17">
          <cell r="AO17" t="str">
            <v>MS-7,2</v>
          </cell>
          <cell r="AP17">
            <v>7</v>
          </cell>
          <cell r="AQ17" t="str">
            <v>Moïng cäüt sàõt 7,2m</v>
          </cell>
          <cell r="AR17" t="str">
            <v>moïng</v>
          </cell>
          <cell r="AS17">
            <v>16</v>
          </cell>
        </row>
        <row r="18">
          <cell r="AO18" t="str">
            <v>Cttâ-n-HT</v>
          </cell>
          <cell r="AP18">
            <v>8</v>
          </cell>
          <cell r="AQ18" t="str">
            <v>Chi tiãút tiãúp âáút ngoün haû thãú</v>
          </cell>
          <cell r="AR18" t="str">
            <v>VT</v>
          </cell>
          <cell r="AS18">
            <v>83</v>
          </cell>
        </row>
        <row r="19">
          <cell r="AO19" t="str">
            <v>R-4C</v>
          </cell>
          <cell r="AP19">
            <v>9</v>
          </cell>
          <cell r="AQ19" t="str">
            <v>Tiãúp âëa R - 4C</v>
          </cell>
          <cell r="AR19" t="str">
            <v>VT</v>
          </cell>
          <cell r="AS19">
            <v>60</v>
          </cell>
        </row>
        <row r="20">
          <cell r="AO20" t="str">
            <v>XBL-Â-CS</v>
          </cell>
          <cell r="AP20">
            <v>10</v>
          </cell>
          <cell r="AQ20" t="str">
            <v>Xaì buly âäi cäüt sàõt</v>
          </cell>
          <cell r="AR20" t="str">
            <v>bäü</v>
          </cell>
          <cell r="AS20">
            <v>4</v>
          </cell>
        </row>
        <row r="21">
          <cell r="AO21" t="str">
            <v>ÂB+KÂ</v>
          </cell>
          <cell r="AP21">
            <v>11</v>
          </cell>
          <cell r="AQ21" t="str">
            <v>Âai buäüc + Khoaï âai</v>
          </cell>
          <cell r="AR21" t="str">
            <v>bäü</v>
          </cell>
          <cell r="AS21">
            <v>48</v>
          </cell>
        </row>
        <row r="22">
          <cell r="AO22" t="str">
            <v>ONX-f60</v>
          </cell>
          <cell r="AP22">
            <v>12</v>
          </cell>
          <cell r="AQ22" t="str">
            <v xml:space="preserve"> Äúng nhæûa xoàõn fi 60</v>
          </cell>
          <cell r="AR22" t="str">
            <v>m</v>
          </cell>
          <cell r="AS22">
            <v>120</v>
          </cell>
        </row>
        <row r="23">
          <cell r="AO23" t="str">
            <v>ÂCMK95</v>
          </cell>
          <cell r="AP23">
            <v>13</v>
          </cell>
          <cell r="AQ23" t="str">
            <v>Âáöu cäút maû keîm 95mm2</v>
          </cell>
          <cell r="AR23" t="str">
            <v>caïi</v>
          </cell>
          <cell r="AS23">
            <v>39</v>
          </cell>
        </row>
        <row r="24">
          <cell r="AO24" t="str">
            <v>GM-CS</v>
          </cell>
          <cell r="AP24">
            <v>14</v>
          </cell>
          <cell r="AQ24" t="str">
            <v>Gêa moïc caïp cäüt sàõt</v>
          </cell>
          <cell r="AR24" t="str">
            <v>bäü</v>
          </cell>
          <cell r="AS24">
            <v>43</v>
          </cell>
        </row>
        <row r="25">
          <cell r="AO25" t="str">
            <v>BLM250</v>
          </cell>
          <cell r="AP25">
            <v>15</v>
          </cell>
          <cell r="AQ25" t="str">
            <v>Bu läng moïc L=250mm</v>
          </cell>
          <cell r="AR25" t="str">
            <v>bäü</v>
          </cell>
          <cell r="AS25">
            <v>142</v>
          </cell>
        </row>
        <row r="26">
          <cell r="AO26" t="str">
            <v>BLM450</v>
          </cell>
          <cell r="AP26">
            <v>16</v>
          </cell>
          <cell r="AQ26" t="str">
            <v>Bu läng moïc L=450mm</v>
          </cell>
          <cell r="AR26" t="str">
            <v>bäü</v>
          </cell>
          <cell r="AS26">
            <v>38</v>
          </cell>
        </row>
        <row r="27">
          <cell r="AO27" t="str">
            <v>KT-CVX</v>
          </cell>
          <cell r="AP27">
            <v>17</v>
          </cell>
          <cell r="AQ27" t="str">
            <v>Khoaï treo caïp</v>
          </cell>
          <cell r="AR27" t="str">
            <v>bäü</v>
          </cell>
          <cell r="AS27">
            <v>108</v>
          </cell>
        </row>
        <row r="28">
          <cell r="AO28" t="str">
            <v>KN-CVX</v>
          </cell>
          <cell r="AP28">
            <v>18</v>
          </cell>
          <cell r="AQ28" t="str">
            <v>Khoaï neïo caïp</v>
          </cell>
          <cell r="AR28" t="str">
            <v>bäü</v>
          </cell>
          <cell r="AS28">
            <v>114</v>
          </cell>
        </row>
        <row r="29">
          <cell r="AO29" t="str">
            <v>NB-CVX</v>
          </cell>
          <cell r="AP29">
            <v>19</v>
          </cell>
          <cell r="AQ29" t="str">
            <v>Nàõp bët âáöu caïp</v>
          </cell>
          <cell r="AR29" t="str">
            <v>caïi</v>
          </cell>
          <cell r="AS29">
            <v>92</v>
          </cell>
        </row>
        <row r="30">
          <cell r="AO30" t="str">
            <v>ÄN-CVX</v>
          </cell>
          <cell r="AP30">
            <v>20</v>
          </cell>
          <cell r="AQ30" t="str">
            <v>Äúng näúi caïp</v>
          </cell>
          <cell r="AR30" t="str">
            <v>caïi</v>
          </cell>
          <cell r="AS30">
            <v>25</v>
          </cell>
        </row>
        <row r="31">
          <cell r="AO31" t="str">
            <v>KNX</v>
          </cell>
          <cell r="AP31">
            <v>21</v>
          </cell>
          <cell r="AQ31" t="str">
            <v>Keûp näúi xuyãn caïch âiãûn</v>
          </cell>
          <cell r="AR31" t="str">
            <v>caïi</v>
          </cell>
          <cell r="AS31">
            <v>684</v>
          </cell>
        </row>
        <row r="32">
          <cell r="AO32" t="str">
            <v>DBCS-2,5</v>
          </cell>
          <cell r="AP32">
            <v>22</v>
          </cell>
          <cell r="AQ32" t="str">
            <v>Dáy buäüc cäø sæï nhäm 2,5mm2</v>
          </cell>
          <cell r="AR32" t="str">
            <v>såüi</v>
          </cell>
          <cell r="AS32">
            <v>32</v>
          </cell>
        </row>
        <row r="33">
          <cell r="AP33" t="str">
            <v>B. PHÁÖN THU HÄÖI - LÀÕP LAÛI :</v>
          </cell>
        </row>
        <row r="34">
          <cell r="AO34" t="str">
            <v>ll-CS7,2</v>
          </cell>
          <cell r="AP34">
            <v>1</v>
          </cell>
          <cell r="AQ34" t="str">
            <v>Cäüt sàõt 7,2m</v>
          </cell>
          <cell r="AR34" t="str">
            <v>cäüt</v>
          </cell>
          <cell r="AS34">
            <v>1</v>
          </cell>
        </row>
        <row r="35">
          <cell r="AO35" t="str">
            <v>ll-SBL</v>
          </cell>
          <cell r="AP35">
            <v>2</v>
          </cell>
          <cell r="AQ35" t="str">
            <v>Sæï buly haû thãú +Ty</v>
          </cell>
          <cell r="AR35" t="str">
            <v>bäü</v>
          </cell>
          <cell r="AS35">
            <v>32</v>
          </cell>
        </row>
        <row r="36">
          <cell r="AO36" t="str">
            <v>ll-XCT</v>
          </cell>
          <cell r="AP36">
            <v>3</v>
          </cell>
          <cell r="AQ36" t="str">
            <v>Xaì gaï cäng tå</v>
          </cell>
          <cell r="AR36" t="str">
            <v>bäü</v>
          </cell>
          <cell r="AS36">
            <v>55</v>
          </cell>
        </row>
        <row r="37">
          <cell r="AO37" t="str">
            <v>ll-TCT</v>
          </cell>
          <cell r="AP37">
            <v>4</v>
          </cell>
          <cell r="AQ37" t="str">
            <v>Tuí cäng tå</v>
          </cell>
          <cell r="AR37" t="str">
            <v>tuí</v>
          </cell>
          <cell r="AS37">
            <v>186</v>
          </cell>
        </row>
        <row r="38">
          <cell r="AP38" t="str">
            <v>C. PHÁÖN THU HÄÖI NHÁÛP KHO :</v>
          </cell>
        </row>
        <row r="39">
          <cell r="AO39" t="str">
            <v>th-LT8,4</v>
          </cell>
          <cell r="AP39">
            <v>1</v>
          </cell>
          <cell r="AQ39" t="str">
            <v>Cäüt bã täng ly tám 8,4</v>
          </cell>
          <cell r="AR39" t="str">
            <v>cäüt</v>
          </cell>
          <cell r="AS39">
            <v>33</v>
          </cell>
        </row>
        <row r="40">
          <cell r="AO40" t="str">
            <v>th-XHT-H</v>
          </cell>
          <cell r="AP40">
            <v>2</v>
          </cell>
          <cell r="AQ40" t="str">
            <v>Xaì haû thãú cäüt H</v>
          </cell>
          <cell r="AR40" t="str">
            <v>bäü</v>
          </cell>
          <cell r="AS40">
            <v>4</v>
          </cell>
        </row>
        <row r="41">
          <cell r="AO41" t="str">
            <v>th-XHT-Â-H</v>
          </cell>
          <cell r="AP41">
            <v>3</v>
          </cell>
          <cell r="AQ41" t="str">
            <v>Xaì haû thãú âäi cäüt H</v>
          </cell>
          <cell r="AR41" t="str">
            <v>bäü</v>
          </cell>
          <cell r="AS41">
            <v>2</v>
          </cell>
        </row>
        <row r="42">
          <cell r="AO42" t="str">
            <v>th-XHT-LT</v>
          </cell>
          <cell r="AP42">
            <v>4</v>
          </cell>
          <cell r="AQ42" t="str">
            <v>Xaì haû thãú cäüt BTLT</v>
          </cell>
          <cell r="AR42" t="str">
            <v>bäü</v>
          </cell>
          <cell r="AS42">
            <v>4</v>
          </cell>
        </row>
        <row r="43">
          <cell r="AO43" t="str">
            <v>th-XHT-N-LT</v>
          </cell>
          <cell r="AP43">
            <v>5</v>
          </cell>
          <cell r="AQ43" t="str">
            <v>Xaì haû thãú naûnh cäüt BTLT</v>
          </cell>
          <cell r="AR43" t="str">
            <v>bäü</v>
          </cell>
          <cell r="AS43">
            <v>22</v>
          </cell>
        </row>
        <row r="44">
          <cell r="AO44" t="str">
            <v>th-XHT-Â-LT</v>
          </cell>
          <cell r="AP44">
            <v>6</v>
          </cell>
          <cell r="AQ44" t="str">
            <v>Xaì haû thãú âäi cäüt BTLT</v>
          </cell>
          <cell r="AR44" t="str">
            <v>bäü</v>
          </cell>
          <cell r="AS44">
            <v>2</v>
          </cell>
        </row>
        <row r="45">
          <cell r="AO45" t="str">
            <v>th-XBL-LT</v>
          </cell>
          <cell r="AP45">
            <v>7</v>
          </cell>
          <cell r="AQ45" t="str">
            <v>Xaì bu ly cäüt BTLT</v>
          </cell>
          <cell r="AR45" t="str">
            <v>bäü</v>
          </cell>
          <cell r="AS45">
            <v>1</v>
          </cell>
        </row>
        <row r="46">
          <cell r="AO46" t="str">
            <v>th-XBL-Â-LT</v>
          </cell>
          <cell r="AP46">
            <v>8</v>
          </cell>
          <cell r="AQ46" t="str">
            <v>Xaì bu ly däi cäüt BTLT</v>
          </cell>
          <cell r="AR46" t="str">
            <v>bäü</v>
          </cell>
          <cell r="AS46">
            <v>4</v>
          </cell>
        </row>
        <row r="47">
          <cell r="AO47" t="str">
            <v>th-XHT-N-2LT</v>
          </cell>
          <cell r="AP47">
            <v>9</v>
          </cell>
          <cell r="AQ47" t="str">
            <v>Xaì haû thãú naûnh cäüt BTLT âäi</v>
          </cell>
          <cell r="AR47" t="str">
            <v>bäü</v>
          </cell>
          <cell r="AS47">
            <v>1</v>
          </cell>
        </row>
        <row r="48">
          <cell r="AO48" t="str">
            <v>th-XHT-Â-2LT</v>
          </cell>
          <cell r="AP48">
            <v>10</v>
          </cell>
          <cell r="AQ48" t="str">
            <v>Xaì haû thãú âäi cäüt BTLT âäi</v>
          </cell>
          <cell r="AR48" t="str">
            <v>bäü</v>
          </cell>
          <cell r="AS48">
            <v>1</v>
          </cell>
        </row>
        <row r="49">
          <cell r="AO49" t="str">
            <v>th-XHT-Â-CS</v>
          </cell>
          <cell r="AP49">
            <v>11</v>
          </cell>
          <cell r="AQ49" t="str">
            <v>Xaì haû thãú âäi cäüt sàõt</v>
          </cell>
          <cell r="AR49" t="str">
            <v>bäü</v>
          </cell>
          <cell r="AS49">
            <v>1</v>
          </cell>
        </row>
        <row r="50">
          <cell r="AO50" t="str">
            <v>th-AC-50</v>
          </cell>
          <cell r="AP50">
            <v>12</v>
          </cell>
          <cell r="AQ50" t="str">
            <v>Dáy dáùn AC - 50</v>
          </cell>
          <cell r="AR50" t="str">
            <v>m</v>
          </cell>
          <cell r="AS50">
            <v>261</v>
          </cell>
        </row>
        <row r="51">
          <cell r="AO51" t="str">
            <v>th-AC-70</v>
          </cell>
          <cell r="AP51">
            <v>13</v>
          </cell>
          <cell r="AQ51" t="str">
            <v>Dáy dáùn AC - 70</v>
          </cell>
          <cell r="AR51" t="str">
            <v>m</v>
          </cell>
          <cell r="AS51">
            <v>783</v>
          </cell>
        </row>
        <row r="52">
          <cell r="AO52" t="str">
            <v>th-AV-50</v>
          </cell>
          <cell r="AP52">
            <v>14</v>
          </cell>
          <cell r="AQ52" t="str">
            <v>Dáy nhäm boüc A(1x50)  - 600V</v>
          </cell>
          <cell r="AR52" t="str">
            <v>m</v>
          </cell>
          <cell r="AS52">
            <v>771</v>
          </cell>
        </row>
        <row r="53">
          <cell r="AO53" t="str">
            <v>th-AV-70</v>
          </cell>
          <cell r="AP53">
            <v>15</v>
          </cell>
          <cell r="AQ53" t="str">
            <v>Dáy nhäm boüc A(1x70) - 600V</v>
          </cell>
          <cell r="AR53" t="str">
            <v>m</v>
          </cell>
          <cell r="AS53">
            <v>1813</v>
          </cell>
        </row>
        <row r="54">
          <cell r="AO54" t="str">
            <v>th-AV-120</v>
          </cell>
          <cell r="AP54">
            <v>16</v>
          </cell>
          <cell r="AQ54" t="str">
            <v>Dáy nhäm boüc A(1x120) - 600V</v>
          </cell>
          <cell r="AR54" t="str">
            <v>m</v>
          </cell>
          <cell r="AS54">
            <v>1920</v>
          </cell>
        </row>
        <row r="55">
          <cell r="AO55" t="str">
            <v>th-SBL</v>
          </cell>
          <cell r="AP55">
            <v>17</v>
          </cell>
          <cell r="AQ55" t="str">
            <v>Sæï buly haû thãú +Ty</v>
          </cell>
          <cell r="AR55" t="str">
            <v>bäü</v>
          </cell>
          <cell r="AS55">
            <v>180</v>
          </cell>
        </row>
      </sheetData>
      <sheetData sheetId="6" refreshError="1">
        <row r="3">
          <cell r="C3" t="str">
            <v>SHÂM</v>
          </cell>
        </row>
        <row r="5">
          <cell r="AZ5" t="str">
            <v>Cáön xem laûi giaï (1)</v>
          </cell>
          <cell r="BA5" t="str">
            <v>Cáön xem laûi säú liãûu, âënh mæïc (2)</v>
          </cell>
          <cell r="BB5">
            <v>3</v>
          </cell>
          <cell r="BC5">
            <v>4</v>
          </cell>
          <cell r="BD5">
            <v>5</v>
          </cell>
          <cell r="BE5">
            <v>6</v>
          </cell>
          <cell r="BF5">
            <v>7</v>
          </cell>
          <cell r="BG5" t="str">
            <v>Giaï t1/2002 ÂN (8)</v>
          </cell>
          <cell r="BH5">
            <v>9</v>
          </cell>
        </row>
        <row r="6">
          <cell r="BA6" t="str">
            <v>VÁÛT LIÃÛU ÂIÃÛN</v>
          </cell>
        </row>
        <row r="7">
          <cell r="AZ7" t="str">
            <v>MBA-3-50-15(22)</v>
          </cell>
          <cell r="BA7" t="str">
            <v>MBA 3 pha  50KVA-15(22)/0,4KV</v>
          </cell>
          <cell r="BB7" t="str">
            <v>maïy</v>
          </cell>
          <cell r="BC7">
            <v>19750000</v>
          </cell>
          <cell r="BD7" t="str">
            <v>01.1142/66</v>
          </cell>
          <cell r="BE7" t="str">
            <v>01.2213/85</v>
          </cell>
          <cell r="BF7">
            <v>570</v>
          </cell>
          <cell r="BG7" t="str">
            <v>(THIBIÂI-15/3/99)</v>
          </cell>
        </row>
        <row r="8">
          <cell r="AZ8" t="str">
            <v>MBA-3-75-15(22)</v>
          </cell>
          <cell r="BA8" t="str">
            <v>MBA 3 pha  75KVA-15(22)/0,4KV</v>
          </cell>
          <cell r="BB8" t="str">
            <v>maïy</v>
          </cell>
          <cell r="BC8">
            <v>22494000</v>
          </cell>
          <cell r="BD8" t="str">
            <v>01.1143/66</v>
          </cell>
          <cell r="BE8" t="str">
            <v>01.2213/85</v>
          </cell>
          <cell r="BF8">
            <v>655</v>
          </cell>
          <cell r="BG8" t="str">
            <v>(THIBIÂI-15/3/99)</v>
          </cell>
        </row>
        <row r="9">
          <cell r="AZ9" t="str">
            <v>MBA-3-100-15(22)</v>
          </cell>
          <cell r="BA9" t="str">
            <v>MBA 3 pha 100KVA-15(22)/0,4KV</v>
          </cell>
          <cell r="BB9" t="str">
            <v>maïy</v>
          </cell>
          <cell r="BC9">
            <v>25237000</v>
          </cell>
          <cell r="BD9" t="str">
            <v>01.1143/66</v>
          </cell>
          <cell r="BE9" t="str">
            <v>01.2213/85</v>
          </cell>
          <cell r="BF9">
            <v>935</v>
          </cell>
          <cell r="BG9" t="str">
            <v>(THIBIÂI-15/3/99)</v>
          </cell>
        </row>
        <row r="10">
          <cell r="AZ10" t="str">
            <v>MBA-3-160-15(22)</v>
          </cell>
          <cell r="BA10" t="str">
            <v>MBA 3 pha 160KVA-15(22)/0,4KV</v>
          </cell>
          <cell r="BB10" t="str">
            <v>maïy</v>
          </cell>
          <cell r="BC10">
            <v>30175000</v>
          </cell>
          <cell r="BD10" t="str">
            <v>01.1144/66</v>
          </cell>
          <cell r="BE10" t="str">
            <v>01.2213/85</v>
          </cell>
          <cell r="BF10">
            <v>1190</v>
          </cell>
          <cell r="BG10" t="str">
            <v>(THIBIÂI-15/3/99)</v>
          </cell>
        </row>
        <row r="11">
          <cell r="AZ11" t="str">
            <v>MBA-3-180-15(22)</v>
          </cell>
          <cell r="BA11" t="str">
            <v>MBA 3 pha 180KVA-15(22)/0,4KV</v>
          </cell>
          <cell r="BB11" t="str">
            <v>maïy</v>
          </cell>
          <cell r="BC11">
            <v>31820000</v>
          </cell>
          <cell r="BD11" t="str">
            <v>01.1144/66</v>
          </cell>
          <cell r="BE11" t="str">
            <v>01.2213/85</v>
          </cell>
          <cell r="BF11">
            <v>1310</v>
          </cell>
          <cell r="BG11" t="str">
            <v>(THIBIÂI-15/3/99)</v>
          </cell>
        </row>
        <row r="12">
          <cell r="AZ12" t="str">
            <v>MBA-3-250-15(22)</v>
          </cell>
          <cell r="BA12" t="str">
            <v>MBA 3 pha 250KVA-15(22)/0,4KV</v>
          </cell>
          <cell r="BB12" t="str">
            <v>maïy</v>
          </cell>
          <cell r="BC12">
            <v>37855000</v>
          </cell>
          <cell r="BD12" t="str">
            <v>01.1145/66</v>
          </cell>
          <cell r="BE12" t="str">
            <v>01.2213/85</v>
          </cell>
          <cell r="BF12">
            <v>1515</v>
          </cell>
          <cell r="BG12" t="str">
            <v>(THIBIÂI-15/3/99)</v>
          </cell>
        </row>
        <row r="13">
          <cell r="AZ13" t="str">
            <v>MBA-3-320-15(22)</v>
          </cell>
          <cell r="BA13" t="str">
            <v>MBA 3 pha 320KVA-15(22)/0,4KV</v>
          </cell>
          <cell r="BB13" t="str">
            <v>maïy</v>
          </cell>
          <cell r="BC13">
            <v>56900000</v>
          </cell>
          <cell r="BD13" t="str">
            <v>01.1145/66</v>
          </cell>
          <cell r="BE13" t="str">
            <v>01.2213/85</v>
          </cell>
          <cell r="BF13">
            <v>1790</v>
          </cell>
          <cell r="BG13" t="str">
            <v>(THIBIÂI-15/3/99)</v>
          </cell>
        </row>
        <row r="14">
          <cell r="AZ14" t="str">
            <v>MBA-3-400-15(22)</v>
          </cell>
          <cell r="BA14" t="str">
            <v>MBA 3 pha 400KVA-15(22)/0,4KV</v>
          </cell>
          <cell r="BB14" t="str">
            <v>maïy</v>
          </cell>
          <cell r="BC14">
            <v>55900000</v>
          </cell>
          <cell r="BD14" t="str">
            <v>01.1146/66</v>
          </cell>
          <cell r="BE14" t="str">
            <v>01.2213/85</v>
          </cell>
          <cell r="BF14">
            <v>2060</v>
          </cell>
          <cell r="BG14" t="str">
            <v>(THIBIÂI-15/3/99)</v>
          </cell>
        </row>
        <row r="15">
          <cell r="AZ15" t="str">
            <v>MBA-3-560-15(22)</v>
          </cell>
          <cell r="BA15" t="str">
            <v>MBA 3 pha 560KVA-15(22)/0,4KV</v>
          </cell>
          <cell r="BB15" t="str">
            <v>maïy</v>
          </cell>
          <cell r="BC15">
            <v>71500000</v>
          </cell>
          <cell r="BD15" t="str">
            <v>01.1146/66</v>
          </cell>
          <cell r="BE15" t="str">
            <v>01.2212/85</v>
          </cell>
          <cell r="BF15">
            <v>2635</v>
          </cell>
          <cell r="BG15" t="str">
            <v>(THIBIÂI-15/3/99)</v>
          </cell>
        </row>
        <row r="16">
          <cell r="AZ16" t="str">
            <v>MBA-3-630-15(22)</v>
          </cell>
          <cell r="BA16" t="str">
            <v>MBA 3 pha 630KVA-15(22)/0,4KV</v>
          </cell>
          <cell r="BB16" t="str">
            <v>maïy</v>
          </cell>
          <cell r="BC16">
            <v>53217000</v>
          </cell>
          <cell r="BD16" t="str">
            <v>01.1147/66</v>
          </cell>
          <cell r="BE16" t="str">
            <v>01.2212/85</v>
          </cell>
          <cell r="BF16">
            <v>2925</v>
          </cell>
          <cell r="BG16" t="str">
            <v>(THIBIÂI-15/3/99)</v>
          </cell>
        </row>
        <row r="17">
          <cell r="AZ17" t="str">
            <v>MBA-3-750-15(22)</v>
          </cell>
          <cell r="BA17" t="str">
            <v>MBA 3 pha 750KVA-15(22)/0,4KV</v>
          </cell>
          <cell r="BB17" t="str">
            <v>maïy</v>
          </cell>
          <cell r="BC17">
            <v>103950000</v>
          </cell>
          <cell r="BD17" t="str">
            <v>01.1147/66</v>
          </cell>
          <cell r="BE17" t="str">
            <v>01.2212/85</v>
          </cell>
          <cell r="BF17">
            <v>2925</v>
          </cell>
          <cell r="BG17" t="str">
            <v>(THIBIÂI-15/3/99)</v>
          </cell>
        </row>
        <row r="18">
          <cell r="AZ18" t="str">
            <v>MBA-3-1000-15(22)</v>
          </cell>
          <cell r="BA18" t="str">
            <v>MBA 3 pha 1000KVA-15(22)/0,4KV</v>
          </cell>
          <cell r="BB18" t="str">
            <v>maïy</v>
          </cell>
          <cell r="BC18">
            <v>53217000</v>
          </cell>
          <cell r="BD18" t="str">
            <v>01.1147/66</v>
          </cell>
          <cell r="BE18" t="str">
            <v>01.2212/85</v>
          </cell>
          <cell r="BF18">
            <v>4360</v>
          </cell>
          <cell r="BG18" t="str">
            <v>(THIBIÂI-15/3/99)</v>
          </cell>
        </row>
        <row r="19">
          <cell r="AZ19" t="str">
            <v>MBA-3-250-6(22)</v>
          </cell>
          <cell r="BA19" t="str">
            <v>MBA 3 pha 250KVA-6(22)/0,4KV</v>
          </cell>
          <cell r="BB19" t="str">
            <v>maïy</v>
          </cell>
          <cell r="BC19">
            <v>53000000</v>
          </cell>
          <cell r="BD19" t="str">
            <v>01.1145/66</v>
          </cell>
          <cell r="BE19" t="str">
            <v>01.2223/85</v>
          </cell>
          <cell r="BF19">
            <v>1033</v>
          </cell>
          <cell r="BG19" t="str">
            <v>(THIBIÂI-15/3/99)</v>
          </cell>
        </row>
        <row r="20">
          <cell r="AZ20" t="str">
            <v>MBA-3-400-6(22)</v>
          </cell>
          <cell r="BA20" t="str">
            <v>MBA 3 pha 400KVA-6(22)/0,4KV</v>
          </cell>
          <cell r="BB20" t="str">
            <v>maïy</v>
          </cell>
          <cell r="BC20">
            <v>79600000</v>
          </cell>
          <cell r="BD20" t="str">
            <v>01.1146/66</v>
          </cell>
          <cell r="BE20" t="str">
            <v>01.2223/85</v>
          </cell>
          <cell r="BF20">
            <v>1441</v>
          </cell>
          <cell r="BG20" t="str">
            <v>(THIBIÂI-15/3/99)</v>
          </cell>
        </row>
        <row r="21">
          <cell r="AZ21" t="str">
            <v>MBA-3-560-6(22)</v>
          </cell>
          <cell r="BA21" t="str">
            <v>MBA 3 pha 560KVA-6(22)/0,4KV</v>
          </cell>
          <cell r="BB21" t="str">
            <v>maïy</v>
          </cell>
          <cell r="BC21">
            <v>84500000</v>
          </cell>
          <cell r="BD21" t="str">
            <v>01.1146/66</v>
          </cell>
          <cell r="BE21" t="str">
            <v>01.2223/85</v>
          </cell>
          <cell r="BF21">
            <v>1950</v>
          </cell>
          <cell r="BG21" t="str">
            <v>(THIBIÂI-15/3/99)</v>
          </cell>
        </row>
        <row r="22">
          <cell r="AZ22" t="str">
            <v>MBA-3-320-22</v>
          </cell>
          <cell r="BA22" t="str">
            <v>MBA 3 pha 320KVA-22/0,4KV</v>
          </cell>
          <cell r="BB22" t="str">
            <v>maïy</v>
          </cell>
          <cell r="BC22">
            <v>51000000</v>
          </cell>
          <cell r="BD22" t="str">
            <v>01.1145/66</v>
          </cell>
          <cell r="BE22" t="str">
            <v>01.2213/85</v>
          </cell>
          <cell r="BF22">
            <v>1790</v>
          </cell>
          <cell r="BG22" t="str">
            <v>(THIBIÂI-15/3/99)</v>
          </cell>
        </row>
        <row r="23">
          <cell r="AZ23" t="str">
            <v>MBA-3-400-22</v>
          </cell>
          <cell r="BA23" t="str">
            <v>MBA 3 pha 400KVA-22/0,4KV</v>
          </cell>
          <cell r="BB23" t="str">
            <v>maïy</v>
          </cell>
          <cell r="BC23">
            <v>61700000</v>
          </cell>
          <cell r="BD23" t="str">
            <v>01.1146/66</v>
          </cell>
          <cell r="BE23" t="str">
            <v>01.2213/85</v>
          </cell>
          <cell r="BF23">
            <v>2060</v>
          </cell>
          <cell r="BG23" t="str">
            <v>(THIBIÂI-15/3/99)</v>
          </cell>
        </row>
        <row r="24">
          <cell r="AZ24" t="str">
            <v>MBA-3-560-22</v>
          </cell>
          <cell r="BA24" t="str">
            <v>MBA 3 pha 560KVA-22/0,4KV</v>
          </cell>
          <cell r="BB24" t="str">
            <v>maïy</v>
          </cell>
          <cell r="BC24">
            <v>66900000</v>
          </cell>
          <cell r="BD24" t="str">
            <v>01.1146/66</v>
          </cell>
          <cell r="BE24" t="str">
            <v>01.2212/85</v>
          </cell>
          <cell r="BF24">
            <v>2635</v>
          </cell>
          <cell r="BG24" t="str">
            <v>(THIBIÂI-15/3/99)</v>
          </cell>
        </row>
        <row r="25">
          <cell r="AZ25" t="str">
            <v>DC</v>
          </cell>
          <cell r="BA25" t="str">
            <v>Dáy chaíy CCTR</v>
          </cell>
          <cell r="BB25" t="str">
            <v>såüi</v>
          </cell>
          <cell r="BC25">
            <v>30000</v>
          </cell>
          <cell r="BD25" t="str">
            <v>00</v>
          </cell>
          <cell r="BF25">
            <v>0.5</v>
          </cell>
        </row>
        <row r="26">
          <cell r="AZ26" t="str">
            <v>CCTR22</v>
          </cell>
          <cell r="BA26" t="str">
            <v>Cáöu chç tæû råi 22KV</v>
          </cell>
          <cell r="BB26" t="str">
            <v>caïi</v>
          </cell>
          <cell r="BC26">
            <v>538000</v>
          </cell>
          <cell r="BD26" t="str">
            <v>02.3154/66</v>
          </cell>
          <cell r="BE26" t="str">
            <v>02.2204/85</v>
          </cell>
          <cell r="BF26">
            <v>10</v>
          </cell>
        </row>
        <row r="27">
          <cell r="AZ27" t="str">
            <v>CCTR35</v>
          </cell>
          <cell r="BA27" t="str">
            <v>Cáöu chç tæû råi 35KV</v>
          </cell>
          <cell r="BB27" t="str">
            <v>caïi</v>
          </cell>
          <cell r="BC27">
            <v>2700000</v>
          </cell>
          <cell r="BD27" t="str">
            <v>02.3155/66</v>
          </cell>
          <cell r="BE27" t="str">
            <v>02.2204/85</v>
          </cell>
          <cell r="BF27">
            <v>15</v>
          </cell>
        </row>
        <row r="28">
          <cell r="AZ28" t="str">
            <v>DCL 3-22-600A</v>
          </cell>
          <cell r="BA28" t="str">
            <v>Cáöu dao caïch ly 3f - 22KV-600A</v>
          </cell>
          <cell r="BB28" t="str">
            <v xml:space="preserve">bäü </v>
          </cell>
          <cell r="BC28">
            <v>3200000</v>
          </cell>
          <cell r="BD28" t="str">
            <v>02.3123a/66</v>
          </cell>
        </row>
        <row r="29">
          <cell r="AZ29" t="str">
            <v>DCL 3-35-600A</v>
          </cell>
          <cell r="BA29" t="str">
            <v>Cáöu dao caïch ly 3f - 35KV-600A</v>
          </cell>
          <cell r="BB29" t="str">
            <v xml:space="preserve">bäü </v>
          </cell>
          <cell r="BC29">
            <v>7500000</v>
          </cell>
          <cell r="BD29" t="str">
            <v>02.3123a/66</v>
          </cell>
        </row>
        <row r="30">
          <cell r="AZ30" t="str">
            <v>DCL 3-35-1TÂ</v>
          </cell>
          <cell r="BA30" t="str">
            <v>Cáöu dao caïch ly 3f - 35KV-1 tiãúp dáút</v>
          </cell>
          <cell r="BB30" t="str">
            <v xml:space="preserve">bäü </v>
          </cell>
          <cell r="BC30">
            <v>7900000</v>
          </cell>
          <cell r="BD30" t="str">
            <v>02.3123b/66</v>
          </cell>
        </row>
        <row r="31">
          <cell r="AZ31" t="str">
            <v>DCL 3-35-2TÂ</v>
          </cell>
          <cell r="BA31" t="str">
            <v>Cáöu dao caïch ly 3f - 35KV-2 tiãúp dáút</v>
          </cell>
          <cell r="BB31" t="str">
            <v xml:space="preserve">bäü </v>
          </cell>
          <cell r="BC31">
            <v>8500000</v>
          </cell>
          <cell r="BD31" t="str">
            <v>02.3123c/66</v>
          </cell>
        </row>
        <row r="32">
          <cell r="AZ32" t="str">
            <v>CSV0,4</v>
          </cell>
          <cell r="BA32" t="str">
            <v>Chäúng seït van 0,4KV</v>
          </cell>
          <cell r="BB32" t="str">
            <v>caïi</v>
          </cell>
          <cell r="BC32">
            <v>180000</v>
          </cell>
          <cell r="BD32" t="str">
            <v>02.5115/66</v>
          </cell>
        </row>
        <row r="33">
          <cell r="AZ33" t="str">
            <v>CSV6</v>
          </cell>
          <cell r="BA33" t="str">
            <v>Chäúng seït van 6KV</v>
          </cell>
          <cell r="BB33" t="str">
            <v>caïi</v>
          </cell>
          <cell r="BC33">
            <v>406000</v>
          </cell>
          <cell r="BD33" t="str">
            <v>02.5114/66</v>
          </cell>
          <cell r="BE33" t="str">
            <v>03.1104/85</v>
          </cell>
          <cell r="BF33">
            <v>10</v>
          </cell>
        </row>
        <row r="34">
          <cell r="AZ34" t="str">
            <v>CSV18</v>
          </cell>
          <cell r="BA34" t="str">
            <v>Chäúng seït van 18KV</v>
          </cell>
          <cell r="BB34" t="str">
            <v>caïi</v>
          </cell>
          <cell r="BC34">
            <v>542000</v>
          </cell>
          <cell r="BD34" t="str">
            <v>02.5114/66</v>
          </cell>
          <cell r="BE34" t="str">
            <v>03.1104/85</v>
          </cell>
          <cell r="BF34">
            <v>10</v>
          </cell>
        </row>
        <row r="35">
          <cell r="AZ35" t="str">
            <v>CSV22</v>
          </cell>
          <cell r="BA35" t="str">
            <v>Thu läi van 24KV</v>
          </cell>
          <cell r="BB35" t="str">
            <v>caïi</v>
          </cell>
          <cell r="BC35">
            <v>542000</v>
          </cell>
          <cell r="BD35" t="str">
            <v>02.5114/66</v>
          </cell>
          <cell r="BE35" t="str">
            <v>03.1104/85</v>
          </cell>
          <cell r="BF35">
            <v>10</v>
          </cell>
        </row>
        <row r="36">
          <cell r="AZ36" t="str">
            <v>CSV35</v>
          </cell>
          <cell r="BA36" t="str">
            <v>Chäúng seït van 35KV</v>
          </cell>
          <cell r="BB36" t="str">
            <v>caïi</v>
          </cell>
          <cell r="BC36">
            <v>1078000</v>
          </cell>
          <cell r="BD36" t="str">
            <v>02.5114/66</v>
          </cell>
          <cell r="BE36" t="str">
            <v>03.1104/85</v>
          </cell>
          <cell r="BF36">
            <v>20</v>
          </cell>
        </row>
        <row r="37">
          <cell r="AZ37" t="str">
            <v>CSÄ35</v>
          </cell>
          <cell r="BA37" t="str">
            <v>Chäúng seït äúng 35KV</v>
          </cell>
          <cell r="BB37" t="str">
            <v>caïi</v>
          </cell>
          <cell r="BC37">
            <v>850000</v>
          </cell>
          <cell r="BD37" t="str">
            <v>02.5114/66</v>
          </cell>
          <cell r="BE37" t="str">
            <v>03.1104/85</v>
          </cell>
          <cell r="BF37">
            <v>10</v>
          </cell>
        </row>
        <row r="38">
          <cell r="AZ38" t="str">
            <v>SBL</v>
          </cell>
          <cell r="BA38" t="str">
            <v>Sæï buly haû thãú + ty maû keîm</v>
          </cell>
          <cell r="BB38" t="str">
            <v>bäü</v>
          </cell>
          <cell r="BC38">
            <v>5000</v>
          </cell>
          <cell r="BD38" t="str">
            <v>06.1212/67</v>
          </cell>
          <cell r="BF38">
            <v>1</v>
          </cell>
        </row>
        <row r="39">
          <cell r="AZ39" t="str">
            <v>SÂ22</v>
          </cell>
          <cell r="BA39" t="str">
            <v>Sæï âæïng 24KV + Ty maû keîm</v>
          </cell>
          <cell r="BB39" t="str">
            <v>bäü</v>
          </cell>
          <cell r="BC39">
            <v>56000</v>
          </cell>
          <cell r="BD39" t="str">
            <v>06.1105/67</v>
          </cell>
          <cell r="BE39" t="str">
            <v>02.4102/85</v>
          </cell>
          <cell r="BF39">
            <v>5</v>
          </cell>
        </row>
        <row r="40">
          <cell r="AZ40" t="str">
            <v>SÂ35</v>
          </cell>
          <cell r="BA40" t="str">
            <v>Sæï âæïng 35KV + ty maû keîm</v>
          </cell>
          <cell r="BB40" t="str">
            <v>bäü</v>
          </cell>
          <cell r="BC40">
            <v>138000</v>
          </cell>
          <cell r="BD40" t="str">
            <v>06.1106/67</v>
          </cell>
          <cell r="BE40" t="str">
            <v>02.4102/85</v>
          </cell>
          <cell r="BF40">
            <v>10</v>
          </cell>
        </row>
        <row r="41">
          <cell r="AZ41" t="str">
            <v>SN</v>
          </cell>
          <cell r="BA41" t="str">
            <v>Sæï neïo caïch âiãûn</v>
          </cell>
          <cell r="BB41" t="str">
            <v>caïi</v>
          </cell>
          <cell r="BC41">
            <v>25000</v>
          </cell>
          <cell r="BD41" t="str">
            <v>06.1211/67</v>
          </cell>
          <cell r="BF41">
            <v>1</v>
          </cell>
        </row>
        <row r="42">
          <cell r="AZ42" t="str">
            <v>CN22</v>
          </cell>
          <cell r="BA42" t="str">
            <v>Chuäùi neïo dáy dáùn</v>
          </cell>
          <cell r="BB42" t="str">
            <v>chuäùi</v>
          </cell>
          <cell r="BC42">
            <v>201000</v>
          </cell>
          <cell r="BD42" t="str">
            <v>06.1421/67</v>
          </cell>
          <cell r="BE42" t="str">
            <v>02.4103/85</v>
          </cell>
          <cell r="BF42">
            <v>15</v>
          </cell>
        </row>
        <row r="43">
          <cell r="AZ43" t="str">
            <v>CN Plm</v>
          </cell>
          <cell r="BA43" t="str">
            <v>Chuäùi neïo dáy dáùn bàòng Polymer</v>
          </cell>
          <cell r="BB43" t="str">
            <v>chuäùi</v>
          </cell>
          <cell r="BC43">
            <v>280000</v>
          </cell>
          <cell r="BD43" t="str">
            <v>06.1421/67</v>
          </cell>
          <cell r="BE43" t="str">
            <v>02.4103/85</v>
          </cell>
          <cell r="BF43">
            <v>15</v>
          </cell>
        </row>
        <row r="44">
          <cell r="AZ44" t="str">
            <v>SC</v>
          </cell>
          <cell r="BA44" t="str">
            <v>Sæï âéa</v>
          </cell>
          <cell r="BB44" t="str">
            <v>baït</v>
          </cell>
          <cell r="BC44">
            <v>70000</v>
          </cell>
          <cell r="BD44" t="str">
            <v>00</v>
          </cell>
          <cell r="BG44" t="str">
            <v>Nga</v>
          </cell>
        </row>
        <row r="45">
          <cell r="AZ45" t="str">
            <v>PK</v>
          </cell>
          <cell r="BA45" t="str">
            <v>Phuû kiãûn sæï chuäùi+khoïa neïo</v>
          </cell>
          <cell r="BB45" t="str">
            <v>bäü</v>
          </cell>
          <cell r="BC45">
            <v>65000</v>
          </cell>
          <cell r="BD45" t="str">
            <v>00</v>
          </cell>
        </row>
        <row r="46">
          <cell r="AZ46" t="str">
            <v>KN</v>
          </cell>
          <cell r="BA46" t="str">
            <v>Khoïa neïo dáy dáùn</v>
          </cell>
          <cell r="BB46" t="str">
            <v>bäü</v>
          </cell>
          <cell r="BC46">
            <v>54000</v>
          </cell>
          <cell r="BD46" t="str">
            <v>00</v>
          </cell>
          <cell r="BF46">
            <v>1</v>
          </cell>
        </row>
        <row r="47">
          <cell r="AZ47" t="str">
            <v>STC</v>
          </cell>
          <cell r="BA47" t="str">
            <v>Sæï thanh caïi 0,4kV</v>
          </cell>
          <cell r="BB47" t="str">
            <v>bäü</v>
          </cell>
          <cell r="BC47">
            <v>35000</v>
          </cell>
          <cell r="BD47" t="str">
            <v>06.1212/67</v>
          </cell>
        </row>
        <row r="48">
          <cell r="AZ48" t="str">
            <v>HÂC-50-nt</v>
          </cell>
          <cell r="BA48" t="str">
            <v>Häüp âáöu caïp 3 pha - 50mm2 - 24KV ngoaìi tråìi</v>
          </cell>
          <cell r="BB48" t="str">
            <v xml:space="preserve">bäü </v>
          </cell>
          <cell r="BC48">
            <v>3500000</v>
          </cell>
          <cell r="BD48" t="str">
            <v>03.2322a/66</v>
          </cell>
          <cell r="BE48" t="str">
            <v>03.2103/85</v>
          </cell>
          <cell r="BF48">
            <v>10</v>
          </cell>
        </row>
        <row r="49">
          <cell r="AZ49" t="str">
            <v>HÂC-50-tn</v>
          </cell>
          <cell r="BA49" t="str">
            <v>Häüp âáöu caïp 3 pha - 50mm2 - 24KV trong nhaì</v>
          </cell>
          <cell r="BB49" t="str">
            <v xml:space="preserve">bäü </v>
          </cell>
          <cell r="BC49">
            <v>3700000</v>
          </cell>
          <cell r="BD49" t="str">
            <v>03.2322a/66</v>
          </cell>
          <cell r="BE49" t="str">
            <v>03.2103/85</v>
          </cell>
          <cell r="BF49">
            <v>10</v>
          </cell>
        </row>
        <row r="50">
          <cell r="AZ50" t="str">
            <v>HÂC-70-nt</v>
          </cell>
          <cell r="BA50" t="str">
            <v>Häüp âáöu caïp 3 pha - 70mm2 - 24KV ngoaìi tråìi</v>
          </cell>
          <cell r="BB50" t="str">
            <v xml:space="preserve">bäü </v>
          </cell>
          <cell r="BC50">
            <v>3500000</v>
          </cell>
          <cell r="BD50" t="str">
            <v>03.2322a/66</v>
          </cell>
          <cell r="BE50" t="str">
            <v>03.2103/85</v>
          </cell>
          <cell r="BF50">
            <v>10</v>
          </cell>
        </row>
        <row r="51">
          <cell r="AZ51" t="str">
            <v>HÂC-70-tn</v>
          </cell>
          <cell r="BA51" t="str">
            <v>Häüp âáöu caïp 3 pha - 70mm2 - 24KV trong nhaì</v>
          </cell>
          <cell r="BB51" t="str">
            <v xml:space="preserve">bäü </v>
          </cell>
          <cell r="BC51">
            <v>3700000</v>
          </cell>
          <cell r="BD51" t="str">
            <v>03.2322a/66</v>
          </cell>
          <cell r="BE51" t="str">
            <v>03.2103/85</v>
          </cell>
          <cell r="BF51">
            <v>10</v>
          </cell>
        </row>
        <row r="52">
          <cell r="AZ52" t="str">
            <v>HÂC-95-nt</v>
          </cell>
          <cell r="BA52" t="str">
            <v>Häüp âáöu caïp 3 pha - 95mm2 - 24KV ngoaìi tråìi</v>
          </cell>
          <cell r="BB52" t="str">
            <v xml:space="preserve">bäü </v>
          </cell>
          <cell r="BC52">
            <v>3500000</v>
          </cell>
          <cell r="BD52" t="str">
            <v>03.2322a/66</v>
          </cell>
          <cell r="BE52" t="str">
            <v>03.2103/85</v>
          </cell>
          <cell r="BF52">
            <v>10</v>
          </cell>
        </row>
        <row r="53">
          <cell r="AZ53" t="str">
            <v>HÂC-95-tn</v>
          </cell>
          <cell r="BA53" t="str">
            <v>Häüp âáöu caïp 3 pha - 95mm2 - 24KV trong nhaì</v>
          </cell>
          <cell r="BB53" t="str">
            <v xml:space="preserve">bäü </v>
          </cell>
          <cell r="BC53">
            <v>3700000</v>
          </cell>
          <cell r="BD53" t="str">
            <v>03.2322a/66</v>
          </cell>
          <cell r="BE53" t="str">
            <v>03.2103/85</v>
          </cell>
          <cell r="BF53">
            <v>10</v>
          </cell>
        </row>
        <row r="54">
          <cell r="AZ54" t="str">
            <v>HÂC-120-nt</v>
          </cell>
          <cell r="BA54" t="str">
            <v>Häüp âáöu caïp 3 pha -120mm2 - 24KV ngoaìi tråìi</v>
          </cell>
          <cell r="BB54" t="str">
            <v xml:space="preserve">bäü </v>
          </cell>
          <cell r="BC54">
            <v>3500000</v>
          </cell>
          <cell r="BD54" t="str">
            <v>03.2322a/66</v>
          </cell>
          <cell r="BE54" t="str">
            <v>03.2103/85</v>
          </cell>
          <cell r="BF54">
            <v>10</v>
          </cell>
        </row>
        <row r="55">
          <cell r="AZ55" t="str">
            <v>HÂC-120-tn</v>
          </cell>
          <cell r="BA55" t="str">
            <v>Häüp âáöu caïp 3 pha - 120mm2 - 24KV trong nhaì</v>
          </cell>
          <cell r="BB55" t="str">
            <v xml:space="preserve">bäü </v>
          </cell>
          <cell r="BC55">
            <v>3700000</v>
          </cell>
          <cell r="BD55" t="str">
            <v>03.2322a/66</v>
          </cell>
          <cell r="BE55" t="str">
            <v>03.2103/85</v>
          </cell>
          <cell r="BF55">
            <v>10</v>
          </cell>
        </row>
        <row r="56">
          <cell r="AZ56" t="str">
            <v>HNC-50</v>
          </cell>
          <cell r="BA56" t="str">
            <v>Häüp näúi caïp 3 pha - 50mm2 - 24KV</v>
          </cell>
          <cell r="BB56" t="str">
            <v xml:space="preserve">bäü </v>
          </cell>
          <cell r="BC56">
            <v>4500000</v>
          </cell>
          <cell r="BD56" t="str">
            <v>03.2322a/66</v>
          </cell>
          <cell r="BE56" t="str">
            <v>03.2103/85</v>
          </cell>
          <cell r="BF56">
            <v>10</v>
          </cell>
        </row>
        <row r="57">
          <cell r="AZ57" t="str">
            <v>HNC-70</v>
          </cell>
          <cell r="BA57" t="str">
            <v>Häüp näúi caïp 3 pha - 70mm2 - 24KV</v>
          </cell>
          <cell r="BB57" t="str">
            <v xml:space="preserve">bäü </v>
          </cell>
          <cell r="BC57">
            <v>4500000</v>
          </cell>
          <cell r="BD57" t="str">
            <v>03.2322a/66</v>
          </cell>
          <cell r="BE57" t="str">
            <v>03.2103/85</v>
          </cell>
          <cell r="BF57">
            <v>10</v>
          </cell>
        </row>
        <row r="58">
          <cell r="AZ58" t="str">
            <v>HNC-0,4KV</v>
          </cell>
          <cell r="BA58" t="str">
            <v>Häüp näúi caïp 0,4KV</v>
          </cell>
          <cell r="BB58" t="str">
            <v xml:space="preserve">bäü </v>
          </cell>
          <cell r="BC58">
            <v>1000000</v>
          </cell>
          <cell r="BD58" t="str">
            <v>03.2113/66</v>
          </cell>
          <cell r="BE58" t="str">
            <v>03.2103/85</v>
          </cell>
          <cell r="BF58">
            <v>10</v>
          </cell>
        </row>
        <row r="59">
          <cell r="BA59" t="str">
            <v>CAÏP ÂIÃÛN</v>
          </cell>
        </row>
        <row r="60">
          <cell r="AZ60" t="str">
            <v>CV-35</v>
          </cell>
          <cell r="BA60" t="str">
            <v>Caïp boüc Cu/XLPE/PVC (1x35) - 600V</v>
          </cell>
          <cell r="BB60" t="str">
            <v>m</v>
          </cell>
          <cell r="BC60">
            <v>14800</v>
          </cell>
          <cell r="BD60" t="str">
            <v>06.6143/67</v>
          </cell>
          <cell r="BE60" t="str">
            <v>02.6004/85</v>
          </cell>
          <cell r="BF60">
            <v>0.36</v>
          </cell>
          <cell r="BG60" t="str">
            <v>Giaï t1/2002 ÂN</v>
          </cell>
        </row>
        <row r="61">
          <cell r="AZ61" t="str">
            <v>CV-50</v>
          </cell>
          <cell r="BA61" t="str">
            <v>Caïp boüc Cu/XLPE/PVC (1x50) - 600V</v>
          </cell>
          <cell r="BB61" t="str">
            <v>m</v>
          </cell>
          <cell r="BC61">
            <v>20100</v>
          </cell>
          <cell r="BD61" t="str">
            <v>06.6144/67</v>
          </cell>
          <cell r="BE61" t="str">
            <v>02.6004/85</v>
          </cell>
          <cell r="BF61">
            <v>0.51</v>
          </cell>
          <cell r="BG61" t="str">
            <v>Giaï t1/2002 ÂN</v>
          </cell>
        </row>
        <row r="62">
          <cell r="AZ62" t="str">
            <v>CV-70</v>
          </cell>
          <cell r="BA62" t="str">
            <v>Caïp boüc Cu/XLPE/PVC (1x70) - 600V</v>
          </cell>
          <cell r="BB62" t="str">
            <v>m</v>
          </cell>
          <cell r="BC62">
            <v>28500</v>
          </cell>
          <cell r="BD62" t="str">
            <v>06.6145/67</v>
          </cell>
          <cell r="BE62" t="str">
            <v>02.6004</v>
          </cell>
          <cell r="BF62">
            <v>0.7</v>
          </cell>
          <cell r="BG62" t="str">
            <v>Giaï t1/2002 ÂN</v>
          </cell>
        </row>
        <row r="63">
          <cell r="AZ63" t="str">
            <v>CV-95</v>
          </cell>
          <cell r="BA63" t="str">
            <v>Caïp boüc Cu/XLPE/PVC (1x95) - 600V</v>
          </cell>
          <cell r="BB63" t="str">
            <v>m</v>
          </cell>
          <cell r="BC63">
            <v>43000</v>
          </cell>
          <cell r="BD63" t="str">
            <v>06.6146/67</v>
          </cell>
          <cell r="BE63" t="str">
            <v>02.6004/85</v>
          </cell>
          <cell r="BF63">
            <v>1.01</v>
          </cell>
          <cell r="BG63" t="str">
            <v>Giaï t1/2002 ÂN</v>
          </cell>
        </row>
        <row r="64">
          <cell r="AZ64" t="str">
            <v>CV-120</v>
          </cell>
          <cell r="BA64" t="str">
            <v>Caïp boüc Cu/XLPE/PVC (1x120) - 600V</v>
          </cell>
          <cell r="BB64" t="str">
            <v>m</v>
          </cell>
          <cell r="BC64">
            <v>45000</v>
          </cell>
          <cell r="BD64" t="str">
            <v>06.6167/67</v>
          </cell>
          <cell r="BE64" t="str">
            <v>02.6004/85</v>
          </cell>
          <cell r="BF64">
            <v>1.27</v>
          </cell>
          <cell r="BG64" t="str">
            <v>Giaï t1/2002 ÂN</v>
          </cell>
        </row>
        <row r="65">
          <cell r="AZ65" t="str">
            <v>CV-150</v>
          </cell>
          <cell r="BA65" t="str">
            <v>Caïp boüc Cu/XLPE/PVC (1x150) - 600V</v>
          </cell>
          <cell r="BB65" t="str">
            <v>m</v>
          </cell>
          <cell r="BC65">
            <v>53000</v>
          </cell>
          <cell r="BD65" t="str">
            <v>06.6168/67</v>
          </cell>
          <cell r="BE65" t="str">
            <v>02.6004/85</v>
          </cell>
          <cell r="BF65">
            <v>1.56</v>
          </cell>
          <cell r="BG65" t="str">
            <v>Giaï t1/2002 ÂN</v>
          </cell>
        </row>
        <row r="66">
          <cell r="AZ66" t="str">
            <v>CV-185</v>
          </cell>
          <cell r="BA66" t="str">
            <v>Caïp boüc Cu/XLPE/PVC (1x185) - 600V</v>
          </cell>
          <cell r="BB66" t="str">
            <v>m</v>
          </cell>
          <cell r="BC66">
            <v>66000</v>
          </cell>
          <cell r="BD66" t="str">
            <v>06.6169/67</v>
          </cell>
          <cell r="BE66" t="str">
            <v>02.6004/85</v>
          </cell>
          <cell r="BF66">
            <v>1.94</v>
          </cell>
          <cell r="BG66" t="str">
            <v>Giaï t1/2002 ÂN</v>
          </cell>
        </row>
        <row r="67">
          <cell r="AZ67" t="str">
            <v>CV-240</v>
          </cell>
          <cell r="BA67" t="str">
            <v>Caïp boüc Cu/XLPE/PVC (1x240) - 600V</v>
          </cell>
          <cell r="BB67" t="str">
            <v>m</v>
          </cell>
          <cell r="BC67">
            <v>88000</v>
          </cell>
          <cell r="BD67" t="str">
            <v>06.6170/67</v>
          </cell>
          <cell r="BE67" t="str">
            <v>02.6004/85</v>
          </cell>
          <cell r="BF67">
            <v>2.54</v>
          </cell>
          <cell r="BG67" t="str">
            <v>Giaï t1/2002 ÂN</v>
          </cell>
        </row>
        <row r="68">
          <cell r="AZ68" t="str">
            <v>CV-300</v>
          </cell>
          <cell r="BA68" t="str">
            <v>Caïp boüc Cu/XLPE/PVC (1x300) - 600V</v>
          </cell>
          <cell r="BB68" t="str">
            <v>m</v>
          </cell>
          <cell r="BC68">
            <v>106000</v>
          </cell>
          <cell r="BD68" t="str">
            <v>06.6170/67</v>
          </cell>
          <cell r="BE68" t="str">
            <v>02.6004/85</v>
          </cell>
          <cell r="BF68">
            <v>3.16</v>
          </cell>
          <cell r="BG68" t="str">
            <v>Giaï t1/2002 ÂN</v>
          </cell>
        </row>
        <row r="69">
          <cell r="AZ69" t="str">
            <v>CV35-24</v>
          </cell>
          <cell r="BA69" t="str">
            <v>Dáy boüc Cu/XLPE/PVC (1x35) - 24KV</v>
          </cell>
          <cell r="BB69" t="str">
            <v>m</v>
          </cell>
          <cell r="BC69">
            <v>50000</v>
          </cell>
          <cell r="BD69" t="str">
            <v>06.6143/67</v>
          </cell>
          <cell r="BE69" t="str">
            <v>02.6003/85</v>
          </cell>
          <cell r="BF69">
            <v>0.91</v>
          </cell>
          <cell r="BG69" t="str">
            <v>(CADIVI-15/02/00)</v>
          </cell>
        </row>
        <row r="70">
          <cell r="AZ70" t="str">
            <v>CV38-24</v>
          </cell>
          <cell r="BA70" t="str">
            <v>Dáy boüc Cu/XLPE/PVC (1x38) - 24KV</v>
          </cell>
          <cell r="BB70" t="str">
            <v>m</v>
          </cell>
          <cell r="BC70">
            <v>35000</v>
          </cell>
          <cell r="BD70" t="str">
            <v>06.6143/67</v>
          </cell>
          <cell r="BE70" t="str">
            <v>02.6003/85</v>
          </cell>
          <cell r="BF70">
            <v>0.91</v>
          </cell>
          <cell r="BG70" t="str">
            <v>(CADIVI-15/02/00)</v>
          </cell>
        </row>
        <row r="71">
          <cell r="AZ71" t="str">
            <v>CV50-24</v>
          </cell>
          <cell r="BA71" t="str">
            <v>Dáy boüc Cu/XLPE/PVC (1x50) - 24KV</v>
          </cell>
          <cell r="BB71" t="str">
            <v>m</v>
          </cell>
          <cell r="BC71">
            <v>50000</v>
          </cell>
          <cell r="BD71" t="str">
            <v>06.6144/67</v>
          </cell>
          <cell r="BE71" t="str">
            <v>02.6003/85</v>
          </cell>
          <cell r="BF71">
            <v>1.08</v>
          </cell>
          <cell r="BG71" t="str">
            <v>(CADIVI-15/02/00)</v>
          </cell>
        </row>
        <row r="72">
          <cell r="AZ72" t="str">
            <v>CV70-24</v>
          </cell>
          <cell r="BA72" t="str">
            <v>Dáy boüc Cu/XLPE/PVC (1x70) - 24KV</v>
          </cell>
          <cell r="BB72" t="str">
            <v>m</v>
          </cell>
          <cell r="BC72">
            <v>58000</v>
          </cell>
          <cell r="BD72" t="str">
            <v>06.6145/67</v>
          </cell>
          <cell r="BE72" t="str">
            <v>02.6003/85</v>
          </cell>
          <cell r="BF72">
            <v>1.33</v>
          </cell>
          <cell r="BG72" t="str">
            <v>(CADIVI-15/02/00)</v>
          </cell>
        </row>
        <row r="73">
          <cell r="AZ73" t="str">
            <v>CV95-24</v>
          </cell>
          <cell r="BA73" t="str">
            <v>Dáy boüc Cu/XLPE/PVC (1x95) - 24KV</v>
          </cell>
          <cell r="BB73" t="str">
            <v>m</v>
          </cell>
          <cell r="BC73">
            <v>65000</v>
          </cell>
          <cell r="BD73" t="str">
            <v>06.6146/67</v>
          </cell>
          <cell r="BE73" t="str">
            <v>02.6003/85</v>
          </cell>
          <cell r="BF73">
            <v>1.64</v>
          </cell>
          <cell r="BG73" t="str">
            <v>(CADIVI-15/02/00)</v>
          </cell>
        </row>
        <row r="74">
          <cell r="AZ74" t="str">
            <v>CV120-24</v>
          </cell>
          <cell r="BA74" t="str">
            <v>Dáy boüc Cu/XLPE/PVC (1x120) - 24KV</v>
          </cell>
          <cell r="BB74" t="str">
            <v>m</v>
          </cell>
          <cell r="BD74" t="str">
            <v>06.6167/67</v>
          </cell>
          <cell r="BE74" t="str">
            <v>02.6003/85</v>
          </cell>
          <cell r="BF74">
            <v>1.92</v>
          </cell>
          <cell r="BG74" t="str">
            <v>(CADIVI-15/02/00)</v>
          </cell>
        </row>
        <row r="75">
          <cell r="AZ75" t="str">
            <v>CV150-24</v>
          </cell>
          <cell r="BA75" t="str">
            <v>Dáy boüc Cu/XLPE/PVC (1x150) - 24KV</v>
          </cell>
          <cell r="BB75" t="str">
            <v>m</v>
          </cell>
          <cell r="BD75" t="str">
            <v>06.6168/67</v>
          </cell>
          <cell r="BE75" t="str">
            <v>02.6003/85</v>
          </cell>
          <cell r="BF75">
            <v>2.2400000000000002</v>
          </cell>
          <cell r="BG75" t="str">
            <v>(CADIVI-15/02/00)</v>
          </cell>
        </row>
        <row r="76">
          <cell r="AZ76" t="str">
            <v>CV185-24</v>
          </cell>
          <cell r="BA76" t="str">
            <v>Dáy boüc Cu/XLPE/PVC (1x185) - 24KV</v>
          </cell>
          <cell r="BB76" t="str">
            <v>m</v>
          </cell>
          <cell r="BD76" t="str">
            <v>06.6169/67</v>
          </cell>
          <cell r="BE76" t="str">
            <v>02.6003/85</v>
          </cell>
          <cell r="BF76">
            <v>2.64</v>
          </cell>
          <cell r="BG76" t="str">
            <v>(CADIVI-15/02/00)</v>
          </cell>
        </row>
        <row r="77">
          <cell r="AZ77" t="str">
            <v>CV240-24</v>
          </cell>
          <cell r="BA77" t="str">
            <v>Dáy boüc Cu/XLPE/PVC (1x240) - 24KV</v>
          </cell>
          <cell r="BB77" t="str">
            <v>m</v>
          </cell>
          <cell r="BD77" t="str">
            <v>06.6169/67</v>
          </cell>
          <cell r="BE77" t="str">
            <v>02.6003/85</v>
          </cell>
          <cell r="BF77">
            <v>2.64</v>
          </cell>
          <cell r="BG77" t="str">
            <v>(CADIVI-15/02/00)</v>
          </cell>
        </row>
        <row r="78">
          <cell r="AZ78" t="str">
            <v>CB M(3x10+1x6)-n</v>
          </cell>
          <cell r="BA78" t="str">
            <v>Caïp boüc Cu/PVC/DSTA/PVC (3x10+1x6)-600V</v>
          </cell>
          <cell r="BB78" t="str">
            <v>m</v>
          </cell>
          <cell r="BC78">
            <v>28000</v>
          </cell>
          <cell r="BD78" t="str">
            <v>CS4.02.011/37</v>
          </cell>
          <cell r="BE78" t="str">
            <v>02.6004/85</v>
          </cell>
          <cell r="BF78">
            <v>1.2</v>
          </cell>
          <cell r="BG78" t="str">
            <v>(CADIVI-15/02/00)</v>
          </cell>
        </row>
        <row r="79">
          <cell r="AZ79" t="str">
            <v>CB M(3x16+1x10)-n</v>
          </cell>
          <cell r="BA79" t="str">
            <v>Caïp boüc Cu/PVC/DSTA/PVC (3x16+1x10)-600V</v>
          </cell>
          <cell r="BB79" t="str">
            <v>m</v>
          </cell>
          <cell r="BC79">
            <v>49000</v>
          </cell>
          <cell r="BD79" t="str">
            <v>CS4.02.011/37</v>
          </cell>
          <cell r="BE79" t="str">
            <v>02.6004/85</v>
          </cell>
          <cell r="BF79">
            <v>1.2</v>
          </cell>
          <cell r="BG79" t="str">
            <v>(CADIVI-15/02/00)</v>
          </cell>
        </row>
        <row r="80">
          <cell r="AZ80" t="str">
            <v>CB M(3x25+1x16)-n</v>
          </cell>
          <cell r="BA80" t="str">
            <v>Caïp boüc Cu/XLPE/DSTA/PVC (3x25+1x16)-600V</v>
          </cell>
          <cell r="BB80" t="str">
            <v>m</v>
          </cell>
          <cell r="BC80">
            <v>60000</v>
          </cell>
          <cell r="BD80" t="str">
            <v>03.1104/66</v>
          </cell>
          <cell r="BE80" t="str">
            <v>02.6004/85</v>
          </cell>
          <cell r="BF80">
            <v>3.26</v>
          </cell>
          <cell r="BG80" t="str">
            <v>(CADIVI-15/02/00)</v>
          </cell>
        </row>
        <row r="81">
          <cell r="AZ81" t="str">
            <v>CB M(3x35+1x25)-n</v>
          </cell>
          <cell r="BA81" t="str">
            <v>Caïp boüc Cu/XLPE/DSTA/PVC (3x35+1x25)-600V</v>
          </cell>
          <cell r="BB81" t="str">
            <v>m</v>
          </cell>
          <cell r="BC81">
            <v>75000</v>
          </cell>
          <cell r="BD81" t="str">
            <v>03.1104/66</v>
          </cell>
          <cell r="BE81" t="str">
            <v>02.6004/85</v>
          </cell>
          <cell r="BF81">
            <v>3.26</v>
          </cell>
          <cell r="BG81" t="str">
            <v>(CADIVI-15/02/00)</v>
          </cell>
        </row>
        <row r="82">
          <cell r="AZ82" t="str">
            <v>CB M(3x50+1x25)-n</v>
          </cell>
          <cell r="BA82" t="str">
            <v>Caïp boüc Cu/XLPE/DSTA/PVC (3x50+1x25)-600V</v>
          </cell>
          <cell r="BB82" t="str">
            <v>m</v>
          </cell>
          <cell r="BC82">
            <v>81500</v>
          </cell>
          <cell r="BD82" t="str">
            <v>03.1104/66</v>
          </cell>
          <cell r="BE82" t="str">
            <v>02.6004/85</v>
          </cell>
          <cell r="BF82">
            <v>3.26</v>
          </cell>
          <cell r="BG82" t="str">
            <v>(CADIVI-15/02/00)</v>
          </cell>
        </row>
        <row r="83">
          <cell r="AZ83" t="str">
            <v>CB M(3x70+1x35)-n</v>
          </cell>
          <cell r="BA83" t="str">
            <v>Caïp boüc Cu/XLPE/DSTA/PVC (3x70+1x35)-600V</v>
          </cell>
          <cell r="BB83" t="str">
            <v>m</v>
          </cell>
          <cell r="BC83">
            <v>106600</v>
          </cell>
          <cell r="BD83" t="str">
            <v>03.1105/66</v>
          </cell>
          <cell r="BE83" t="str">
            <v>02.6004/85</v>
          </cell>
          <cell r="BF83">
            <v>4.6399999999999997</v>
          </cell>
          <cell r="BG83" t="str">
            <v>(CADIVI-15/02/00)</v>
          </cell>
        </row>
        <row r="84">
          <cell r="AZ84" t="str">
            <v>CB M(3x95+1x50)-n</v>
          </cell>
          <cell r="BA84" t="str">
            <v>Caïp boüc Cu/XLPE/DSTA/PVC (3x95+1x50)-600V</v>
          </cell>
          <cell r="BB84" t="str">
            <v>m</v>
          </cell>
          <cell r="BC84">
            <v>142000</v>
          </cell>
          <cell r="BD84" t="str">
            <v>03.1105/66</v>
          </cell>
          <cell r="BE84" t="str">
            <v>02.6004/85</v>
          </cell>
          <cell r="BF84">
            <v>5.94</v>
          </cell>
          <cell r="BG84" t="str">
            <v>(CADIVI-15/02/00)</v>
          </cell>
        </row>
        <row r="85">
          <cell r="AZ85" t="str">
            <v>CB M(3x120+1x70)-n</v>
          </cell>
          <cell r="BA85" t="str">
            <v>Caïp boüc Cu/XLPE/DSTA/PVC (3x120+1x70)-600V</v>
          </cell>
          <cell r="BB85" t="str">
            <v>m</v>
          </cell>
          <cell r="BC85">
            <v>233409</v>
          </cell>
          <cell r="BD85" t="str">
            <v>03.1107/66</v>
          </cell>
          <cell r="BE85" t="str">
            <v>02.6004/85</v>
          </cell>
          <cell r="BF85">
            <v>7.76</v>
          </cell>
          <cell r="BG85" t="str">
            <v>(CADIVI-15/02/00)</v>
          </cell>
        </row>
        <row r="86">
          <cell r="AZ86" t="str">
            <v>CB M(3x150+1x95)-n</v>
          </cell>
          <cell r="BA86" t="str">
            <v>Caïp boüc Cu/XLPE/DSTA/PVC (3x150+1x95)-600V</v>
          </cell>
          <cell r="BB86" t="str">
            <v>m</v>
          </cell>
          <cell r="BC86">
            <v>318287</v>
          </cell>
          <cell r="BD86" t="str">
            <v>03.1108/66</v>
          </cell>
          <cell r="BE86" t="str">
            <v>02.6004/85</v>
          </cell>
          <cell r="BF86">
            <v>9.2200000000000006</v>
          </cell>
          <cell r="BG86" t="str">
            <v>(CADIVI-15/02/00)</v>
          </cell>
        </row>
        <row r="87">
          <cell r="AZ87" t="str">
            <v>CB M(3x185+1x120)-n</v>
          </cell>
          <cell r="BA87" t="str">
            <v>Caïp boüc Cu/XLPE/DSTA/PVC (3x185+1x120)-600V</v>
          </cell>
          <cell r="BB87" t="str">
            <v>m</v>
          </cell>
          <cell r="BC87">
            <v>275800</v>
          </cell>
          <cell r="BD87" t="str">
            <v>03.1109/66</v>
          </cell>
          <cell r="BE87" t="str">
            <v>02.6004/85</v>
          </cell>
          <cell r="BF87">
            <v>11.12</v>
          </cell>
          <cell r="BG87" t="str">
            <v>(CADIVI-15/02/00)</v>
          </cell>
        </row>
        <row r="88">
          <cell r="AZ88" t="str">
            <v>CB M(3x240+1x120)-n</v>
          </cell>
          <cell r="BA88" t="str">
            <v>Caïp boüc Cu/XLPE/DSTA/PVC (3x240+1x120)-600V</v>
          </cell>
          <cell r="BB88" t="str">
            <v>m</v>
          </cell>
          <cell r="BC88">
            <v>346700</v>
          </cell>
          <cell r="BD88" t="str">
            <v>03.1110/66</v>
          </cell>
          <cell r="BE88" t="str">
            <v>02.6004/85</v>
          </cell>
          <cell r="BF88">
            <v>14.132</v>
          </cell>
          <cell r="BG88" t="str">
            <v>(CADIVI-15/02/00)</v>
          </cell>
        </row>
        <row r="89">
          <cell r="AZ89" t="str">
            <v>CB M(3x300+1x150)-n</v>
          </cell>
          <cell r="BA89" t="str">
            <v>Caïp boüc Cu/XLPE/DSTA/PVC (3x300+1x150)-600V</v>
          </cell>
          <cell r="BB89" t="str">
            <v>m</v>
          </cell>
          <cell r="BC89">
            <v>450100</v>
          </cell>
          <cell r="BD89" t="str">
            <v>03.1111/66</v>
          </cell>
          <cell r="BE89" t="str">
            <v>02.6004/85</v>
          </cell>
          <cell r="BF89">
            <v>17.05</v>
          </cell>
          <cell r="BG89" t="str">
            <v>(CADIVI-15/02/00)</v>
          </cell>
        </row>
        <row r="90">
          <cell r="AZ90" t="str">
            <v>CB M(3x50+1x35)-t</v>
          </cell>
          <cell r="BA90" t="str">
            <v>Caïp âäöng boüc PVC M(3x50+1x35)-600V</v>
          </cell>
          <cell r="BB90" t="str">
            <v>m</v>
          </cell>
          <cell r="BC90">
            <v>84300</v>
          </cell>
          <cell r="BD90" t="str">
            <v>03.1304/66</v>
          </cell>
          <cell r="BE90" t="str">
            <v>02.6004/85</v>
          </cell>
          <cell r="BF90">
            <v>3.26</v>
          </cell>
          <cell r="BG90" t="str">
            <v>Giaï t1/2002 ÂN</v>
          </cell>
        </row>
        <row r="91">
          <cell r="AZ91" t="str">
            <v>CB M(3x70+1x35)-t</v>
          </cell>
          <cell r="BA91" t="str">
            <v>Caïp âäöng boüc PVC M(3x70+1x35)-600V</v>
          </cell>
          <cell r="BB91" t="str">
            <v>m</v>
          </cell>
          <cell r="BC91">
            <v>114100</v>
          </cell>
          <cell r="BD91" t="str">
            <v>03.1305/66</v>
          </cell>
          <cell r="BE91" t="str">
            <v>02.6004/85</v>
          </cell>
          <cell r="BF91">
            <v>4.6399999999999997</v>
          </cell>
          <cell r="BG91" t="str">
            <v>Giaï t1/2002 ÂN</v>
          </cell>
        </row>
        <row r="92">
          <cell r="AZ92" t="str">
            <v>CB M(3x95+1x50)-t</v>
          </cell>
          <cell r="BA92" t="str">
            <v>Caïp âäöng boüc PVC M(3x95+1x50)-600V</v>
          </cell>
          <cell r="BB92" t="str">
            <v>m</v>
          </cell>
          <cell r="BC92">
            <v>153400</v>
          </cell>
          <cell r="BD92" t="str">
            <v>03.1305/66</v>
          </cell>
          <cell r="BE92" t="str">
            <v>02.6004/85</v>
          </cell>
          <cell r="BF92">
            <v>5.94</v>
          </cell>
          <cell r="BG92" t="str">
            <v>Giaï t1/2002 ÂN</v>
          </cell>
        </row>
        <row r="93">
          <cell r="AZ93" t="str">
            <v>CB M(3x120+1x70)-t</v>
          </cell>
          <cell r="BA93" t="str">
            <v>Caïp âäöng boüc PVC M(3x120+1x70)-600V</v>
          </cell>
          <cell r="BB93" t="str">
            <v>m</v>
          </cell>
          <cell r="BC93">
            <v>199900</v>
          </cell>
          <cell r="BD93" t="str">
            <v>03.1307/66</v>
          </cell>
          <cell r="BE93" t="str">
            <v>02.6004/85</v>
          </cell>
          <cell r="BF93">
            <v>7.76</v>
          </cell>
          <cell r="BG93" t="str">
            <v>Giaï t1/2002 ÂN</v>
          </cell>
        </row>
        <row r="94">
          <cell r="AZ94" t="str">
            <v>CB M(3x150+1x95)-t</v>
          </cell>
          <cell r="BA94" t="str">
            <v>Caïp âäöng boüc PVC M(3x150+1x95)-600V</v>
          </cell>
          <cell r="BB94" t="str">
            <v>m</v>
          </cell>
          <cell r="BC94">
            <v>249000</v>
          </cell>
          <cell r="BD94" t="str">
            <v>03.1308/66</v>
          </cell>
          <cell r="BE94" t="str">
            <v>02.6004/85</v>
          </cell>
          <cell r="BF94">
            <v>9.2200000000000006</v>
          </cell>
          <cell r="BG94" t="str">
            <v>Giaï t1/2002 ÂN</v>
          </cell>
        </row>
        <row r="95">
          <cell r="AZ95" t="str">
            <v>CB M(3x185+1x120)-t</v>
          </cell>
          <cell r="BA95" t="str">
            <v>Caïp âäöng boüc PVC M(3x185+1x120)-600V</v>
          </cell>
          <cell r="BB95" t="str">
            <v>m</v>
          </cell>
          <cell r="BC95">
            <v>302400</v>
          </cell>
          <cell r="BD95" t="str">
            <v>03.1309/66</v>
          </cell>
          <cell r="BE95" t="str">
            <v>02.6004/85</v>
          </cell>
          <cell r="BF95">
            <v>11.12</v>
          </cell>
          <cell r="BG95" t="str">
            <v>Giaï t1/2002 ÂN</v>
          </cell>
        </row>
        <row r="96">
          <cell r="AZ96" t="str">
            <v>CB M(3x185+1x95)-t</v>
          </cell>
          <cell r="BA96" t="str">
            <v>Caïp âäöng boüc PVC M(3x185+1x95)-600V</v>
          </cell>
          <cell r="BB96" t="str">
            <v>m</v>
          </cell>
          <cell r="BC96">
            <v>302400</v>
          </cell>
          <cell r="BD96" t="str">
            <v>03.1309/66</v>
          </cell>
          <cell r="BE96" t="str">
            <v>02.6004/85</v>
          </cell>
          <cell r="BF96">
            <v>11.12</v>
          </cell>
          <cell r="BG96" t="str">
            <v>Giaï t1/2002 ÂN</v>
          </cell>
        </row>
        <row r="97">
          <cell r="AZ97" t="str">
            <v>CB M(3x240+1x120)-t</v>
          </cell>
          <cell r="BA97" t="str">
            <v>Caïp âäöng boüc PVC M(3x240+1x120)-600V</v>
          </cell>
          <cell r="BB97" t="str">
            <v>m</v>
          </cell>
          <cell r="BC97">
            <v>378400</v>
          </cell>
          <cell r="BD97" t="str">
            <v>03.1309/66</v>
          </cell>
          <cell r="BE97" t="str">
            <v>02.6004/85</v>
          </cell>
          <cell r="BF97">
            <v>14.132</v>
          </cell>
          <cell r="BG97" t="str">
            <v>Giaï t1/2002 ÂN</v>
          </cell>
        </row>
        <row r="98">
          <cell r="AZ98" t="str">
            <v>CB M(3x300+1x150)-t</v>
          </cell>
          <cell r="BA98" t="str">
            <v>Caïp âäöng boüc PVC M(3x300+1x150)-600V</v>
          </cell>
          <cell r="BB98" t="str">
            <v>m</v>
          </cell>
          <cell r="BC98">
            <v>487100</v>
          </cell>
          <cell r="BD98" t="str">
            <v>03.1309/66</v>
          </cell>
          <cell r="BE98" t="str">
            <v>02.6004/85</v>
          </cell>
          <cell r="BF98">
            <v>17.05</v>
          </cell>
          <cell r="BG98" t="str">
            <v>Giaï t1/2002 ÂN</v>
          </cell>
        </row>
        <row r="99">
          <cell r="AZ99" t="str">
            <v>CB M(3x50+1x35)-ä</v>
          </cell>
          <cell r="BA99" t="str">
            <v>Caïp âäöng boüc PVC M(3x50+1x35)-600V</v>
          </cell>
          <cell r="BB99" t="str">
            <v>m</v>
          </cell>
          <cell r="BC99">
            <v>81500</v>
          </cell>
          <cell r="BD99" t="str">
            <v>03.1404/66</v>
          </cell>
          <cell r="BE99" t="str">
            <v>02.6004/85</v>
          </cell>
          <cell r="BF99">
            <v>3.26</v>
          </cell>
          <cell r="BG99" t="str">
            <v>(CADIVI-15/02/00)</v>
          </cell>
        </row>
        <row r="100">
          <cell r="AZ100" t="str">
            <v>CB M(3x70+1x35)-ä</v>
          </cell>
          <cell r="BA100" t="str">
            <v>Caïp âäöng boüc PVC M(3x70+1x35)-600V</v>
          </cell>
          <cell r="BB100" t="str">
            <v>m</v>
          </cell>
          <cell r="BC100">
            <v>106600</v>
          </cell>
          <cell r="BD100" t="str">
            <v>03.1405/66</v>
          </cell>
          <cell r="BE100" t="str">
            <v>02.6004/85</v>
          </cell>
          <cell r="BF100">
            <v>4.6399999999999997</v>
          </cell>
          <cell r="BG100" t="str">
            <v>(CADIVI-15/02/00)</v>
          </cell>
        </row>
        <row r="101">
          <cell r="AZ101" t="str">
            <v>CB M(3x95+1x50)-ä</v>
          </cell>
          <cell r="BA101" t="str">
            <v>Caïp âäöng boüc PVC M(3x95+1x50)-600V</v>
          </cell>
          <cell r="BB101" t="str">
            <v>m</v>
          </cell>
          <cell r="BC101">
            <v>142000</v>
          </cell>
          <cell r="BD101" t="str">
            <v>03.1405/66</v>
          </cell>
          <cell r="BE101" t="str">
            <v>02.6004/85</v>
          </cell>
          <cell r="BF101">
            <v>5.94</v>
          </cell>
          <cell r="BG101" t="str">
            <v>(CADIVI-15/02/00)</v>
          </cell>
        </row>
        <row r="102">
          <cell r="AZ102" t="str">
            <v>CB M(3x120+1x70)-ä</v>
          </cell>
          <cell r="BA102" t="str">
            <v>Caïp âäöng boüc PVC M(3x120+1x70)-600V</v>
          </cell>
          <cell r="BB102" t="str">
            <v>m</v>
          </cell>
          <cell r="BC102">
            <v>175900</v>
          </cell>
          <cell r="BD102" t="str">
            <v>03.1407/66</v>
          </cell>
          <cell r="BE102" t="str">
            <v>02.6004/85</v>
          </cell>
          <cell r="BF102">
            <v>7.76</v>
          </cell>
          <cell r="BG102" t="str">
            <v>(CADIVI-15/02/00)</v>
          </cell>
        </row>
        <row r="103">
          <cell r="AZ103" t="str">
            <v>CB M(3x150+1x95)-ä</v>
          </cell>
          <cell r="BA103" t="str">
            <v>Caïp âäöng boüc PVC M(3x150+1x95)-600V</v>
          </cell>
          <cell r="BB103" t="str">
            <v>m</v>
          </cell>
          <cell r="BC103">
            <v>226300</v>
          </cell>
          <cell r="BD103" t="str">
            <v>03.1408/66</v>
          </cell>
          <cell r="BE103" t="str">
            <v>02.6004/85</v>
          </cell>
          <cell r="BF103">
            <v>9.2200000000000006</v>
          </cell>
          <cell r="BG103" t="str">
            <v>(CADIVI-15/02/00)</v>
          </cell>
        </row>
        <row r="104">
          <cell r="AZ104" t="str">
            <v>CB M(3x185+1x120)-ä</v>
          </cell>
          <cell r="BA104" t="str">
            <v>Caïp âäöng boüc PVC M(3x185+1x120)-600V</v>
          </cell>
          <cell r="BB104" t="str">
            <v>m</v>
          </cell>
          <cell r="BC104">
            <v>275800</v>
          </cell>
          <cell r="BD104" t="str">
            <v>03.1409/66</v>
          </cell>
          <cell r="BE104" t="str">
            <v>02.6004/85</v>
          </cell>
          <cell r="BF104">
            <v>11.12</v>
          </cell>
          <cell r="BG104" t="str">
            <v>(CADIVI-15/02/00)</v>
          </cell>
        </row>
        <row r="105">
          <cell r="AZ105" t="str">
            <v>CB M(3x240+1x120)-ä</v>
          </cell>
          <cell r="BA105" t="str">
            <v>Caïp âäöng boüc PVC M(3x240+1x120)-600V</v>
          </cell>
          <cell r="BB105" t="str">
            <v>m</v>
          </cell>
          <cell r="BC105">
            <v>346700</v>
          </cell>
          <cell r="BD105" t="str">
            <v>03.1410/66</v>
          </cell>
          <cell r="BE105" t="str">
            <v>02.6004/85</v>
          </cell>
          <cell r="BF105">
            <v>14.132</v>
          </cell>
          <cell r="BG105" t="str">
            <v>(CADIVI-15/02/00)</v>
          </cell>
        </row>
        <row r="106">
          <cell r="AZ106" t="str">
            <v>CB M(3x300+1x150)-ä</v>
          </cell>
          <cell r="BA106" t="str">
            <v>Caïp âäöng boüc PVC M(3x300+1x150)-600V</v>
          </cell>
          <cell r="BB106" t="str">
            <v>m</v>
          </cell>
          <cell r="BC106">
            <v>450100</v>
          </cell>
          <cell r="BD106" t="str">
            <v>03.1411/66</v>
          </cell>
          <cell r="BE106" t="str">
            <v>02.6004/85</v>
          </cell>
          <cell r="BF106">
            <v>17.05</v>
          </cell>
          <cell r="BG106" t="str">
            <v>(CADIVI-15/02/00)</v>
          </cell>
        </row>
        <row r="107">
          <cell r="AZ107" t="str">
            <v>M3x50-24KV</v>
          </cell>
          <cell r="BA107" t="str">
            <v>Caïp âäöng boüc Cu/XLPE/PVC/DSTA/PVC - (3x50) - 24KV</v>
          </cell>
          <cell r="BB107" t="str">
            <v>m</v>
          </cell>
          <cell r="BC107">
            <v>220000</v>
          </cell>
          <cell r="BD107" t="str">
            <v>03.1107/66</v>
          </cell>
          <cell r="BE107" t="str">
            <v>02.6003/85</v>
          </cell>
          <cell r="BF107">
            <v>7.16</v>
          </cell>
        </row>
        <row r="108">
          <cell r="AZ108" t="str">
            <v>M3x70-24KV</v>
          </cell>
          <cell r="BA108" t="str">
            <v>Caïp âäöng boüc Cu/XLPE/PVC/DSTA/PVC - (3x70) - 24KV</v>
          </cell>
          <cell r="BB108" t="str">
            <v>m</v>
          </cell>
          <cell r="BC108">
            <v>237000</v>
          </cell>
          <cell r="BD108" t="str">
            <v>03.1108/66</v>
          </cell>
          <cell r="BE108" t="str">
            <v>02.6003/85</v>
          </cell>
          <cell r="BF108">
            <v>8.17</v>
          </cell>
        </row>
        <row r="109">
          <cell r="AZ109" t="str">
            <v>M3x95-24KV</v>
          </cell>
          <cell r="BA109" t="str">
            <v>Caïp âäöng boüc Cu/XLPE/PVC/DSTA/PVC - (3x95) - 24KV</v>
          </cell>
          <cell r="BB109" t="str">
            <v>m</v>
          </cell>
          <cell r="BC109">
            <v>280000</v>
          </cell>
          <cell r="BD109" t="str">
            <v>03.1109/66</v>
          </cell>
          <cell r="BE109" t="str">
            <v>02.6003/85</v>
          </cell>
          <cell r="BF109">
            <v>8.17</v>
          </cell>
        </row>
        <row r="110">
          <cell r="AZ110" t="str">
            <v>M3x120-24KV</v>
          </cell>
          <cell r="BA110" t="str">
            <v>Caïp âäöng boüc Cu/XLPE/PVC/DSTA/PVC - (3x120) - 24KV</v>
          </cell>
          <cell r="BB110" t="str">
            <v>m</v>
          </cell>
          <cell r="BC110">
            <v>320000</v>
          </cell>
          <cell r="BD110" t="str">
            <v>03.1110/66</v>
          </cell>
          <cell r="BE110" t="str">
            <v>02.6003/85</v>
          </cell>
          <cell r="BF110">
            <v>8.17</v>
          </cell>
        </row>
        <row r="112">
          <cell r="AZ112" t="str">
            <v>CB2,5</v>
          </cell>
          <cell r="BA112" t="str">
            <v>Dáy âäöng âån 2,5mm2</v>
          </cell>
          <cell r="BB112" t="str">
            <v>m</v>
          </cell>
          <cell r="BC112">
            <v>2500</v>
          </cell>
          <cell r="BD112" t="str">
            <v>00</v>
          </cell>
        </row>
        <row r="113">
          <cell r="AZ113" t="str">
            <v>M</v>
          </cell>
          <cell r="BA113" t="str">
            <v>Dáy âäöng tráön caïc loaûi</v>
          </cell>
          <cell r="BB113" t="str">
            <v>kg</v>
          </cell>
          <cell r="BC113">
            <v>38000</v>
          </cell>
          <cell r="BG113" t="str">
            <v>Cadivi, Cheng Sing</v>
          </cell>
        </row>
        <row r="114">
          <cell r="AZ114" t="str">
            <v>M10</v>
          </cell>
          <cell r="BA114" t="str">
            <v>Dáy âäöng tráön M10</v>
          </cell>
          <cell r="BB114" t="str">
            <v>m</v>
          </cell>
          <cell r="BC114">
            <v>3305.9999999999995</v>
          </cell>
          <cell r="BD114" t="str">
            <v>04.7002/66</v>
          </cell>
          <cell r="BF114">
            <v>8.6999999999999994E-2</v>
          </cell>
          <cell r="BG114" t="str">
            <v>Cadivi, Cheng Sing</v>
          </cell>
        </row>
        <row r="115">
          <cell r="AZ115" t="str">
            <v>M16</v>
          </cell>
          <cell r="BA115" t="str">
            <v>Dáy âäöng tráön M16</v>
          </cell>
          <cell r="BB115" t="str">
            <v>m</v>
          </cell>
          <cell r="BC115">
            <v>5320.0000000000009</v>
          </cell>
          <cell r="BD115" t="str">
            <v>04.7002/66</v>
          </cell>
          <cell r="BF115">
            <v>0.14000000000000001</v>
          </cell>
          <cell r="BG115" t="str">
            <v>Cadivi, Cheng Sing</v>
          </cell>
        </row>
        <row r="116">
          <cell r="AZ116" t="str">
            <v>M25</v>
          </cell>
          <cell r="BA116" t="str">
            <v>Dáy âäöng tráön M25</v>
          </cell>
          <cell r="BB116" t="str">
            <v>m</v>
          </cell>
          <cell r="BC116">
            <v>12000</v>
          </cell>
          <cell r="BD116" t="str">
            <v>04.7002/66</v>
          </cell>
          <cell r="BF116">
            <v>0.14000000000000001</v>
          </cell>
          <cell r="BG116" t="str">
            <v>Cadivi, Cheng Sing</v>
          </cell>
        </row>
        <row r="117">
          <cell r="AZ117" t="str">
            <v>M38</v>
          </cell>
          <cell r="BA117" t="str">
            <v>Dáy âäöng tráön M38</v>
          </cell>
          <cell r="BB117" t="str">
            <v>m</v>
          </cell>
          <cell r="BC117">
            <v>13326.057142857142</v>
          </cell>
          <cell r="BD117" t="str">
            <v>04.7002/66</v>
          </cell>
          <cell r="BF117">
            <v>0.33</v>
          </cell>
          <cell r="BG117" t="str">
            <v>Cadivi, Cheng Sing</v>
          </cell>
        </row>
        <row r="118">
          <cell r="AZ118" t="str">
            <v>TCÂäöng</v>
          </cell>
          <cell r="BA118" t="str">
            <v>Thanh caïi âäöng</v>
          </cell>
          <cell r="BB118" t="str">
            <v>kg</v>
          </cell>
          <cell r="BC118">
            <v>60000</v>
          </cell>
          <cell r="BD118" t="str">
            <v>04.5104/66</v>
          </cell>
          <cell r="BG118" t="str">
            <v>VN</v>
          </cell>
          <cell r="BH118">
            <v>8.9</v>
          </cell>
        </row>
        <row r="119">
          <cell r="AZ119" t="str">
            <v>AV-35</v>
          </cell>
          <cell r="BA119" t="str">
            <v>Dáy nhäm boüc A(1x35) - 600V</v>
          </cell>
          <cell r="BB119" t="str">
            <v>m</v>
          </cell>
          <cell r="BC119">
            <v>4970</v>
          </cell>
          <cell r="BD119" t="str">
            <v>06.6123/67</v>
          </cell>
          <cell r="BE119" t="str">
            <v>02.6004/85</v>
          </cell>
          <cell r="BF119">
            <v>0.14499999999999999</v>
          </cell>
          <cell r="BG119" t="str">
            <v>Giaï t1/2002 ÂN</v>
          </cell>
        </row>
        <row r="120">
          <cell r="AZ120" t="str">
            <v>AV-50</v>
          </cell>
          <cell r="BA120" t="str">
            <v>Dáy nhäm boüc A(1x50)  - 600V</v>
          </cell>
          <cell r="BB120" t="str">
            <v>m</v>
          </cell>
          <cell r="BC120">
            <v>6700</v>
          </cell>
          <cell r="BD120" t="str">
            <v>06.6124/67</v>
          </cell>
          <cell r="BE120" t="str">
            <v>02.6004/85</v>
          </cell>
          <cell r="BF120">
            <v>0.21</v>
          </cell>
          <cell r="BG120" t="str">
            <v>Giaï t1/2002 ÂN</v>
          </cell>
        </row>
        <row r="121">
          <cell r="AZ121" t="str">
            <v>AV-70</v>
          </cell>
          <cell r="BA121" t="str">
            <v>Dáy nhäm boüc A(1x70) - 600V</v>
          </cell>
          <cell r="BB121" t="str">
            <v>m</v>
          </cell>
          <cell r="BC121">
            <v>9000</v>
          </cell>
          <cell r="BD121" t="str">
            <v>06.6125/67</v>
          </cell>
          <cell r="BE121" t="str">
            <v>02.6004/85</v>
          </cell>
          <cell r="BF121">
            <v>0.27</v>
          </cell>
          <cell r="BG121" t="str">
            <v>Giaï t1/2002 ÂN</v>
          </cell>
        </row>
        <row r="122">
          <cell r="AZ122" t="str">
            <v>AV-95</v>
          </cell>
          <cell r="BA122" t="str">
            <v>Dáy nhäm boüc A(1x95) - 600V</v>
          </cell>
          <cell r="BB122" t="str">
            <v>m</v>
          </cell>
          <cell r="BC122">
            <v>11800</v>
          </cell>
          <cell r="BD122" t="str">
            <v>06.6126/67</v>
          </cell>
          <cell r="BE122" t="str">
            <v>02.6004/85</v>
          </cell>
          <cell r="BF122">
            <v>0.37</v>
          </cell>
          <cell r="BG122" t="str">
            <v>Giaï t1/2002 ÂN</v>
          </cell>
        </row>
        <row r="123">
          <cell r="AZ123" t="str">
            <v>AV-120</v>
          </cell>
          <cell r="BA123" t="str">
            <v>Dáy nhäm boüc A(1x120) - 600V</v>
          </cell>
          <cell r="BB123" t="str">
            <v>m</v>
          </cell>
          <cell r="BC123">
            <v>14100</v>
          </cell>
          <cell r="BE123" t="str">
            <v>02.6004/85</v>
          </cell>
          <cell r="BF123">
            <v>0.46</v>
          </cell>
        </row>
        <row r="124">
          <cell r="AZ124" t="str">
            <v>AV-150</v>
          </cell>
          <cell r="BA124" t="str">
            <v>Dáy nhäm boüc A(1x150) - 600V</v>
          </cell>
          <cell r="BB124" t="str">
            <v>m</v>
          </cell>
          <cell r="BC124">
            <v>18400</v>
          </cell>
          <cell r="BE124" t="str">
            <v>02.6004/85</v>
          </cell>
          <cell r="BF124">
            <v>0.56999999999999995</v>
          </cell>
          <cell r="BG124" t="str">
            <v>Giaï t1/2002 ÂN</v>
          </cell>
        </row>
        <row r="125">
          <cell r="AZ125" t="str">
            <v>AV-240</v>
          </cell>
          <cell r="BA125" t="str">
            <v>Dáy nhäm boüc A(1x240) - 600V</v>
          </cell>
          <cell r="BB125" t="str">
            <v>m</v>
          </cell>
          <cell r="BC125">
            <v>28400</v>
          </cell>
          <cell r="BE125" t="str">
            <v>02.6004/85</v>
          </cell>
          <cell r="BF125">
            <v>0.7</v>
          </cell>
          <cell r="BG125" t="str">
            <v>Giaï t1/2002 ÂN</v>
          </cell>
        </row>
        <row r="126">
          <cell r="AZ126" t="str">
            <v>AV35-24</v>
          </cell>
          <cell r="BA126" t="str">
            <v>Dáy boüc A/XLPE/PVC (1x35) - 24KV</v>
          </cell>
          <cell r="BB126" t="str">
            <v>m</v>
          </cell>
          <cell r="BC126">
            <v>4970</v>
          </cell>
          <cell r="BD126" t="str">
            <v>06.6123/67</v>
          </cell>
          <cell r="BE126" t="str">
            <v>02.6003/85</v>
          </cell>
          <cell r="BF126">
            <v>0.7</v>
          </cell>
          <cell r="BG126" t="str">
            <v>(CADIVI-15/02/00)</v>
          </cell>
        </row>
        <row r="127">
          <cell r="AZ127" t="str">
            <v>AV50-24</v>
          </cell>
          <cell r="BA127" t="str">
            <v>Dáy boüc A/XLPE/PVC (1x50) - 24KV</v>
          </cell>
          <cell r="BB127" t="str">
            <v>m</v>
          </cell>
          <cell r="BC127">
            <v>6700</v>
          </cell>
          <cell r="BD127" t="str">
            <v>06.6124/67</v>
          </cell>
          <cell r="BE127" t="str">
            <v>02.6003/85</v>
          </cell>
          <cell r="BF127">
            <v>0.79</v>
          </cell>
          <cell r="BG127" t="str">
            <v>(CADIVI-15/02/00)</v>
          </cell>
        </row>
        <row r="128">
          <cell r="AZ128" t="str">
            <v>AV70-24</v>
          </cell>
          <cell r="BA128" t="str">
            <v>Dáy boüc A/XLPE/PVC (1x70) - 24KV</v>
          </cell>
          <cell r="BB128" t="str">
            <v>m</v>
          </cell>
          <cell r="BC128">
            <v>46500</v>
          </cell>
          <cell r="BD128" t="str">
            <v>06.6125/67</v>
          </cell>
          <cell r="BE128" t="str">
            <v>02.6003/85</v>
          </cell>
          <cell r="BF128">
            <v>0.9</v>
          </cell>
          <cell r="BG128" t="str">
            <v>(CADIVI-15/02/00)</v>
          </cell>
        </row>
        <row r="129">
          <cell r="AZ129" t="str">
            <v>AV95-24</v>
          </cell>
          <cell r="BA129" t="str">
            <v>Dáy boüc A/XLPE/PVC (1x95) - 24KV</v>
          </cell>
          <cell r="BB129" t="str">
            <v>m</v>
          </cell>
          <cell r="BC129">
            <v>53200</v>
          </cell>
          <cell r="BD129" t="str">
            <v>06.6126/67</v>
          </cell>
          <cell r="BE129" t="str">
            <v>02.6003/85</v>
          </cell>
          <cell r="BF129">
            <v>1.05</v>
          </cell>
          <cell r="BG129" t="str">
            <v>(CADIVI-15/02/00)</v>
          </cell>
        </row>
        <row r="130">
          <cell r="AZ130" t="str">
            <v>AV120-24</v>
          </cell>
          <cell r="BA130" t="str">
            <v>Dáy boüc A/XLPE/PVC (1x120) - 24KV</v>
          </cell>
          <cell r="BB130" t="str">
            <v>m</v>
          </cell>
          <cell r="BC130">
            <v>65000</v>
          </cell>
          <cell r="BD130" t="str">
            <v>06.6126/67</v>
          </cell>
          <cell r="BE130" t="str">
            <v>02.6003/85</v>
          </cell>
          <cell r="BF130">
            <v>1.17</v>
          </cell>
          <cell r="BG130" t="str">
            <v>(CADIVI-15/02/00)</v>
          </cell>
        </row>
        <row r="131">
          <cell r="AZ131" t="str">
            <v>A-50</v>
          </cell>
          <cell r="BA131" t="str">
            <v>Dáy dáùn A - 50</v>
          </cell>
          <cell r="BB131" t="str">
            <v>kg</v>
          </cell>
          <cell r="BC131">
            <v>32500</v>
          </cell>
          <cell r="BE131" t="str">
            <v>02.6003/85</v>
          </cell>
          <cell r="BG131" t="str">
            <v>Giaï t1/2002 ÂN</v>
          </cell>
        </row>
        <row r="132">
          <cell r="AZ132" t="str">
            <v>A-70</v>
          </cell>
          <cell r="BA132" t="str">
            <v>Dáy dáùn A - 70</v>
          </cell>
          <cell r="BB132" t="str">
            <v>kg</v>
          </cell>
          <cell r="BC132">
            <v>32500</v>
          </cell>
          <cell r="BE132" t="str">
            <v>02.6003/85</v>
          </cell>
          <cell r="BG132" t="str">
            <v>Giaï t1/2002 ÂN</v>
          </cell>
        </row>
        <row r="133">
          <cell r="AZ133" t="str">
            <v>AC</v>
          </cell>
          <cell r="BA133" t="str">
            <v xml:space="preserve">Dáy dáùn AC </v>
          </cell>
          <cell r="BB133" t="str">
            <v>kg</v>
          </cell>
          <cell r="BC133">
            <v>26100</v>
          </cell>
          <cell r="BE133" t="str">
            <v>02.6003/85</v>
          </cell>
        </row>
        <row r="134">
          <cell r="AZ134" t="str">
            <v>ACKII</v>
          </cell>
          <cell r="BA134" t="str">
            <v xml:space="preserve">Dáy dáùn ACKII </v>
          </cell>
          <cell r="BB134" t="str">
            <v>kg</v>
          </cell>
          <cell r="BC134">
            <v>28000</v>
          </cell>
          <cell r="BE134" t="str">
            <v>02.6003/85</v>
          </cell>
        </row>
        <row r="135">
          <cell r="AZ135" t="str">
            <v>AC-50</v>
          </cell>
          <cell r="BA135" t="str">
            <v>Dáy dáùn AC - 50</v>
          </cell>
          <cell r="BB135" t="str">
            <v>m</v>
          </cell>
          <cell r="BC135">
            <v>8937.5</v>
          </cell>
          <cell r="BD135" t="str">
            <v>06.6104/67</v>
          </cell>
          <cell r="BE135" t="str">
            <v>02.6003/85</v>
          </cell>
          <cell r="BF135">
            <v>0.27500000000000002</v>
          </cell>
        </row>
        <row r="136">
          <cell r="AZ136" t="str">
            <v>AC-70</v>
          </cell>
          <cell r="BA136" t="str">
            <v>Dáy dáùn AC - 70</v>
          </cell>
          <cell r="BB136" t="str">
            <v>m</v>
          </cell>
          <cell r="BC136">
            <v>7177.5000000000009</v>
          </cell>
          <cell r="BD136" t="str">
            <v>06.6105/67</v>
          </cell>
          <cell r="BE136" t="str">
            <v>02.6003/85</v>
          </cell>
          <cell r="BF136">
            <v>0.27500000000000002</v>
          </cell>
        </row>
        <row r="137">
          <cell r="AZ137" t="str">
            <v>ACKII-70</v>
          </cell>
          <cell r="BA137" t="str">
            <v>Dáy dáùn ACKII - 70</v>
          </cell>
          <cell r="BB137" t="str">
            <v>m</v>
          </cell>
          <cell r="BC137">
            <v>7826.0000000000009</v>
          </cell>
          <cell r="BE137" t="str">
            <v>02.6003/85</v>
          </cell>
        </row>
        <row r="138">
          <cell r="AZ138" t="str">
            <v>ACKII-95</v>
          </cell>
          <cell r="BA138" t="str">
            <v>Dáy dáùn ACKII - 95</v>
          </cell>
          <cell r="BB138" t="str">
            <v>m</v>
          </cell>
          <cell r="BC138">
            <v>10976</v>
          </cell>
          <cell r="BE138" t="str">
            <v>02.6003/85</v>
          </cell>
        </row>
        <row r="139">
          <cell r="AZ139" t="str">
            <v>TK35</v>
          </cell>
          <cell r="BA139" t="str">
            <v>Dáy caïp theïp C35</v>
          </cell>
          <cell r="BB139" t="str">
            <v>kg</v>
          </cell>
          <cell r="BC139">
            <v>14900</v>
          </cell>
          <cell r="BG139" t="str">
            <v>Giaï t1/2002 ÂN</v>
          </cell>
        </row>
        <row r="140">
          <cell r="AZ140" t="str">
            <v>TK50</v>
          </cell>
          <cell r="BA140" t="str">
            <v>Dáy caïp theïp C50</v>
          </cell>
          <cell r="BB140" t="str">
            <v>kg</v>
          </cell>
          <cell r="BC140">
            <v>14900</v>
          </cell>
          <cell r="BG140" t="str">
            <v>Giaï t1/2002 ÂN</v>
          </cell>
        </row>
        <row r="141">
          <cell r="AZ141" t="str">
            <v>A3x70-24KV</v>
          </cell>
          <cell r="BA141" t="str">
            <v>Caïp boüc Al/XLPE/PVC/DSTA/PVC - (3x70) - 24KV</v>
          </cell>
          <cell r="BB141" t="str">
            <v>m</v>
          </cell>
          <cell r="BC141">
            <v>35000</v>
          </cell>
          <cell r="BD141">
            <v>0</v>
          </cell>
          <cell r="BE141" t="str">
            <v>02.6003/85</v>
          </cell>
        </row>
        <row r="142">
          <cell r="AZ142" t="str">
            <v>KCA35</v>
          </cell>
          <cell r="BA142" t="str">
            <v>Keûp caïp nhäm 3 bu läng A35</v>
          </cell>
          <cell r="BB142" t="str">
            <v>caïi</v>
          </cell>
          <cell r="BC142">
            <v>5500</v>
          </cell>
          <cell r="BD142" t="str">
            <v>06.2130/67</v>
          </cell>
          <cell r="BF142">
            <v>0.2</v>
          </cell>
        </row>
        <row r="143">
          <cell r="AZ143" t="str">
            <v>KCA50</v>
          </cell>
          <cell r="BA143" t="str">
            <v>Keûp caïp nhäm 3 bu läng A50</v>
          </cell>
          <cell r="BB143" t="str">
            <v>caïi</v>
          </cell>
          <cell r="BC143">
            <v>6000</v>
          </cell>
          <cell r="BD143" t="str">
            <v>06.2130/67</v>
          </cell>
          <cell r="BF143">
            <v>0.2</v>
          </cell>
        </row>
        <row r="144">
          <cell r="AZ144" t="str">
            <v>KCA70</v>
          </cell>
          <cell r="BA144" t="str">
            <v>Keûp caïp nhäm 3 bu läng A70</v>
          </cell>
          <cell r="BB144" t="str">
            <v>caïi</v>
          </cell>
          <cell r="BC144">
            <v>6500</v>
          </cell>
          <cell r="BD144" t="str">
            <v>06.2130/67</v>
          </cell>
          <cell r="BF144">
            <v>0.2</v>
          </cell>
        </row>
        <row r="145">
          <cell r="AZ145" t="str">
            <v>KCA95</v>
          </cell>
          <cell r="BA145" t="str">
            <v>Keûp caïp nhäm 3 bu läng A95</v>
          </cell>
          <cell r="BB145" t="str">
            <v>caïi</v>
          </cell>
          <cell r="BC145">
            <v>7500</v>
          </cell>
          <cell r="BD145" t="str">
            <v>06.2130/67</v>
          </cell>
          <cell r="BF145">
            <v>0.2</v>
          </cell>
        </row>
        <row r="146">
          <cell r="AZ146" t="str">
            <v>KCA120</v>
          </cell>
          <cell r="BA146" t="str">
            <v>Keûp caïp nhäm A120mm2</v>
          </cell>
          <cell r="BB146" t="str">
            <v>caïi</v>
          </cell>
          <cell r="BC146">
            <v>9000</v>
          </cell>
          <cell r="BD146" t="str">
            <v>06.2130/67</v>
          </cell>
          <cell r="BF146">
            <v>0.2</v>
          </cell>
        </row>
        <row r="147">
          <cell r="AZ147" t="str">
            <v>KCA240</v>
          </cell>
          <cell r="BA147" t="str">
            <v>Keûp caïp nhäm 3 bu läng A240</v>
          </cell>
          <cell r="BB147" t="str">
            <v>caïi</v>
          </cell>
          <cell r="BC147">
            <v>9000</v>
          </cell>
          <cell r="BD147" t="str">
            <v>06.2130/67</v>
          </cell>
          <cell r="BF147">
            <v>0.2</v>
          </cell>
        </row>
        <row r="148">
          <cell r="AZ148" t="str">
            <v>KCM38</v>
          </cell>
          <cell r="BA148" t="str">
            <v>Keûp caïp âäöng M38mm2</v>
          </cell>
          <cell r="BB148" t="str">
            <v>caïi</v>
          </cell>
          <cell r="BC148">
            <v>6000</v>
          </cell>
          <cell r="BD148" t="str">
            <v>06.2130/67</v>
          </cell>
          <cell r="BF148">
            <v>0.2</v>
          </cell>
        </row>
        <row r="149">
          <cell r="AZ149" t="str">
            <v>KCM50</v>
          </cell>
          <cell r="BA149" t="str">
            <v>Keûp caïp âäöng M50mm2</v>
          </cell>
          <cell r="BB149" t="str">
            <v>caïi</v>
          </cell>
          <cell r="BC149">
            <v>6500</v>
          </cell>
          <cell r="BD149" t="str">
            <v>06.2130/67</v>
          </cell>
          <cell r="BF149">
            <v>0.2</v>
          </cell>
        </row>
        <row r="150">
          <cell r="AZ150" t="str">
            <v>KCM70</v>
          </cell>
          <cell r="BA150" t="str">
            <v>Keûp caïp âäöng M70mm2</v>
          </cell>
          <cell r="BB150" t="str">
            <v>caïi</v>
          </cell>
          <cell r="BC150">
            <v>7000</v>
          </cell>
          <cell r="BD150" t="str">
            <v>06.2130/67</v>
          </cell>
          <cell r="BF150">
            <v>0.2</v>
          </cell>
        </row>
        <row r="151">
          <cell r="AZ151" t="str">
            <v>KCM95</v>
          </cell>
          <cell r="BA151" t="str">
            <v>Keûp caïp âäöng M95mm2</v>
          </cell>
          <cell r="BB151" t="str">
            <v>caïi</v>
          </cell>
          <cell r="BC151">
            <v>9000</v>
          </cell>
          <cell r="BD151" t="str">
            <v>06.2130/67</v>
          </cell>
          <cell r="BF151">
            <v>0.2</v>
          </cell>
        </row>
        <row r="152">
          <cell r="AZ152" t="str">
            <v>KCM120</v>
          </cell>
          <cell r="BA152" t="str">
            <v>Keûp caïp âäöng M120mm2</v>
          </cell>
          <cell r="BB152" t="str">
            <v>caïi</v>
          </cell>
          <cell r="BC152">
            <v>11000</v>
          </cell>
          <cell r="BD152" t="str">
            <v>06.2130/67</v>
          </cell>
          <cell r="BF152">
            <v>0.2</v>
          </cell>
        </row>
        <row r="153">
          <cell r="AZ153" t="str">
            <v>KCM150</v>
          </cell>
          <cell r="BA153" t="str">
            <v>Keûp caïp âäöng M150mm2</v>
          </cell>
          <cell r="BB153" t="str">
            <v>caïi</v>
          </cell>
          <cell r="BC153">
            <v>12000</v>
          </cell>
          <cell r="BD153" t="str">
            <v>06.2130/67</v>
          </cell>
          <cell r="BF153">
            <v>0.2</v>
          </cell>
        </row>
        <row r="154">
          <cell r="AZ154" t="str">
            <v>KCMcl</v>
          </cell>
          <cell r="BA154" t="str">
            <v>Keûp âäöng caïc loaûi</v>
          </cell>
          <cell r="BB154" t="str">
            <v>caïi</v>
          </cell>
          <cell r="BC154">
            <v>12000</v>
          </cell>
          <cell r="BD154" t="str">
            <v>06.2130/67</v>
          </cell>
          <cell r="BF154">
            <v>0.2</v>
          </cell>
        </row>
        <row r="155">
          <cell r="AZ155" t="str">
            <v>KCMA70</v>
          </cell>
          <cell r="BA155" t="str">
            <v>Keûp caïp âäöng - nhäm MA-50(70)</v>
          </cell>
          <cell r="BB155" t="str">
            <v>caïi</v>
          </cell>
          <cell r="BC155">
            <v>7000</v>
          </cell>
          <cell r="BD155" t="str">
            <v>06.2130/67</v>
          </cell>
          <cell r="BF155">
            <v>0.2</v>
          </cell>
        </row>
        <row r="156">
          <cell r="AZ156" t="str">
            <v>KCMA95</v>
          </cell>
          <cell r="BA156" t="str">
            <v>Keûp caïp âäöng - nhäm MA 95mm2</v>
          </cell>
          <cell r="BB156" t="str">
            <v>caïi</v>
          </cell>
          <cell r="BC156">
            <v>7000</v>
          </cell>
          <cell r="BD156" t="str">
            <v>06.2130/67</v>
          </cell>
          <cell r="BF156">
            <v>0.2</v>
          </cell>
        </row>
        <row r="157">
          <cell r="AZ157" t="str">
            <v>KCMA120</v>
          </cell>
          <cell r="BA157" t="str">
            <v>Keûp caïp âäöng - nhäm MA 120mm2</v>
          </cell>
          <cell r="BB157" t="str">
            <v>caïi</v>
          </cell>
          <cell r="BC157">
            <v>7000</v>
          </cell>
          <cell r="BD157" t="str">
            <v>06.2130/67</v>
          </cell>
          <cell r="BF157">
            <v>0.2</v>
          </cell>
        </row>
        <row r="158">
          <cell r="AZ158" t="str">
            <v>KÂ</v>
          </cell>
          <cell r="BA158" t="str">
            <v xml:space="preserve">Keûp âäöng </v>
          </cell>
          <cell r="BB158" t="str">
            <v>caïi</v>
          </cell>
          <cell r="BC158">
            <v>14000</v>
          </cell>
          <cell r="BD158" t="str">
            <v>06.2130/67</v>
          </cell>
          <cell r="BF158">
            <v>0.2</v>
          </cell>
        </row>
        <row r="159">
          <cell r="AZ159" t="str">
            <v>KCMA</v>
          </cell>
          <cell r="BA159" t="str">
            <v>Keûp caïp âäöng - nhäm caïc loaûi</v>
          </cell>
          <cell r="BB159" t="str">
            <v>caïi</v>
          </cell>
          <cell r="BC159">
            <v>7000</v>
          </cell>
          <cell r="BD159" t="str">
            <v>06.2130/67</v>
          </cell>
          <cell r="BF159">
            <v>0.2</v>
          </cell>
        </row>
        <row r="160">
          <cell r="AZ160" t="str">
            <v>KDN</v>
          </cell>
          <cell r="BA160" t="str">
            <v>Keûp dáy neïo + 3 buläng</v>
          </cell>
          <cell r="BB160" t="str">
            <v xml:space="preserve">bäü </v>
          </cell>
          <cell r="BC160">
            <v>12000</v>
          </cell>
          <cell r="BF160">
            <v>0.2</v>
          </cell>
        </row>
        <row r="161">
          <cell r="AZ161" t="str">
            <v>ÄN A50</v>
          </cell>
          <cell r="BA161" t="str">
            <v>ÄÚng näúi dáy dáùn ( AC-50, AC-70 )</v>
          </cell>
          <cell r="BB161" t="str">
            <v>äúng</v>
          </cell>
          <cell r="BC161">
            <v>90000</v>
          </cell>
          <cell r="BG161" t="str">
            <v>Nga</v>
          </cell>
        </row>
        <row r="162">
          <cell r="AZ162" t="str">
            <v>ÄN A95</v>
          </cell>
          <cell r="BA162" t="str">
            <v>ÄÚng näúi dáy dáùn AC-95</v>
          </cell>
          <cell r="BB162" t="str">
            <v>äúng</v>
          </cell>
          <cell r="BC162">
            <v>120000</v>
          </cell>
          <cell r="BG162" t="str">
            <v>Nga</v>
          </cell>
        </row>
        <row r="163">
          <cell r="AZ163" t="str">
            <v>ÄN A120</v>
          </cell>
          <cell r="BA163" t="str">
            <v>ÄÚng näúi dáy dáùn AC-120</v>
          </cell>
          <cell r="BB163" t="str">
            <v>äúng</v>
          </cell>
          <cell r="BC163">
            <v>150000</v>
          </cell>
          <cell r="BG163" t="str">
            <v>Nga</v>
          </cell>
        </row>
        <row r="164">
          <cell r="AZ164" t="str">
            <v>ÄN C35</v>
          </cell>
          <cell r="BA164" t="str">
            <v>Äúng näúi kiãøu eïp cho dáy chäúng seït C-35</v>
          </cell>
          <cell r="BB164" t="str">
            <v>caïi</v>
          </cell>
          <cell r="BC164">
            <v>30000</v>
          </cell>
          <cell r="BG164" t="str">
            <v>VN</v>
          </cell>
        </row>
        <row r="165">
          <cell r="BA165" t="str">
            <v>Cáöu âáúu âäöng-nhäm 70-50</v>
          </cell>
          <cell r="BB165" t="str">
            <v>caïi</v>
          </cell>
          <cell r="BC165">
            <v>20000</v>
          </cell>
        </row>
        <row r="166">
          <cell r="AZ166" t="str">
            <v>ÂCM16</v>
          </cell>
          <cell r="BA166" t="str">
            <v>Âáöu cäút âäöng 16mm2</v>
          </cell>
          <cell r="BB166" t="str">
            <v>caïi</v>
          </cell>
          <cell r="BC166">
            <v>4000</v>
          </cell>
          <cell r="BD166" t="str">
            <v>03.4002/66</v>
          </cell>
          <cell r="BF166">
            <v>0.05</v>
          </cell>
        </row>
        <row r="167">
          <cell r="AZ167" t="str">
            <v>ÂCM25</v>
          </cell>
          <cell r="BA167" t="str">
            <v>Âáöu cäút âäöng 25mm2</v>
          </cell>
          <cell r="BB167" t="str">
            <v>caïi</v>
          </cell>
          <cell r="BC167">
            <v>4500</v>
          </cell>
          <cell r="BD167" t="str">
            <v>03.4002/66</v>
          </cell>
          <cell r="BF167">
            <v>0.05</v>
          </cell>
        </row>
        <row r="168">
          <cell r="AZ168" t="str">
            <v>ÂCM35</v>
          </cell>
          <cell r="BA168" t="str">
            <v>Âáöu cäút âäöng 35mm2</v>
          </cell>
          <cell r="BB168" t="str">
            <v>caïi</v>
          </cell>
          <cell r="BC168">
            <v>5000</v>
          </cell>
          <cell r="BD168" t="str">
            <v>03.4002/66</v>
          </cell>
          <cell r="BF168">
            <v>0.05</v>
          </cell>
        </row>
        <row r="169">
          <cell r="AZ169" t="str">
            <v>ÂCM38</v>
          </cell>
          <cell r="BA169" t="str">
            <v>Âáöu cäút âäöng 38mm2</v>
          </cell>
          <cell r="BB169" t="str">
            <v>caïi</v>
          </cell>
          <cell r="BC169">
            <v>5000</v>
          </cell>
          <cell r="BD169" t="str">
            <v>03.4002/66</v>
          </cell>
          <cell r="BF169">
            <v>0.05</v>
          </cell>
        </row>
        <row r="170">
          <cell r="AZ170" t="str">
            <v>ÂCM50</v>
          </cell>
          <cell r="BA170" t="str">
            <v>Âáöu cäút âäöng 50mm2</v>
          </cell>
          <cell r="BB170" t="str">
            <v>caïi</v>
          </cell>
          <cell r="BC170">
            <v>6500</v>
          </cell>
          <cell r="BD170" t="str">
            <v>03.4002/66</v>
          </cell>
          <cell r="BF170">
            <v>0.05</v>
          </cell>
        </row>
        <row r="171">
          <cell r="AZ171" t="str">
            <v>ÂCM70</v>
          </cell>
          <cell r="BA171" t="str">
            <v>Âáöu cäút âäöng 70mm2</v>
          </cell>
          <cell r="BB171" t="str">
            <v>caïi</v>
          </cell>
          <cell r="BC171">
            <v>7500</v>
          </cell>
          <cell r="BD171" t="str">
            <v>03.4002/66</v>
          </cell>
          <cell r="BF171">
            <v>0.08</v>
          </cell>
        </row>
        <row r="172">
          <cell r="AZ172" t="str">
            <v>ÂCM95</v>
          </cell>
          <cell r="BA172" t="str">
            <v>Âáöu cäút âäöng 95mm2</v>
          </cell>
          <cell r="BB172" t="str">
            <v>caïi</v>
          </cell>
          <cell r="BC172">
            <v>12000</v>
          </cell>
          <cell r="BD172" t="str">
            <v>03.4004/66</v>
          </cell>
          <cell r="BF172">
            <v>0.08</v>
          </cell>
        </row>
        <row r="173">
          <cell r="AZ173" t="str">
            <v>ÂCM120</v>
          </cell>
          <cell r="BA173" t="str">
            <v>Âáöu cäút âäöng 120mm2</v>
          </cell>
          <cell r="BB173" t="str">
            <v>caïi</v>
          </cell>
          <cell r="BC173">
            <v>15000</v>
          </cell>
          <cell r="BD173" t="str">
            <v>03.4006/66</v>
          </cell>
          <cell r="BF173">
            <v>0.08</v>
          </cell>
        </row>
        <row r="174">
          <cell r="AZ174" t="str">
            <v>ÂCM120-maû</v>
          </cell>
          <cell r="BA174" t="str">
            <v>Âáöu cäút âäöng 120mm2 maû keîm</v>
          </cell>
          <cell r="BB174" t="str">
            <v>caïi</v>
          </cell>
          <cell r="BC174">
            <v>11000</v>
          </cell>
          <cell r="BD174" t="str">
            <v>03.4006/66</v>
          </cell>
          <cell r="BF174">
            <v>0.08</v>
          </cell>
        </row>
        <row r="175">
          <cell r="AZ175" t="str">
            <v>ÂCM150</v>
          </cell>
          <cell r="BA175" t="str">
            <v>Âáöu cäút âäöng 150mm2</v>
          </cell>
          <cell r="BB175" t="str">
            <v>caïi</v>
          </cell>
          <cell r="BC175">
            <v>16000</v>
          </cell>
          <cell r="BD175" t="str">
            <v>03.4006/66</v>
          </cell>
          <cell r="BF175">
            <v>0.1</v>
          </cell>
        </row>
        <row r="176">
          <cell r="AZ176" t="str">
            <v>ÂCM185</v>
          </cell>
          <cell r="BA176" t="str">
            <v>Âáöu cäút âäöng 150mm2</v>
          </cell>
          <cell r="BB176" t="str">
            <v>caïi</v>
          </cell>
          <cell r="BC176">
            <v>18000</v>
          </cell>
          <cell r="BD176" t="str">
            <v>03.4006/66</v>
          </cell>
          <cell r="BF176">
            <v>0.1</v>
          </cell>
        </row>
        <row r="177">
          <cell r="AZ177" t="str">
            <v>ÂCM240</v>
          </cell>
          <cell r="BA177" t="str">
            <v>Âáöu cäút âäöng 240mm2</v>
          </cell>
          <cell r="BB177" t="str">
            <v>caïi</v>
          </cell>
          <cell r="BC177">
            <v>26000</v>
          </cell>
          <cell r="BD177" t="str">
            <v>03.4008/66</v>
          </cell>
          <cell r="BF177">
            <v>0.1</v>
          </cell>
        </row>
        <row r="178">
          <cell r="AZ178" t="str">
            <v>ÂCM300</v>
          </cell>
          <cell r="BA178" t="str">
            <v>Âáöu cäút âäöng  300mm2</v>
          </cell>
          <cell r="BB178" t="str">
            <v>caïi</v>
          </cell>
          <cell r="BC178">
            <v>25000</v>
          </cell>
          <cell r="BD178" t="str">
            <v>03.4009/66</v>
          </cell>
          <cell r="BF178">
            <v>0.1</v>
          </cell>
        </row>
        <row r="179">
          <cell r="AZ179" t="str">
            <v>ÂCMcl</v>
          </cell>
          <cell r="BA179" t="str">
            <v>Âáöu cäút âäöng caïc loaûi</v>
          </cell>
          <cell r="BB179" t="str">
            <v>caïi</v>
          </cell>
          <cell r="BC179">
            <v>11000</v>
          </cell>
          <cell r="BD179" t="str">
            <v>03.4006/66</v>
          </cell>
          <cell r="BF179">
            <v>0.08</v>
          </cell>
        </row>
        <row r="180">
          <cell r="BA180" t="str">
            <v xml:space="preserve"> Âáöu cäút âäöng - nhäm 70mm2</v>
          </cell>
          <cell r="BB180" t="str">
            <v>caïi</v>
          </cell>
        </row>
        <row r="181">
          <cell r="AZ181" t="str">
            <v>ÂCM</v>
          </cell>
          <cell r="BA181" t="str">
            <v>Âáöu cäút âäöng caïc loaûi</v>
          </cell>
          <cell r="BB181" t="str">
            <v>caïi</v>
          </cell>
          <cell r="BC181">
            <v>12000</v>
          </cell>
          <cell r="BD181" t="str">
            <v>03.4006/66</v>
          </cell>
          <cell r="BF181">
            <v>0.1</v>
          </cell>
        </row>
        <row r="182">
          <cell r="AZ182" t="str">
            <v>ÂCMK70</v>
          </cell>
          <cell r="BA182" t="str">
            <v>Âáöu cäút maû keîm 70mm2</v>
          </cell>
          <cell r="BB182" t="str">
            <v>caïi</v>
          </cell>
          <cell r="BC182">
            <v>12000</v>
          </cell>
          <cell r="BD182" t="str">
            <v>03.4006/66</v>
          </cell>
          <cell r="BF182">
            <v>0.1</v>
          </cell>
        </row>
        <row r="183">
          <cell r="AZ183" t="str">
            <v>ÂCMK95</v>
          </cell>
          <cell r="BA183" t="str">
            <v>Âáöu cäút maû keîm 95mm2</v>
          </cell>
          <cell r="BB183" t="str">
            <v>caïi</v>
          </cell>
          <cell r="BC183">
            <v>14000</v>
          </cell>
          <cell r="BD183" t="str">
            <v>03.4006/66</v>
          </cell>
          <cell r="BF183">
            <v>0.1</v>
          </cell>
        </row>
        <row r="184">
          <cell r="AZ184" t="str">
            <v>ÂCMK120</v>
          </cell>
          <cell r="BA184" t="str">
            <v>Âáöu cäút maû keîm 120mm2</v>
          </cell>
          <cell r="BB184" t="str">
            <v>caïi</v>
          </cell>
          <cell r="BC184">
            <v>18000</v>
          </cell>
          <cell r="BD184" t="str">
            <v>03.4006/66</v>
          </cell>
          <cell r="BF184">
            <v>0.1</v>
          </cell>
        </row>
        <row r="185">
          <cell r="AZ185" t="str">
            <v>ÂCMK150</v>
          </cell>
          <cell r="BA185" t="str">
            <v>Âáöu cäút maû keîm 150mm2</v>
          </cell>
          <cell r="BB185" t="str">
            <v>caïi</v>
          </cell>
          <cell r="BC185">
            <v>24000</v>
          </cell>
          <cell r="BD185" t="str">
            <v>03.4006/66</v>
          </cell>
          <cell r="BF185">
            <v>0.1</v>
          </cell>
        </row>
        <row r="186">
          <cell r="AZ186" t="str">
            <v>x</v>
          </cell>
          <cell r="BA186" t="str">
            <v>Keûp cæûc thiãút bë</v>
          </cell>
          <cell r="BB186" t="str">
            <v>caïi</v>
          </cell>
          <cell r="BC186">
            <v>80000</v>
          </cell>
        </row>
        <row r="187">
          <cell r="BA187" t="str">
            <v>Keûp âáúu chim âäöng</v>
          </cell>
          <cell r="BB187" t="str">
            <v>caïi</v>
          </cell>
          <cell r="BC187">
            <v>20000</v>
          </cell>
        </row>
        <row r="188">
          <cell r="BA188" t="str">
            <v>Keûp âáúu chim nhäm</v>
          </cell>
          <cell r="BB188" t="str">
            <v>caïi</v>
          </cell>
        </row>
        <row r="189">
          <cell r="BA189" t="str">
            <v>Khoïa âåî dáy chäúng seït C-35</v>
          </cell>
          <cell r="BB189" t="str">
            <v>caïi</v>
          </cell>
          <cell r="BC189">
            <v>50000</v>
          </cell>
        </row>
        <row r="190">
          <cell r="BA190" t="str">
            <v>Khoïa neïo dáy chäúng seït C-35</v>
          </cell>
          <cell r="BB190" t="str">
            <v>caïi</v>
          </cell>
          <cell r="BC190">
            <v>35000</v>
          </cell>
        </row>
        <row r="191">
          <cell r="AZ191" t="str">
            <v>BCV</v>
          </cell>
          <cell r="BA191" t="str">
            <v>Biãøn cáúm vaìo</v>
          </cell>
          <cell r="BB191" t="str">
            <v>caïi</v>
          </cell>
          <cell r="BC191">
            <v>30000</v>
          </cell>
          <cell r="BD191" t="str">
            <v>06.2070/67</v>
          </cell>
        </row>
        <row r="192">
          <cell r="AZ192" t="str">
            <v>BCT</v>
          </cell>
          <cell r="BA192" t="str">
            <v>Biãøn cáúm treìo</v>
          </cell>
          <cell r="BB192" t="str">
            <v>caïi</v>
          </cell>
          <cell r="BC192">
            <v>30000</v>
          </cell>
          <cell r="BD192" t="str">
            <v>06.2070/67</v>
          </cell>
        </row>
        <row r="193">
          <cell r="AZ193" t="str">
            <v>BTT</v>
          </cell>
          <cell r="BA193" t="str">
            <v>Biãøn tãn traûm</v>
          </cell>
          <cell r="BB193" t="str">
            <v>caïi</v>
          </cell>
          <cell r="BC193">
            <v>30000</v>
          </cell>
          <cell r="BD193" t="str">
            <v>06.2070/67</v>
          </cell>
        </row>
        <row r="194">
          <cell r="AZ194" t="str">
            <v>TÂ</v>
          </cell>
          <cell r="BA194" t="str">
            <v>Tàng âå</v>
          </cell>
          <cell r="BB194" t="str">
            <v>caïi</v>
          </cell>
          <cell r="BC194">
            <v>35000</v>
          </cell>
          <cell r="BD194" t="str">
            <v>00</v>
          </cell>
          <cell r="BF194">
            <v>10</v>
          </cell>
        </row>
        <row r="195">
          <cell r="AZ195" t="str">
            <v>Ap5</v>
          </cell>
          <cell r="BA195" t="str">
            <v>Aptämaït 2 cæûc - 5A - 600V</v>
          </cell>
          <cell r="BB195" t="str">
            <v>caïi</v>
          </cell>
          <cell r="BC195">
            <v>20000</v>
          </cell>
          <cell r="BD195" t="str">
            <v>02.8401/66</v>
          </cell>
          <cell r="BE195" t="str">
            <v>02.7203/85</v>
          </cell>
          <cell r="BF195">
            <v>5</v>
          </cell>
          <cell r="BG195" t="str">
            <v>(Haìn Quäúc-ThiBiÂi Tuáún Phæång-Khäng ngaìy)</v>
          </cell>
        </row>
        <row r="196">
          <cell r="AZ196" t="str">
            <v>1Ap40</v>
          </cell>
          <cell r="BA196" t="str">
            <v>Aptämaït 1 pha - 40A - 600V</v>
          </cell>
          <cell r="BB196" t="str">
            <v>caïi</v>
          </cell>
          <cell r="BC196">
            <v>35000</v>
          </cell>
          <cell r="BD196" t="str">
            <v>02.8401/66</v>
          </cell>
          <cell r="BE196" t="str">
            <v>02.7203/85</v>
          </cell>
          <cell r="BF196">
            <v>5</v>
          </cell>
          <cell r="BG196" t="str">
            <v>(Haìn Quäúc-ThiBiÂi Tuáún Phæång-Khäng ngaìy)</v>
          </cell>
        </row>
        <row r="197">
          <cell r="AZ197" t="str">
            <v>Ap30</v>
          </cell>
          <cell r="BA197" t="str">
            <v>Aptämaït 3 pha - 30A - 600V</v>
          </cell>
          <cell r="BB197" t="str">
            <v>caïi</v>
          </cell>
          <cell r="BC197">
            <v>120000</v>
          </cell>
          <cell r="BD197" t="str">
            <v>02.8401/66</v>
          </cell>
          <cell r="BE197" t="str">
            <v>02.7203/85</v>
          </cell>
          <cell r="BF197">
            <v>5</v>
          </cell>
          <cell r="BG197" t="str">
            <v>(Haìn Quäúc-ThiBiÂi Tuáún Phæång-Khäng ngaìy)</v>
          </cell>
        </row>
        <row r="198">
          <cell r="AZ198" t="str">
            <v>Ap40</v>
          </cell>
          <cell r="BA198" t="str">
            <v>Aptämaït 3 pha - 40A - 600V</v>
          </cell>
          <cell r="BB198" t="str">
            <v>caïi</v>
          </cell>
          <cell r="BC198">
            <v>100000</v>
          </cell>
          <cell r="BD198" t="str">
            <v>02.8401/66</v>
          </cell>
          <cell r="BE198" t="str">
            <v>02.7202/85</v>
          </cell>
          <cell r="BF198">
            <v>7</v>
          </cell>
          <cell r="BG198" t="str">
            <v>(Haìn Quäúc-ThiBiÂi Tuáún Phæång-Khäng ngaìy)</v>
          </cell>
        </row>
        <row r="199">
          <cell r="AZ199" t="str">
            <v>Ap50</v>
          </cell>
          <cell r="BA199" t="str">
            <v>Aptämaït 3 pha - 50A - 600V</v>
          </cell>
          <cell r="BB199" t="str">
            <v>caïi</v>
          </cell>
          <cell r="BC199">
            <v>150000</v>
          </cell>
          <cell r="BD199" t="str">
            <v>02.8401/66</v>
          </cell>
          <cell r="BE199" t="str">
            <v>02.7202/85</v>
          </cell>
          <cell r="BF199">
            <v>7</v>
          </cell>
          <cell r="BG199" t="str">
            <v>(Haìn Quäúc-ThiBiÂi Tuáún Phæång-Khäng ngaìy)</v>
          </cell>
        </row>
        <row r="200">
          <cell r="AZ200" t="str">
            <v>Ap60</v>
          </cell>
          <cell r="BA200" t="str">
            <v>Aptämaït 3 pha - 60A - 600V</v>
          </cell>
          <cell r="BB200" t="str">
            <v>caïi</v>
          </cell>
          <cell r="BC200">
            <v>170000</v>
          </cell>
          <cell r="BD200" t="str">
            <v>02.8401/66</v>
          </cell>
          <cell r="BE200" t="str">
            <v>02.7202/85</v>
          </cell>
          <cell r="BF200">
            <v>8</v>
          </cell>
          <cell r="BG200" t="str">
            <v>(Haìn Quäúc-ThiBiÂi Tuáún Phæång-Khäng ngaìy)</v>
          </cell>
        </row>
        <row r="201">
          <cell r="AZ201" t="str">
            <v>Ap75</v>
          </cell>
          <cell r="BA201" t="str">
            <v>Aptämaït 3 pha - 75A - 600V</v>
          </cell>
          <cell r="BB201" t="str">
            <v>caïi</v>
          </cell>
          <cell r="BC201">
            <v>186952</v>
          </cell>
          <cell r="BD201" t="str">
            <v>02.8401/66</v>
          </cell>
          <cell r="BE201" t="str">
            <v>02.7202/85</v>
          </cell>
          <cell r="BF201">
            <v>10</v>
          </cell>
          <cell r="BG201" t="str">
            <v>(Haìn Quäúc-ThiBiÂi Tuáún Phæång-Khäng ngaìy)</v>
          </cell>
        </row>
        <row r="202">
          <cell r="AZ202" t="str">
            <v>Ap100</v>
          </cell>
          <cell r="BA202" t="str">
            <v>Aptämaït 3 pha - 100A - 600V</v>
          </cell>
          <cell r="BB202" t="str">
            <v>caïi</v>
          </cell>
          <cell r="BC202">
            <v>250000</v>
          </cell>
          <cell r="BD202" t="str">
            <v>02.8401/66</v>
          </cell>
          <cell r="BE202" t="str">
            <v>02.7201/85</v>
          </cell>
          <cell r="BF202">
            <v>11</v>
          </cell>
          <cell r="BG202" t="str">
            <v>(Haìn Quäúc-ThiBiÂi Tuáún Phæång-Khäng ngaìy)</v>
          </cell>
        </row>
        <row r="203">
          <cell r="AZ203" t="str">
            <v>Ap150</v>
          </cell>
          <cell r="BA203" t="str">
            <v>Aptämaït 3 pha - 150A - 600V</v>
          </cell>
          <cell r="BB203" t="str">
            <v>caïi</v>
          </cell>
          <cell r="BC203">
            <v>310000</v>
          </cell>
          <cell r="BD203" t="str">
            <v>02.8401/66</v>
          </cell>
          <cell r="BE203" t="str">
            <v>02.7201/85</v>
          </cell>
          <cell r="BF203">
            <v>13</v>
          </cell>
          <cell r="BG203" t="str">
            <v>(Haìn Quäúc-ThiBiÂi Tuáún Phæång-Khäng ngaìy)</v>
          </cell>
        </row>
        <row r="204">
          <cell r="AZ204" t="str">
            <v>Ap160</v>
          </cell>
          <cell r="BA204" t="str">
            <v>Aptämaït 3 pha - 160A - 600V</v>
          </cell>
          <cell r="BB204" t="str">
            <v>caïi</v>
          </cell>
          <cell r="BC204">
            <v>630000</v>
          </cell>
          <cell r="BD204" t="str">
            <v>02.8401/66</v>
          </cell>
          <cell r="BE204" t="str">
            <v>02.7201/85</v>
          </cell>
          <cell r="BF204">
            <v>13</v>
          </cell>
          <cell r="BG204" t="str">
            <v>(Haìn Quäúc-ThiBiÂi Tuáún Phæång-Khäng ngaìy)</v>
          </cell>
        </row>
        <row r="205">
          <cell r="AZ205" t="str">
            <v>Ap200</v>
          </cell>
          <cell r="BA205" t="str">
            <v>Aptämaït 3 pha - 200A - 600V</v>
          </cell>
          <cell r="BB205" t="str">
            <v>caïi</v>
          </cell>
          <cell r="BC205">
            <v>650000</v>
          </cell>
          <cell r="BD205" t="str">
            <v>02.8401/66</v>
          </cell>
          <cell r="BE205" t="str">
            <v>02.7104/85</v>
          </cell>
          <cell r="BF205">
            <v>14</v>
          </cell>
          <cell r="BG205" t="str">
            <v>(Haìn Quäúc-ThiBiÂi Tuáún Phæång-Khäng ngaìy)</v>
          </cell>
        </row>
        <row r="206">
          <cell r="AZ206" t="str">
            <v>Ap250</v>
          </cell>
          <cell r="BA206" t="str">
            <v>Aptämaït 3 pha - 250A - 600V</v>
          </cell>
          <cell r="BB206" t="str">
            <v>caïi</v>
          </cell>
          <cell r="BC206">
            <v>1660000</v>
          </cell>
          <cell r="BD206" t="str">
            <v>02.8401/66</v>
          </cell>
          <cell r="BE206" t="str">
            <v>02.7104/85</v>
          </cell>
          <cell r="BF206">
            <v>15</v>
          </cell>
          <cell r="BG206" t="str">
            <v>(Haìn Quäúc-ThiBiÂi Tuáún Phæång-Khäng ngaìy)</v>
          </cell>
        </row>
        <row r="207">
          <cell r="AZ207" t="str">
            <v>Ap300</v>
          </cell>
          <cell r="BA207" t="str">
            <v>Aptämaït 3 pha - 300A - 600V</v>
          </cell>
          <cell r="BB207" t="str">
            <v>caïi</v>
          </cell>
          <cell r="BC207">
            <v>1660000</v>
          </cell>
          <cell r="BD207" t="str">
            <v>02.8401/66</v>
          </cell>
          <cell r="BE207" t="str">
            <v>02.7104/85</v>
          </cell>
          <cell r="BF207">
            <v>16</v>
          </cell>
          <cell r="BG207" t="str">
            <v>(Haìn Quäúc-ThiBiÂi Tuáún Phæång-Khäng ngaìy)</v>
          </cell>
        </row>
        <row r="208">
          <cell r="AZ208" t="str">
            <v>Ap350</v>
          </cell>
          <cell r="BA208" t="str">
            <v>Aptämaït 3 pha - 350A - 600V</v>
          </cell>
          <cell r="BB208" t="str">
            <v>caïi</v>
          </cell>
          <cell r="BC208">
            <v>1660000</v>
          </cell>
          <cell r="BD208" t="str">
            <v>02.8402/66</v>
          </cell>
          <cell r="BE208" t="str">
            <v>02.7104/85</v>
          </cell>
          <cell r="BF208">
            <v>18</v>
          </cell>
          <cell r="BG208" t="str">
            <v>(Haìn Quäúc-ThiBiÂi Tuáún Phæång-Khäng ngaìy)</v>
          </cell>
        </row>
        <row r="209">
          <cell r="AZ209" t="str">
            <v>Ap400</v>
          </cell>
          <cell r="BA209" t="str">
            <v>Aptämaït 3 pha - 400A - 600V</v>
          </cell>
          <cell r="BB209" t="str">
            <v>caïi</v>
          </cell>
          <cell r="BC209">
            <v>1660000</v>
          </cell>
          <cell r="BD209" t="str">
            <v>02.8402/66</v>
          </cell>
          <cell r="BE209" t="str">
            <v>02.7104/85</v>
          </cell>
          <cell r="BF209">
            <v>20</v>
          </cell>
          <cell r="BG209" t="str">
            <v>(Haìn Quäúc-ThiBiÂi Tuáún Phæång-Khäng ngaìy)</v>
          </cell>
        </row>
        <row r="210">
          <cell r="AZ210" t="str">
            <v>Ap500</v>
          </cell>
          <cell r="BA210" t="str">
            <v>Aptämaït 3 pha - 500A - 600V</v>
          </cell>
          <cell r="BB210" t="str">
            <v>caïi</v>
          </cell>
          <cell r="BC210">
            <v>3150000</v>
          </cell>
          <cell r="BD210" t="str">
            <v>02.8403/66</v>
          </cell>
          <cell r="BE210" t="str">
            <v>02.7103/85</v>
          </cell>
          <cell r="BF210">
            <v>22</v>
          </cell>
          <cell r="BG210" t="str">
            <v>(Haìn Quäúc-ThiBiÂi Tuáún Phæång-Khäng ngaìy)</v>
          </cell>
        </row>
        <row r="211">
          <cell r="AZ211" t="str">
            <v>Ap600</v>
          </cell>
          <cell r="BA211" t="str">
            <v>Aptämaït 3 pha - 600A - 600V</v>
          </cell>
          <cell r="BB211" t="str">
            <v>caïi</v>
          </cell>
          <cell r="BC211">
            <v>3150000</v>
          </cell>
          <cell r="BD211" t="str">
            <v>02.8403/66</v>
          </cell>
          <cell r="BE211" t="str">
            <v>02.7103/85</v>
          </cell>
          <cell r="BF211">
            <v>24</v>
          </cell>
          <cell r="BG211" t="str">
            <v>(Haìn Quäúc-ThiBiÂi Tuáún Phæång-Khäng ngaìy)</v>
          </cell>
        </row>
        <row r="212">
          <cell r="AZ212" t="str">
            <v>Ap630</v>
          </cell>
          <cell r="BA212" t="str">
            <v>Aptämaït 3 pha - 630A - 600V</v>
          </cell>
          <cell r="BB212" t="str">
            <v>caïi</v>
          </cell>
          <cell r="BC212">
            <v>3150000</v>
          </cell>
          <cell r="BD212" t="str">
            <v>02.8403/66</v>
          </cell>
          <cell r="BE212" t="str">
            <v>02.7103/85</v>
          </cell>
          <cell r="BF212">
            <v>24</v>
          </cell>
          <cell r="BG212" t="str">
            <v>(Haìn Quäúc-ThiBiÂi Tuáún Phæång-Khäng ngaìy)</v>
          </cell>
        </row>
        <row r="213">
          <cell r="AZ213" t="str">
            <v>Ap800</v>
          </cell>
          <cell r="BA213" t="str">
            <v>Aptämaït 3 pha - 800A - 600V</v>
          </cell>
          <cell r="BB213" t="str">
            <v>caïi</v>
          </cell>
          <cell r="BC213">
            <v>4100000</v>
          </cell>
          <cell r="BD213" t="str">
            <v>02.8404/66</v>
          </cell>
          <cell r="BE213" t="str">
            <v>02.7103/85</v>
          </cell>
          <cell r="BF213">
            <v>24</v>
          </cell>
          <cell r="BG213" t="str">
            <v>(Haìn Quäúc-ThiBiÂi Tuáún Phæång-Khäng ngaìy)</v>
          </cell>
        </row>
        <row r="214">
          <cell r="AZ214" t="str">
            <v>Ap1000</v>
          </cell>
          <cell r="BA214" t="str">
            <v>Aptämaït 3 pha - 1000A - 600V</v>
          </cell>
          <cell r="BB214" t="str">
            <v>caïi</v>
          </cell>
          <cell r="BC214">
            <v>9850000</v>
          </cell>
          <cell r="BD214" t="str">
            <v>02.8404/66</v>
          </cell>
          <cell r="BE214" t="str">
            <v>02.7102/85</v>
          </cell>
          <cell r="BF214">
            <v>27</v>
          </cell>
          <cell r="BG214" t="str">
            <v>(Haìn Quäúc-ThiBiÂi Tuáún Phæång-Khäng ngaìy)</v>
          </cell>
        </row>
        <row r="215">
          <cell r="AZ215" t="str">
            <v>Ap1200</v>
          </cell>
          <cell r="BA215" t="str">
            <v>Aptämaït 3 pha - 1200A - 600V</v>
          </cell>
          <cell r="BB215" t="str">
            <v>caïi</v>
          </cell>
          <cell r="BC215">
            <v>18200000</v>
          </cell>
          <cell r="BD215" t="str">
            <v>02.8404/66</v>
          </cell>
          <cell r="BE215" t="str">
            <v>02.7102/85</v>
          </cell>
          <cell r="BF215">
            <v>30</v>
          </cell>
          <cell r="BG215" t="str">
            <v>(Haìn Quäúc-ThiBiÂi Tuáún Phæång-Khäng ngaìy)</v>
          </cell>
        </row>
        <row r="216">
          <cell r="AZ216" t="str">
            <v>Ap1500</v>
          </cell>
          <cell r="BA216" t="str">
            <v>Aptämaït 3 pha - 1500A - 600V</v>
          </cell>
          <cell r="BB216" t="str">
            <v>caïi</v>
          </cell>
          <cell r="BC216">
            <v>32000000</v>
          </cell>
          <cell r="BD216" t="str">
            <v>02.8404/66</v>
          </cell>
          <cell r="BE216" t="str">
            <v>02.7102/85</v>
          </cell>
          <cell r="BF216">
            <v>30</v>
          </cell>
          <cell r="BG216" t="str">
            <v>(Haìn Quäúc-ThiBiÂi Tuáún Phæång-Khäng ngaìy)</v>
          </cell>
        </row>
        <row r="217">
          <cell r="AZ217" t="str">
            <v>Ap1800</v>
          </cell>
          <cell r="BA217" t="str">
            <v>Aptämaït 3 pha - 1800A - 600V</v>
          </cell>
          <cell r="BB217" t="str">
            <v>caïi</v>
          </cell>
          <cell r="BC217">
            <v>55000000</v>
          </cell>
          <cell r="BD217" t="str">
            <v>02.8404/66</v>
          </cell>
          <cell r="BE217" t="str">
            <v>02.7102/85</v>
          </cell>
          <cell r="BG217" t="str">
            <v>(Haìn Quäúc-ThiBiÂi Tuáún Phæång-Khäng ngaìy)</v>
          </cell>
        </row>
        <row r="218">
          <cell r="AZ218" t="str">
            <v>CD1C-500</v>
          </cell>
          <cell r="BA218" t="str">
            <v>Cáöu dao âãú sæï 1 chiãöu 500A-600V</v>
          </cell>
          <cell r="BB218" t="str">
            <v>caïi</v>
          </cell>
          <cell r="BC218">
            <v>0</v>
          </cell>
          <cell r="BD218" t="str">
            <v>02.3144/66</v>
          </cell>
        </row>
        <row r="219">
          <cell r="AZ219" t="str">
            <v>CD1C-1000</v>
          </cell>
          <cell r="BA219" t="str">
            <v>Cáöu dao häüp sàõt 1 chiãöu 1000A-600V</v>
          </cell>
          <cell r="BB219" t="str">
            <v>caïi</v>
          </cell>
          <cell r="BC219">
            <v>2500000</v>
          </cell>
          <cell r="BD219" t="str">
            <v>02.3145/66</v>
          </cell>
        </row>
        <row r="220">
          <cell r="AZ220" t="str">
            <v>CD2C-500</v>
          </cell>
          <cell r="BA220" t="str">
            <v>Cáöu dao häüp sàõt 2 chiãöu 500A-600V</v>
          </cell>
          <cell r="BB220" t="str">
            <v>caïi</v>
          </cell>
          <cell r="BC220">
            <v>500000</v>
          </cell>
          <cell r="BD220" t="str">
            <v>02.3144/66</v>
          </cell>
        </row>
        <row r="221">
          <cell r="AZ221" t="str">
            <v>TI75</v>
          </cell>
          <cell r="BA221" t="str">
            <v>Biãún doìng âiãûn 75/5A - 600V</v>
          </cell>
          <cell r="BB221" t="str">
            <v>caïi</v>
          </cell>
          <cell r="BC221">
            <v>90000</v>
          </cell>
          <cell r="BD221" t="str">
            <v>02.1125/66</v>
          </cell>
          <cell r="BE221" t="str">
            <v>01.4202/85</v>
          </cell>
          <cell r="BF221">
            <v>2</v>
          </cell>
        </row>
        <row r="222">
          <cell r="AZ222" t="str">
            <v>TI150</v>
          </cell>
          <cell r="BA222" t="str">
            <v>Biãún doìng âiãûn 150/5A - 600V</v>
          </cell>
          <cell r="BB222" t="str">
            <v>caïi</v>
          </cell>
          <cell r="BC222">
            <v>90000</v>
          </cell>
          <cell r="BD222" t="str">
            <v>02.1125/66</v>
          </cell>
          <cell r="BE222" t="str">
            <v>01.4202/85</v>
          </cell>
          <cell r="BF222">
            <v>2</v>
          </cell>
        </row>
        <row r="223">
          <cell r="AZ223" t="str">
            <v>TI250</v>
          </cell>
          <cell r="BA223" t="str">
            <v>Biãún doìng âiãûn 250/5A - 600V</v>
          </cell>
          <cell r="BB223" t="str">
            <v>caïi</v>
          </cell>
          <cell r="BC223">
            <v>90000</v>
          </cell>
          <cell r="BD223" t="str">
            <v>02.1125/66</v>
          </cell>
          <cell r="BE223" t="str">
            <v>01.4202/85</v>
          </cell>
          <cell r="BF223">
            <v>2</v>
          </cell>
        </row>
        <row r="224">
          <cell r="AZ224" t="str">
            <v>TI400</v>
          </cell>
          <cell r="BA224" t="str">
            <v>Biãún doìng âiãûn 400/5A - 600V</v>
          </cell>
          <cell r="BB224" t="str">
            <v>caïi</v>
          </cell>
          <cell r="BC224">
            <v>95000</v>
          </cell>
          <cell r="BD224" t="str">
            <v>02.1125/66</v>
          </cell>
          <cell r="BE224" t="str">
            <v>01.4202/85</v>
          </cell>
          <cell r="BF224">
            <v>2</v>
          </cell>
        </row>
        <row r="225">
          <cell r="AZ225" t="str">
            <v>TI500</v>
          </cell>
          <cell r="BA225" t="str">
            <v>Biãún doìng âiãûn 500/5A - 600V</v>
          </cell>
          <cell r="BB225" t="str">
            <v>caïi</v>
          </cell>
          <cell r="BC225">
            <v>95000</v>
          </cell>
          <cell r="BD225" t="str">
            <v>02.1125/66</v>
          </cell>
          <cell r="BE225" t="str">
            <v>01.4202/85</v>
          </cell>
          <cell r="BF225">
            <v>2</v>
          </cell>
        </row>
        <row r="226">
          <cell r="AZ226" t="str">
            <v>TI600</v>
          </cell>
          <cell r="BA226" t="str">
            <v>Biãún doìng âiãûn 600/5A - 600V</v>
          </cell>
          <cell r="BB226" t="str">
            <v>caïi</v>
          </cell>
          <cell r="BC226">
            <v>110000</v>
          </cell>
          <cell r="BD226" t="str">
            <v>02.1125/66</v>
          </cell>
          <cell r="BE226" t="str">
            <v>01.4202/85</v>
          </cell>
          <cell r="BF226">
            <v>3</v>
          </cell>
        </row>
        <row r="227">
          <cell r="AZ227" t="str">
            <v>TI800</v>
          </cell>
          <cell r="BA227" t="str">
            <v>Biãún doìng âiãûn 800/5A - 600V</v>
          </cell>
          <cell r="BB227" t="str">
            <v>caïi</v>
          </cell>
          <cell r="BC227">
            <v>160000</v>
          </cell>
          <cell r="BD227" t="str">
            <v>02.1125/66</v>
          </cell>
          <cell r="BE227" t="str">
            <v>01.4202/85</v>
          </cell>
          <cell r="BF227">
            <v>3</v>
          </cell>
        </row>
        <row r="228">
          <cell r="AZ228" t="str">
            <v>TI1000</v>
          </cell>
          <cell r="BA228" t="str">
            <v>Biãún doìng âiãûn 1000/5A - 600V</v>
          </cell>
          <cell r="BB228" t="str">
            <v>caïi</v>
          </cell>
          <cell r="BC228">
            <v>220000</v>
          </cell>
          <cell r="BD228" t="str">
            <v>02.1125/66</v>
          </cell>
          <cell r="BE228" t="str">
            <v>01.4202/85</v>
          </cell>
          <cell r="BF228">
            <v>3</v>
          </cell>
        </row>
        <row r="229">
          <cell r="AZ229" t="str">
            <v>TI1200</v>
          </cell>
          <cell r="BA229" t="str">
            <v>Biãún doìng âiãûn 1200/5A - 600V</v>
          </cell>
          <cell r="BB229" t="str">
            <v>caïi</v>
          </cell>
          <cell r="BC229">
            <v>220000</v>
          </cell>
          <cell r="BD229" t="str">
            <v>02.1125/66</v>
          </cell>
          <cell r="BE229" t="str">
            <v>01.4202/85</v>
          </cell>
          <cell r="BF229">
            <v>3</v>
          </cell>
        </row>
        <row r="230">
          <cell r="AZ230" t="str">
            <v>TI1500</v>
          </cell>
          <cell r="BA230" t="str">
            <v>Biãún doìng âiãûn 1500/5A - 600V</v>
          </cell>
          <cell r="BB230" t="str">
            <v>caïi</v>
          </cell>
          <cell r="BC230">
            <v>220000</v>
          </cell>
          <cell r="BD230" t="str">
            <v>02.1125/66</v>
          </cell>
          <cell r="BE230" t="str">
            <v>01.4202/85</v>
          </cell>
          <cell r="BF230">
            <v>3</v>
          </cell>
        </row>
        <row r="231">
          <cell r="AZ231" t="str">
            <v>TI1800</v>
          </cell>
          <cell r="BA231" t="str">
            <v>Biãún doìng âiãûn 1800/5A - 600V</v>
          </cell>
          <cell r="BB231" t="str">
            <v>caïi</v>
          </cell>
          <cell r="BC231">
            <v>220000</v>
          </cell>
          <cell r="BD231" t="str">
            <v>02.1125/66</v>
          </cell>
          <cell r="BE231" t="str">
            <v>01.4202/85</v>
          </cell>
          <cell r="BF231">
            <v>3</v>
          </cell>
        </row>
        <row r="232">
          <cell r="AZ232" t="str">
            <v>CTHC</v>
          </cell>
          <cell r="BA232" t="str">
            <v>Cäng tå hæîu cäng 3 pha 5A - 220/380V</v>
          </cell>
          <cell r="BB232" t="str">
            <v>caïi</v>
          </cell>
          <cell r="BC232">
            <v>320000</v>
          </cell>
          <cell r="BD232" t="str">
            <v>05.5104/66</v>
          </cell>
          <cell r="BE232" t="str">
            <v>05.4002/85</v>
          </cell>
          <cell r="BF232">
            <v>5</v>
          </cell>
        </row>
        <row r="233">
          <cell r="AZ233" t="str">
            <v>CTVC</v>
          </cell>
          <cell r="BA233" t="str">
            <v>Cäng tå vä cäng 3 pha 5A - 220/380V</v>
          </cell>
          <cell r="BB233" t="str">
            <v>caïi</v>
          </cell>
          <cell r="BC233">
            <v>320000</v>
          </cell>
          <cell r="BD233" t="str">
            <v>05.5104/66</v>
          </cell>
          <cell r="BE233" t="str">
            <v>05.4002/85</v>
          </cell>
          <cell r="BF233">
            <v>5</v>
          </cell>
        </row>
        <row r="234">
          <cell r="AZ234" t="str">
            <v>THT-250</v>
          </cell>
          <cell r="BA234" t="str">
            <v>Tuí âiãûn haû thãú 3 pha TBA 250KVA</v>
          </cell>
          <cell r="BB234" t="str">
            <v>tuí</v>
          </cell>
          <cell r="BC234">
            <v>20300000</v>
          </cell>
          <cell r="BD234" t="str">
            <v>05.1102/66</v>
          </cell>
          <cell r="BE234" t="str">
            <v>07.1001/85</v>
          </cell>
          <cell r="BF234">
            <v>150</v>
          </cell>
        </row>
        <row r="235">
          <cell r="AZ235" t="str">
            <v>THT-400</v>
          </cell>
          <cell r="BA235" t="str">
            <v>Tuí âiãûn haû thãú 3 pha TBA 400KVA</v>
          </cell>
          <cell r="BB235" t="str">
            <v>tuí</v>
          </cell>
          <cell r="BC235">
            <v>27500000</v>
          </cell>
          <cell r="BD235" t="str">
            <v>05.1102/66</v>
          </cell>
          <cell r="BE235" t="str">
            <v>07.1001/85</v>
          </cell>
          <cell r="BF235">
            <v>150</v>
          </cell>
        </row>
        <row r="236">
          <cell r="AZ236" t="str">
            <v>THT-560</v>
          </cell>
          <cell r="BA236" t="str">
            <v>Tuí âiãûn haû thãú 3 pha TBA 560KVA</v>
          </cell>
          <cell r="BB236" t="str">
            <v>tuí</v>
          </cell>
          <cell r="BC236">
            <v>31500000</v>
          </cell>
          <cell r="BD236" t="str">
            <v>05.1102/66</v>
          </cell>
          <cell r="BE236" t="str">
            <v>07.1001/85</v>
          </cell>
          <cell r="BF236">
            <v>150</v>
          </cell>
        </row>
        <row r="237">
          <cell r="AZ237" t="str">
            <v>TB400</v>
          </cell>
          <cell r="BA237" t="str">
            <v>Tuí tuû buì 400kVAr - 400V ( håüp bäü )</v>
          </cell>
          <cell r="BB237" t="str">
            <v>tuí</v>
          </cell>
          <cell r="BC237">
            <v>45000000</v>
          </cell>
          <cell r="BD237" t="str">
            <v>02.8505b/66</v>
          </cell>
        </row>
        <row r="238">
          <cell r="AZ238" t="str">
            <v>Vol</v>
          </cell>
          <cell r="BA238" t="str">
            <v>Âäöng häö vän 0 - 600V</v>
          </cell>
          <cell r="BB238" t="str">
            <v>caïi</v>
          </cell>
          <cell r="BC238">
            <v>140000</v>
          </cell>
          <cell r="BD238" t="str">
            <v>ZG.5120/1242</v>
          </cell>
        </row>
        <row r="239">
          <cell r="AZ239" t="str">
            <v>Ampe 1500</v>
          </cell>
          <cell r="BA239" t="str">
            <v>Âäöng häö Ampe 0 - 1500A</v>
          </cell>
          <cell r="BB239" t="str">
            <v>caïi</v>
          </cell>
          <cell r="BC239">
            <v>150000</v>
          </cell>
          <cell r="BD239" t="str">
            <v>ZG.5120/1242</v>
          </cell>
        </row>
        <row r="240">
          <cell r="AZ240" t="str">
            <v>Ampe 600</v>
          </cell>
          <cell r="BA240" t="str">
            <v>Âäöng häö Ampemet 0 - 600A</v>
          </cell>
          <cell r="BB240" t="str">
            <v>caïi</v>
          </cell>
          <cell r="BC240">
            <v>120000</v>
          </cell>
          <cell r="BD240" t="str">
            <v>ZG.5120/1242</v>
          </cell>
        </row>
        <row r="241">
          <cell r="AZ241" t="str">
            <v>Ampe 150</v>
          </cell>
          <cell r="BA241" t="str">
            <v>Âäöng häö Ampe 0 - 150A</v>
          </cell>
          <cell r="BB241" t="str">
            <v>caïi</v>
          </cell>
          <cell r="BC241">
            <v>120000</v>
          </cell>
          <cell r="BD241" t="str">
            <v>ZG.5120/1242</v>
          </cell>
        </row>
        <row r="242">
          <cell r="AZ242" t="str">
            <v>Cmaûch</v>
          </cell>
          <cell r="BA242" t="str">
            <v>Chuyãøn maûch vän 4 vë trê</v>
          </cell>
          <cell r="BB242" t="str">
            <v>caïi</v>
          </cell>
          <cell r="BC242">
            <v>200000</v>
          </cell>
          <cell r="BD242" t="str">
            <v>ZG.5120/1242</v>
          </cell>
        </row>
        <row r="243">
          <cell r="AZ243" t="str">
            <v>Qgioï</v>
          </cell>
          <cell r="BA243" t="str">
            <v>Quaût huït gioï caïnh 400</v>
          </cell>
          <cell r="BB243" t="str">
            <v>bäü</v>
          </cell>
          <cell r="BC243">
            <v>180000</v>
          </cell>
        </row>
        <row r="244">
          <cell r="AZ244" t="str">
            <v>HQ40</v>
          </cell>
          <cell r="BA244" t="str">
            <v>Âeìn huyình quang 220V-40W</v>
          </cell>
          <cell r="BB244" t="str">
            <v>bäü</v>
          </cell>
          <cell r="BC244">
            <v>60000</v>
          </cell>
          <cell r="BD244" t="str">
            <v>ZE.21.20/1242</v>
          </cell>
        </row>
        <row r="245">
          <cell r="AZ245" t="str">
            <v>TN250</v>
          </cell>
          <cell r="BA245" t="str">
            <v>Âeìn cao aïp thuíy ngán 220V-250W</v>
          </cell>
          <cell r="BB245" t="str">
            <v>bäü</v>
          </cell>
          <cell r="BC245">
            <v>1800000</v>
          </cell>
          <cell r="BD245" t="str">
            <v>CS3.05.001/37</v>
          </cell>
        </row>
        <row r="246">
          <cell r="AZ246" t="str">
            <v>CÂ2,8</v>
          </cell>
          <cell r="BA246" t="str">
            <v>Cáön âeìn cao aïp daìi 2,8m</v>
          </cell>
          <cell r="BB246" t="str">
            <v>bäü</v>
          </cell>
          <cell r="BC246">
            <v>120000</v>
          </cell>
          <cell r="BD246" t="str">
            <v>CS3.03.011/37</v>
          </cell>
        </row>
        <row r="247">
          <cell r="AZ247" t="str">
            <v>CÂ3,2</v>
          </cell>
          <cell r="BA247" t="str">
            <v>Cáön âeìn cao aïp daìi 3,2m</v>
          </cell>
          <cell r="BB247" t="str">
            <v>bäü</v>
          </cell>
          <cell r="BC247">
            <v>120000</v>
          </cell>
          <cell r="BD247" t="str">
            <v>CS3.03.012/37</v>
          </cell>
        </row>
        <row r="248">
          <cell r="AZ248" t="str">
            <v>VÂCT</v>
          </cell>
          <cell r="BA248" t="str">
            <v>Voîng âäöng cao thãú</v>
          </cell>
          <cell r="BB248" t="str">
            <v>caïi</v>
          </cell>
          <cell r="BC248">
            <v>40000</v>
          </cell>
          <cell r="BD248" t="str">
            <v>06.2061/67</v>
          </cell>
          <cell r="BF248">
            <v>2</v>
          </cell>
        </row>
        <row r="249">
          <cell r="AZ249" t="str">
            <v>Chim</v>
          </cell>
          <cell r="BA249" t="str">
            <v>Chim âäöng cao thãú</v>
          </cell>
          <cell r="BB249" t="str">
            <v>caïi</v>
          </cell>
          <cell r="BC249">
            <v>40000</v>
          </cell>
          <cell r="BD249" t="str">
            <v>06.2061/67</v>
          </cell>
          <cell r="BF249">
            <v>2</v>
          </cell>
        </row>
        <row r="250">
          <cell r="AZ250" t="str">
            <v>Keûp ÂR</v>
          </cell>
          <cell r="BA250" t="str">
            <v>Keûp âáúu reî</v>
          </cell>
          <cell r="BB250" t="str">
            <v>caïi</v>
          </cell>
          <cell r="BC250">
            <v>85000</v>
          </cell>
          <cell r="BD250" t="str">
            <v>06.2061/67</v>
          </cell>
          <cell r="BF250">
            <v>2</v>
          </cell>
        </row>
        <row r="251">
          <cell r="AZ251" t="str">
            <v>VÂHT</v>
          </cell>
          <cell r="BA251" t="str">
            <v>Voîng âäöng haû thãú</v>
          </cell>
          <cell r="BB251" t="str">
            <v>caïi</v>
          </cell>
          <cell r="BC251">
            <v>25000</v>
          </cell>
          <cell r="BD251" t="str">
            <v>06.2061/67</v>
          </cell>
          <cell r="BF251">
            <v>1</v>
          </cell>
        </row>
        <row r="252">
          <cell r="AZ252" t="str">
            <v>Bkeo</v>
          </cell>
          <cell r="BA252" t="str">
            <v>Bàng keo caïch âiãûn</v>
          </cell>
          <cell r="BB252" t="str">
            <v>cuäün</v>
          </cell>
          <cell r="BC252">
            <v>4000</v>
          </cell>
          <cell r="BD252" t="str">
            <v>00</v>
          </cell>
          <cell r="BF252">
            <v>0.01</v>
          </cell>
        </row>
        <row r="253">
          <cell r="AZ253" t="str">
            <v>Cäliã</v>
          </cell>
          <cell r="BA253" t="str">
            <v>Cäliã keûp caïp</v>
          </cell>
          <cell r="BB253" t="str">
            <v>bäü</v>
          </cell>
          <cell r="BC253">
            <v>42000</v>
          </cell>
          <cell r="BD253" t="str">
            <v>00</v>
          </cell>
          <cell r="BF253">
            <v>4</v>
          </cell>
        </row>
        <row r="254">
          <cell r="BA254" t="str">
            <v>CÄÜT BÃ TÄNG</v>
          </cell>
          <cell r="BH254" t="str">
            <v>Læûc âáöu cäüt (kg)</v>
          </cell>
        </row>
        <row r="255">
          <cell r="AZ255" t="str">
            <v>BTLT7,5A</v>
          </cell>
          <cell r="BA255" t="str">
            <v>Cäüt bã täng ly tám 7,5A</v>
          </cell>
          <cell r="BB255" t="str">
            <v>cäüt</v>
          </cell>
          <cell r="BC255">
            <v>630000</v>
          </cell>
          <cell r="BD255" t="str">
            <v>05.5211/67</v>
          </cell>
          <cell r="BE255" t="str">
            <v>00</v>
          </cell>
          <cell r="BF255">
            <v>650</v>
          </cell>
          <cell r="BG255" t="str">
            <v>TB cuía Cty XLÂ ÂN ngaìy 01/6/01</v>
          </cell>
          <cell r="BH255" t="e">
            <v>#N/A</v>
          </cell>
        </row>
        <row r="256">
          <cell r="AZ256" t="str">
            <v>BTLT 7,5B</v>
          </cell>
          <cell r="BA256" t="str">
            <v>Cäüt bã täng ly tám 7,5B</v>
          </cell>
          <cell r="BB256" t="str">
            <v>cäüt</v>
          </cell>
          <cell r="BC256">
            <v>690000</v>
          </cell>
          <cell r="BD256" t="str">
            <v>05.5211/67</v>
          </cell>
          <cell r="BE256" t="str">
            <v>00</v>
          </cell>
          <cell r="BF256">
            <v>650</v>
          </cell>
          <cell r="BG256" t="str">
            <v>TB cuía Cty XLÂ ÂN ngaìy 01/6/01</v>
          </cell>
          <cell r="BH256" t="e">
            <v>#N/A</v>
          </cell>
        </row>
        <row r="257">
          <cell r="AZ257" t="str">
            <v>BTLT 7,5C</v>
          </cell>
          <cell r="BA257" t="str">
            <v>Cäüt bã täng ly tám 7,5C</v>
          </cell>
          <cell r="BB257" t="str">
            <v>cäüt</v>
          </cell>
          <cell r="BC257">
            <v>710000</v>
          </cell>
          <cell r="BD257" t="str">
            <v>05.5211/67</v>
          </cell>
          <cell r="BE257" t="str">
            <v>00</v>
          </cell>
          <cell r="BF257">
            <v>650</v>
          </cell>
          <cell r="BG257" t="str">
            <v>TB cuía Cty XLÂ ÂN ngaìy 01/6/01</v>
          </cell>
          <cell r="BH257" t="e">
            <v>#N/A</v>
          </cell>
        </row>
        <row r="258">
          <cell r="AZ258" t="str">
            <v>BTLT8,4A</v>
          </cell>
          <cell r="BA258" t="str">
            <v>Cäüt bã täng ly tám 8,4A</v>
          </cell>
          <cell r="BB258" t="str">
            <v>cäüt</v>
          </cell>
          <cell r="BC258">
            <v>720000</v>
          </cell>
          <cell r="BD258" t="str">
            <v>05.5212/67</v>
          </cell>
          <cell r="BE258" t="str">
            <v>00</v>
          </cell>
          <cell r="BF258">
            <v>800</v>
          </cell>
          <cell r="BG258" t="str">
            <v>TB cuía Cty XLÂ ÂN ngaìy 01/6/01</v>
          </cell>
          <cell r="BH258" t="e">
            <v>#N/A</v>
          </cell>
        </row>
        <row r="259">
          <cell r="AZ259" t="str">
            <v>BTLT8,4B</v>
          </cell>
          <cell r="BA259" t="str">
            <v>Cäüt bã täng ly tám 8,4B</v>
          </cell>
          <cell r="BB259" t="str">
            <v>cäüt</v>
          </cell>
          <cell r="BC259">
            <v>800000</v>
          </cell>
          <cell r="BD259" t="str">
            <v>05.5212/67</v>
          </cell>
          <cell r="BE259" t="str">
            <v>00</v>
          </cell>
          <cell r="BF259">
            <v>800</v>
          </cell>
          <cell r="BG259" t="str">
            <v>TB cuía Cty XLÂ ÂN ngaìy 01/6/01</v>
          </cell>
          <cell r="BH259" t="e">
            <v>#N/A</v>
          </cell>
        </row>
        <row r="260">
          <cell r="AZ260" t="str">
            <v>BTLT8,4C</v>
          </cell>
          <cell r="BA260" t="str">
            <v>Cäüt bã täng ly tám 8,4C</v>
          </cell>
          <cell r="BB260" t="str">
            <v>cäüt</v>
          </cell>
          <cell r="BC260">
            <v>930000</v>
          </cell>
          <cell r="BD260" t="str">
            <v>05.5212/67</v>
          </cell>
          <cell r="BE260" t="str">
            <v>00</v>
          </cell>
          <cell r="BF260">
            <v>800</v>
          </cell>
          <cell r="BG260" t="str">
            <v>TB cuía Cty XLÂ ÂN ngaìy 01/6/01</v>
          </cell>
          <cell r="BH260" t="e">
            <v>#N/A</v>
          </cell>
        </row>
        <row r="261">
          <cell r="AZ261" t="str">
            <v>BTLT10A</v>
          </cell>
          <cell r="BA261" t="str">
            <v>Cäüt bã täng ly tám 10A</v>
          </cell>
          <cell r="BB261" t="str">
            <v>cäüt</v>
          </cell>
          <cell r="BC261">
            <v>930000</v>
          </cell>
          <cell r="BD261" t="str">
            <v>05.5212/67</v>
          </cell>
          <cell r="BE261" t="str">
            <v>00</v>
          </cell>
          <cell r="BF261">
            <v>950</v>
          </cell>
          <cell r="BG261" t="str">
            <v>TB cuía Cty XLÂ ÂN ngaìy 01/6/01</v>
          </cell>
          <cell r="BH261" t="e">
            <v>#N/A</v>
          </cell>
        </row>
        <row r="262">
          <cell r="AZ262" t="str">
            <v>BTLT10B</v>
          </cell>
          <cell r="BA262" t="str">
            <v>Cäüt bã täng ly tám 10B</v>
          </cell>
          <cell r="BB262" t="str">
            <v>cäüt</v>
          </cell>
          <cell r="BC262">
            <v>1000000</v>
          </cell>
          <cell r="BD262" t="str">
            <v>05.5212/67</v>
          </cell>
          <cell r="BE262" t="str">
            <v>00</v>
          </cell>
          <cell r="BF262">
            <v>950</v>
          </cell>
          <cell r="BG262" t="str">
            <v>TB cuía Cty XLÂ ÂN ngaìy 01/6/01</v>
          </cell>
          <cell r="BH262" t="e">
            <v>#N/A</v>
          </cell>
        </row>
        <row r="263">
          <cell r="AZ263" t="str">
            <v>BTLT10C</v>
          </cell>
          <cell r="BA263" t="str">
            <v>Cäüt bã täng ly tám 10C</v>
          </cell>
          <cell r="BB263" t="str">
            <v>cäüt</v>
          </cell>
          <cell r="BC263">
            <v>1300000</v>
          </cell>
          <cell r="BD263" t="str">
            <v>05.5212/67</v>
          </cell>
          <cell r="BE263" t="str">
            <v>00</v>
          </cell>
          <cell r="BF263">
            <v>950</v>
          </cell>
          <cell r="BG263" t="str">
            <v>TB cuía Cty XLÂ ÂN ngaìy 01/6/01</v>
          </cell>
          <cell r="BH263" t="e">
            <v>#N/A</v>
          </cell>
        </row>
        <row r="264">
          <cell r="AZ264" t="str">
            <v>BTLT10,5A</v>
          </cell>
          <cell r="BA264" t="str">
            <v>Cäüt bã täng ly tám 10,5A</v>
          </cell>
          <cell r="BB264" t="str">
            <v>cäüt</v>
          </cell>
          <cell r="BC264">
            <v>1070000</v>
          </cell>
          <cell r="BD264" t="str">
            <v>05.5213/67</v>
          </cell>
          <cell r="BE264" t="str">
            <v>00</v>
          </cell>
          <cell r="BF264">
            <v>1000</v>
          </cell>
          <cell r="BG264" t="str">
            <v>TB cuía Cty XLÂ ÂN ngaìy 01/6/01</v>
          </cell>
          <cell r="BH264" t="e">
            <v>#N/A</v>
          </cell>
        </row>
        <row r="265">
          <cell r="AZ265" t="str">
            <v>BTLT10,5B</v>
          </cell>
          <cell r="BA265" t="str">
            <v>Cäüt bã täng ly tám 10,5B</v>
          </cell>
          <cell r="BB265" t="str">
            <v>cäüt</v>
          </cell>
          <cell r="BC265">
            <v>1200000</v>
          </cell>
          <cell r="BD265" t="str">
            <v>05.5213/67</v>
          </cell>
          <cell r="BE265" t="str">
            <v>00</v>
          </cell>
          <cell r="BF265">
            <v>1000</v>
          </cell>
          <cell r="BG265" t="str">
            <v>TB cuía Cty XLÂ ÂN ngaìy 01/6/01</v>
          </cell>
          <cell r="BH265" t="e">
            <v>#N/A</v>
          </cell>
        </row>
        <row r="266">
          <cell r="AZ266" t="str">
            <v>BTLT10,5C</v>
          </cell>
          <cell r="BA266" t="str">
            <v>Cäüt bã täng ly tám 10,5C</v>
          </cell>
          <cell r="BB266" t="str">
            <v>cäüt</v>
          </cell>
          <cell r="BC266">
            <v>1350000</v>
          </cell>
          <cell r="BD266" t="str">
            <v>05.5213/67</v>
          </cell>
          <cell r="BE266" t="str">
            <v>00</v>
          </cell>
          <cell r="BF266">
            <v>1000</v>
          </cell>
          <cell r="BG266" t="str">
            <v>TB cuía Cty XLÂ ÂN ngaìy 01/6/01</v>
          </cell>
          <cell r="BH266" t="e">
            <v>#N/A</v>
          </cell>
        </row>
        <row r="267">
          <cell r="AZ267" t="str">
            <v>BTLT12A</v>
          </cell>
          <cell r="BA267" t="str">
            <v>Cäüt bã täng ly tám 12A</v>
          </cell>
          <cell r="BB267" t="str">
            <v>cäüt</v>
          </cell>
          <cell r="BC267">
            <v>1700000</v>
          </cell>
          <cell r="BD267" t="str">
            <v>05.5213/67</v>
          </cell>
          <cell r="BE267" t="str">
            <v>00</v>
          </cell>
          <cell r="BF267">
            <v>1250</v>
          </cell>
          <cell r="BG267" t="str">
            <v>TB cuía Cty XLÂ ÂN ngaìy 01/6/01</v>
          </cell>
          <cell r="BH267">
            <v>1</v>
          </cell>
        </row>
        <row r="268">
          <cell r="AZ268" t="str">
            <v>BTLT12B</v>
          </cell>
          <cell r="BA268" t="str">
            <v>Cäüt bã täng ly tám 12B</v>
          </cell>
          <cell r="BB268" t="str">
            <v>cäüt</v>
          </cell>
          <cell r="BC268">
            <v>1850000</v>
          </cell>
          <cell r="BD268" t="str">
            <v>05.5213/67</v>
          </cell>
          <cell r="BE268" t="str">
            <v>00</v>
          </cell>
          <cell r="BF268">
            <v>1250</v>
          </cell>
          <cell r="BG268" t="str">
            <v>TB cuía Cty XLÂ ÂN ngaìy 01/6/01</v>
          </cell>
          <cell r="BH268" t="e">
            <v>#N/A</v>
          </cell>
        </row>
        <row r="269">
          <cell r="AZ269" t="str">
            <v>BTLT12C</v>
          </cell>
          <cell r="BA269" t="str">
            <v>Cäüt bã täng ly tám 12C</v>
          </cell>
          <cell r="BB269" t="str">
            <v>cäüt</v>
          </cell>
          <cell r="BC269">
            <v>2100000</v>
          </cell>
          <cell r="BD269" t="str">
            <v>05.5213/67</v>
          </cell>
          <cell r="BE269" t="str">
            <v>00</v>
          </cell>
          <cell r="BF269">
            <v>1250</v>
          </cell>
          <cell r="BG269" t="str">
            <v>TB cuía Cty XLÂ ÂN ngaìy 01/6/01</v>
          </cell>
          <cell r="BH269">
            <v>2</v>
          </cell>
        </row>
        <row r="270">
          <cell r="AZ270" t="str">
            <v>BTLT14A</v>
          </cell>
          <cell r="BA270" t="str">
            <v>Cäüt bã täng ly tám 14A</v>
          </cell>
          <cell r="BB270" t="str">
            <v>cäüt</v>
          </cell>
          <cell r="BC270">
            <v>2350000</v>
          </cell>
          <cell r="BD270" t="str">
            <v>05.5214/67</v>
          </cell>
          <cell r="BE270" t="str">
            <v>00</v>
          </cell>
          <cell r="BF270">
            <v>1600</v>
          </cell>
          <cell r="BG270" t="str">
            <v>TB cuía Cty XLÂ ÂN ngaìy 01/6/01</v>
          </cell>
          <cell r="BH270" t="e">
            <v>#N/A</v>
          </cell>
        </row>
        <row r="271">
          <cell r="AZ271" t="str">
            <v>BTLT14B</v>
          </cell>
          <cell r="BA271" t="str">
            <v>Cäüt bã täng ly tám 14B</v>
          </cell>
          <cell r="BB271" t="str">
            <v>cäüt</v>
          </cell>
          <cell r="BC271">
            <v>2600000</v>
          </cell>
          <cell r="BD271" t="str">
            <v>05.5214/67</v>
          </cell>
          <cell r="BE271" t="str">
            <v>00</v>
          </cell>
          <cell r="BF271">
            <v>1600</v>
          </cell>
          <cell r="BG271" t="str">
            <v>TB cuía Cty XLÂ ÂN ngaìy 01/6/01</v>
          </cell>
          <cell r="BH271" t="e">
            <v>#N/A</v>
          </cell>
        </row>
        <row r="272">
          <cell r="AZ272" t="str">
            <v>BTLT14D</v>
          </cell>
          <cell r="BA272" t="str">
            <v>Cäüt bã täng ly tám 14D</v>
          </cell>
          <cell r="BB272" t="str">
            <v>cäüt</v>
          </cell>
          <cell r="BC272">
            <v>2850000</v>
          </cell>
          <cell r="BD272" t="str">
            <v>05.5214/67</v>
          </cell>
          <cell r="BE272" t="str">
            <v>00</v>
          </cell>
          <cell r="BF272">
            <v>1600</v>
          </cell>
          <cell r="BG272" t="str">
            <v>TB cuía Cty XLÂ ÂN ngaìy 01/6/01</v>
          </cell>
          <cell r="BH272" t="e">
            <v>#N/A</v>
          </cell>
        </row>
        <row r="273">
          <cell r="AZ273" t="str">
            <v>BTLT16a</v>
          </cell>
          <cell r="BA273" t="str">
            <v>Cäüt bã täng ly tám 16a</v>
          </cell>
          <cell r="BB273" t="str">
            <v>cäüt</v>
          </cell>
          <cell r="BC273">
            <v>5899999.9999999991</v>
          </cell>
          <cell r="BD273" t="str">
            <v>05.5215/67</v>
          </cell>
          <cell r="BE273" t="str">
            <v>00</v>
          </cell>
          <cell r="BF273">
            <v>2000</v>
          </cell>
          <cell r="BH273">
            <v>850</v>
          </cell>
        </row>
        <row r="274">
          <cell r="AZ274" t="str">
            <v>BTLT20D</v>
          </cell>
          <cell r="BA274" t="str">
            <v>Cäüt bã täng ly tám 20D</v>
          </cell>
          <cell r="BB274" t="str">
            <v>cäüt</v>
          </cell>
          <cell r="BC274">
            <v>6500000</v>
          </cell>
          <cell r="BD274" t="str">
            <v>05.5217/67</v>
          </cell>
          <cell r="BE274" t="str">
            <v>00</v>
          </cell>
          <cell r="BF274">
            <v>2800</v>
          </cell>
        </row>
        <row r="275">
          <cell r="AZ275" t="str">
            <v>NC-BT</v>
          </cell>
          <cell r="BA275" t="str">
            <v>Näúi cät bã täng bàòng màût bêch åí âëa hçnh bçnh thæåìng</v>
          </cell>
          <cell r="BB275" t="str">
            <v>cäüt</v>
          </cell>
          <cell r="BC275">
            <v>0</v>
          </cell>
          <cell r="BD275" t="str">
            <v>05.5101/67</v>
          </cell>
          <cell r="BE275" t="str">
            <v>00</v>
          </cell>
          <cell r="BF275">
            <v>0</v>
          </cell>
        </row>
        <row r="276">
          <cell r="AZ276" t="str">
            <v>NC-SÂ</v>
          </cell>
          <cell r="BA276" t="str">
            <v>Näúi cät bã täng bàòng màût bêch åí âëa hçnh sæåìn âäöi</v>
          </cell>
          <cell r="BB276" t="str">
            <v>cäüt</v>
          </cell>
          <cell r="BC276">
            <v>0</v>
          </cell>
          <cell r="BD276" t="str">
            <v>05.5102/67</v>
          </cell>
          <cell r="BE276" t="str">
            <v>00</v>
          </cell>
          <cell r="BF276">
            <v>0</v>
          </cell>
        </row>
        <row r="277">
          <cell r="AZ277" t="str">
            <v>NC-SL</v>
          </cell>
          <cell r="BA277" t="str">
            <v>Näúi cät bã täng bàòng màût bêch åí âëa hçnh sçnh láöy</v>
          </cell>
          <cell r="BB277" t="str">
            <v>cäüt</v>
          </cell>
          <cell r="BC277">
            <v>0</v>
          </cell>
          <cell r="BD277" t="str">
            <v>05.5103/67</v>
          </cell>
          <cell r="BE277" t="str">
            <v>00</v>
          </cell>
          <cell r="BF277">
            <v>0</v>
          </cell>
        </row>
        <row r="278">
          <cell r="BA278" t="str">
            <v>VÁÛT LIÃÛU XÁY DÆÛNG</v>
          </cell>
          <cell r="BC278" t="str">
            <v>ÂG caí VC</v>
          </cell>
          <cell r="BH278" t="str">
            <v>ÂG theo baíng giaï</v>
          </cell>
        </row>
        <row r="279">
          <cell r="AZ279" t="str">
            <v>XM</v>
          </cell>
          <cell r="BA279" t="str">
            <v>Xi màng P30</v>
          </cell>
          <cell r="BB279" t="str">
            <v>kg</v>
          </cell>
          <cell r="BC279">
            <v>736.34321516666671</v>
          </cell>
          <cell r="BH279">
            <v>709091</v>
          </cell>
        </row>
        <row r="280">
          <cell r="AZ280" t="str">
            <v>CT</v>
          </cell>
          <cell r="BA280" t="str">
            <v>Caït tä</v>
          </cell>
          <cell r="BB280" t="str">
            <v>m3</v>
          </cell>
          <cell r="BC280">
            <v>48037</v>
          </cell>
          <cell r="BD280" t="str">
            <v>07.2101/67</v>
          </cell>
          <cell r="BH280">
            <v>21364</v>
          </cell>
        </row>
        <row r="281">
          <cell r="AZ281" t="str">
            <v>CÂ</v>
          </cell>
          <cell r="BA281" t="str">
            <v>Caït âuïc</v>
          </cell>
          <cell r="BB281" t="str">
            <v>m3</v>
          </cell>
          <cell r="BC281">
            <v>56173</v>
          </cell>
          <cell r="BD281" t="str">
            <v>07.2101/67</v>
          </cell>
          <cell r="BH281">
            <v>36364</v>
          </cell>
        </row>
        <row r="282">
          <cell r="AZ282" t="str">
            <v>S1x2</v>
          </cell>
          <cell r="BA282" t="str">
            <v>Soíi 1 x 2</v>
          </cell>
          <cell r="BB282" t="str">
            <v>m3</v>
          </cell>
          <cell r="BC282">
            <v>114439.26071428572</v>
          </cell>
          <cell r="BD282" t="str">
            <v>01.7000/67</v>
          </cell>
          <cell r="BH282">
            <v>127273</v>
          </cell>
        </row>
        <row r="283">
          <cell r="AZ283" t="str">
            <v>Â0,5x1</v>
          </cell>
          <cell r="BA283" t="str">
            <v>Âaï dàm 0,5x1</v>
          </cell>
          <cell r="BB283" t="str">
            <v>m3</v>
          </cell>
          <cell r="BC283">
            <v>109078.91428571429</v>
          </cell>
          <cell r="BD283" t="str">
            <v>01.7000/67</v>
          </cell>
          <cell r="BH283">
            <v>76190</v>
          </cell>
        </row>
        <row r="284">
          <cell r="AZ284" t="str">
            <v>Â1x2</v>
          </cell>
          <cell r="BA284" t="str">
            <v>Âaï dàm 1 x 2</v>
          </cell>
          <cell r="BB284" t="str">
            <v>m3</v>
          </cell>
          <cell r="BC284">
            <v>180507.91428571427</v>
          </cell>
          <cell r="BD284" t="str">
            <v>01.7000/67</v>
          </cell>
          <cell r="BH284">
            <v>131429</v>
          </cell>
        </row>
        <row r="285">
          <cell r="AZ285" t="str">
            <v>Â2x4</v>
          </cell>
          <cell r="BA285" t="str">
            <v>Âaï dàm 2 x 4</v>
          </cell>
          <cell r="BB285" t="str">
            <v>m3</v>
          </cell>
          <cell r="BC285">
            <v>165272.26071428572</v>
          </cell>
          <cell r="BD285" t="str">
            <v>01.7000/67</v>
          </cell>
          <cell r="BH285">
            <v>104762</v>
          </cell>
        </row>
        <row r="286">
          <cell r="AZ286" t="str">
            <v>Â4x6</v>
          </cell>
          <cell r="BA286" t="str">
            <v>Âaï dàm 4 x 6</v>
          </cell>
          <cell r="BB286" t="str">
            <v>m3</v>
          </cell>
          <cell r="BC286">
            <v>89082.260714285716</v>
          </cell>
          <cell r="BD286" t="str">
            <v>01.7000/67</v>
          </cell>
          <cell r="BH286">
            <v>85714</v>
          </cell>
        </row>
        <row r="287">
          <cell r="AZ287" t="str">
            <v>ÂH</v>
          </cell>
          <cell r="BA287" t="str">
            <v>Âaï häüc</v>
          </cell>
          <cell r="BB287" t="str">
            <v>m3</v>
          </cell>
          <cell r="BC287">
            <v>89082.260714285716</v>
          </cell>
          <cell r="BD287" t="str">
            <v>01.7000/67</v>
          </cell>
          <cell r="BH287">
            <v>57143</v>
          </cell>
        </row>
        <row r="288">
          <cell r="AZ288" t="str">
            <v>f1</v>
          </cell>
          <cell r="BA288" t="str">
            <v>Theïp buäüc f1</v>
          </cell>
          <cell r="BB288" t="str">
            <v>kg</v>
          </cell>
          <cell r="BC288">
            <v>8241.9070186666668</v>
          </cell>
          <cell r="BH288">
            <v>5909</v>
          </cell>
        </row>
        <row r="289">
          <cell r="AZ289" t="str">
            <v>f6ct</v>
          </cell>
          <cell r="BA289" t="str">
            <v>Theïp troìn 6 ly</v>
          </cell>
          <cell r="BB289" t="str">
            <v>kg</v>
          </cell>
          <cell r="BC289">
            <v>8610.8136853333344</v>
          </cell>
          <cell r="BD289" t="str">
            <v>04.1101/67</v>
          </cell>
          <cell r="BH289">
            <v>4310</v>
          </cell>
        </row>
        <row r="290">
          <cell r="AZ290" t="str">
            <v>f8ct</v>
          </cell>
          <cell r="BA290" t="str">
            <v>Theïp troìn 8 ly</v>
          </cell>
          <cell r="BB290" t="str">
            <v>kg</v>
          </cell>
          <cell r="BC290">
            <v>8610.8136853333344</v>
          </cell>
          <cell r="BD290" t="str">
            <v>04.1101/67</v>
          </cell>
          <cell r="BH290">
            <v>4310</v>
          </cell>
        </row>
        <row r="291">
          <cell r="AZ291" t="str">
            <v>f8tâ</v>
          </cell>
          <cell r="BA291" t="str">
            <v>Theïp troìn 8 ly</v>
          </cell>
          <cell r="BB291" t="str">
            <v>kg</v>
          </cell>
          <cell r="BC291">
            <v>8610.8136853333344</v>
          </cell>
          <cell r="BD291" t="str">
            <v>05.7001/67</v>
          </cell>
          <cell r="BH291">
            <v>4310</v>
          </cell>
        </row>
        <row r="292">
          <cell r="AZ292" t="str">
            <v>f10ct</v>
          </cell>
          <cell r="BA292" t="str">
            <v>Theïp troìn 10 ly</v>
          </cell>
          <cell r="BB292" t="str">
            <v>kg</v>
          </cell>
          <cell r="BC292">
            <v>8610.8136853333344</v>
          </cell>
          <cell r="BD292" t="str">
            <v>04.1101/67</v>
          </cell>
          <cell r="BH292">
            <v>4450</v>
          </cell>
        </row>
        <row r="293">
          <cell r="AZ293" t="str">
            <v>f10tâ</v>
          </cell>
          <cell r="BA293" t="str">
            <v>Theïp troìn 10 ly</v>
          </cell>
          <cell r="BB293" t="str">
            <v>kg</v>
          </cell>
          <cell r="BC293">
            <v>8610.8136853333344</v>
          </cell>
          <cell r="BD293" t="str">
            <v>05.7001/67</v>
          </cell>
          <cell r="BH293">
            <v>4450</v>
          </cell>
        </row>
        <row r="294">
          <cell r="AZ294" t="str">
            <v>f12ct</v>
          </cell>
          <cell r="BA294" t="str">
            <v>Theïp troìn 12 ly</v>
          </cell>
          <cell r="BB294" t="str">
            <v>kg</v>
          </cell>
          <cell r="BC294">
            <v>8610.8136853333344</v>
          </cell>
          <cell r="BD294" t="str">
            <v>04.1102/67</v>
          </cell>
          <cell r="BH294">
            <v>4450</v>
          </cell>
        </row>
        <row r="295">
          <cell r="AZ295" t="str">
            <v>f12tâ</v>
          </cell>
          <cell r="BA295" t="str">
            <v>Theïp troìn 12 ly</v>
          </cell>
          <cell r="BB295" t="str">
            <v>kg</v>
          </cell>
          <cell r="BC295">
            <v>8610.8136853333344</v>
          </cell>
          <cell r="BD295" t="str">
            <v>05.7002/67</v>
          </cell>
          <cell r="BH295">
            <v>4450</v>
          </cell>
        </row>
        <row r="296">
          <cell r="AZ296" t="str">
            <v>f14ct</v>
          </cell>
          <cell r="BA296" t="str">
            <v>Theïp troìn 14 ly</v>
          </cell>
          <cell r="BB296" t="str">
            <v>kg</v>
          </cell>
          <cell r="BC296">
            <v>8610.8136853333344</v>
          </cell>
          <cell r="BD296" t="str">
            <v>04.1102/67</v>
          </cell>
          <cell r="BH296">
            <v>4350</v>
          </cell>
        </row>
        <row r="297">
          <cell r="AZ297" t="str">
            <v>f16ct</v>
          </cell>
          <cell r="BA297" t="str">
            <v>Theïp troìn 16 ly</v>
          </cell>
          <cell r="BB297" t="str">
            <v>kg</v>
          </cell>
          <cell r="BC297">
            <v>8610.8136853333344</v>
          </cell>
          <cell r="BD297" t="str">
            <v>04.1102/67</v>
          </cell>
          <cell r="BH297">
            <v>4350</v>
          </cell>
        </row>
        <row r="298">
          <cell r="AZ298" t="str">
            <v>f18ct</v>
          </cell>
          <cell r="BA298" t="str">
            <v>Theïp troìn 18 ly</v>
          </cell>
          <cell r="BB298" t="str">
            <v>kg</v>
          </cell>
          <cell r="BC298">
            <v>8610.8136853333344</v>
          </cell>
          <cell r="BD298" t="str">
            <v>04.1102/67</v>
          </cell>
          <cell r="BH298">
            <v>4350</v>
          </cell>
        </row>
        <row r="299">
          <cell r="AZ299" t="str">
            <v>f&gt;18</v>
          </cell>
          <cell r="BA299" t="str">
            <v>Theïp troìn f &gt; 18 ly</v>
          </cell>
          <cell r="BB299" t="str">
            <v>kg</v>
          </cell>
          <cell r="BC299">
            <v>8610.8136853333344</v>
          </cell>
          <cell r="BD299" t="str">
            <v>04.1102/67</v>
          </cell>
          <cell r="BH299">
            <v>4350</v>
          </cell>
        </row>
        <row r="300">
          <cell r="AZ300" t="str">
            <v>L50x5</v>
          </cell>
          <cell r="BA300" t="str">
            <v>Theïp hçnh L50x50x5</v>
          </cell>
          <cell r="BB300" t="str">
            <v>kg</v>
          </cell>
          <cell r="BC300">
            <v>5000</v>
          </cell>
          <cell r="BD300" t="str">
            <v>04.1103/67</v>
          </cell>
        </row>
        <row r="301">
          <cell r="AZ301" t="str">
            <v>L63x6</v>
          </cell>
          <cell r="BA301" t="str">
            <v>Theïp hçnh L63x63x6</v>
          </cell>
          <cell r="BB301" t="str">
            <v>kg</v>
          </cell>
          <cell r="BC301">
            <v>5000</v>
          </cell>
          <cell r="BD301" t="str">
            <v>04.1103/67</v>
          </cell>
        </row>
        <row r="302">
          <cell r="AZ302" t="str">
            <v>L70x7</v>
          </cell>
          <cell r="BA302" t="str">
            <v>Theïp hçnh L70x70x7</v>
          </cell>
          <cell r="BB302" t="str">
            <v>kg</v>
          </cell>
          <cell r="BC302">
            <v>5000</v>
          </cell>
          <cell r="BD302" t="str">
            <v>04.1103/67</v>
          </cell>
        </row>
        <row r="303">
          <cell r="AZ303" t="str">
            <v>L63-2,5</v>
          </cell>
          <cell r="BA303" t="str">
            <v>Coüc theïp L63x63x6 daìi 2,5m</v>
          </cell>
          <cell r="BB303" t="str">
            <v>kg</v>
          </cell>
          <cell r="BC303">
            <v>5000</v>
          </cell>
        </row>
        <row r="304">
          <cell r="AZ304" t="str">
            <v>GT</v>
          </cell>
          <cell r="BA304" t="str">
            <v>Gaûch theí 5 x 10 x 20</v>
          </cell>
          <cell r="BB304" t="str">
            <v>viãn</v>
          </cell>
          <cell r="BC304">
            <v>227</v>
          </cell>
          <cell r="BD304" t="str">
            <v>07.2104/67</v>
          </cell>
        </row>
        <row r="305">
          <cell r="AZ305" t="str">
            <v>GÄ</v>
          </cell>
          <cell r="BA305" t="str">
            <v>Gaûch äúng 4 läù</v>
          </cell>
          <cell r="BB305" t="str">
            <v>viãn</v>
          </cell>
          <cell r="BC305">
            <v>291</v>
          </cell>
        </row>
        <row r="306">
          <cell r="AZ306" t="str">
            <v>GH</v>
          </cell>
          <cell r="BA306" t="str">
            <v>Gaûch hoa 20 x 20</v>
          </cell>
          <cell r="BB306" t="str">
            <v>viãn</v>
          </cell>
          <cell r="BC306">
            <v>1360</v>
          </cell>
        </row>
        <row r="307">
          <cell r="AZ307" t="str">
            <v>Väi</v>
          </cell>
          <cell r="BA307" t="str">
            <v>Väi queït tæåìng</v>
          </cell>
          <cell r="BB307" t="str">
            <v>kg</v>
          </cell>
          <cell r="BC307">
            <v>910</v>
          </cell>
        </row>
        <row r="308">
          <cell r="AZ308" t="str">
            <v>Âinh</v>
          </cell>
          <cell r="BA308" t="str">
            <v>Âinh</v>
          </cell>
          <cell r="BB308" t="str">
            <v>kg</v>
          </cell>
          <cell r="BC308">
            <v>5909</v>
          </cell>
        </row>
        <row r="309">
          <cell r="AZ309" t="str">
            <v>Cáy chäúng</v>
          </cell>
          <cell r="BA309" t="str">
            <v>Cáy chäúng coffa</v>
          </cell>
          <cell r="BB309" t="str">
            <v>cáy</v>
          </cell>
          <cell r="BC309">
            <v>8000</v>
          </cell>
        </row>
        <row r="310">
          <cell r="AZ310" t="str">
            <v>Gäù coffa</v>
          </cell>
          <cell r="BA310" t="str">
            <v>Gäù coffa</v>
          </cell>
          <cell r="BB310" t="str">
            <v>m3</v>
          </cell>
          <cell r="BC310">
            <v>1454545</v>
          </cell>
        </row>
        <row r="311">
          <cell r="AZ311" t="str">
            <v>Maû</v>
          </cell>
          <cell r="BA311" t="str">
            <v>Gia cäng vaì maû keîm nhuïng noïng</v>
          </cell>
          <cell r="BB311" t="str">
            <v>kg</v>
          </cell>
          <cell r="BC311">
            <v>10500</v>
          </cell>
        </row>
        <row r="312">
          <cell r="AZ312" t="str">
            <v>Maû TÂ</v>
          </cell>
          <cell r="BA312" t="str">
            <v>Gia cäng vaì maû keîm nhuïng noïng coüc tiãúp âëa</v>
          </cell>
          <cell r="BB312" t="str">
            <v>kg</v>
          </cell>
          <cell r="BC312">
            <v>11800</v>
          </cell>
        </row>
        <row r="313">
          <cell r="AZ313" t="str">
            <v>Maû TÂ f10</v>
          </cell>
          <cell r="BA313" t="str">
            <v>Gia cäng vaì maû keîm nhuïng noïng dáy tiãúp âëa f10</v>
          </cell>
          <cell r="BB313" t="str">
            <v>kg</v>
          </cell>
          <cell r="BC313">
            <v>11800</v>
          </cell>
          <cell r="BD313" t="str">
            <v>05.7001/67</v>
          </cell>
        </row>
        <row r="314">
          <cell r="AZ314" t="str">
            <v>Maû TÂ f12</v>
          </cell>
          <cell r="BA314" t="str">
            <v>Gia cäng vaì maû  keîm nhuïng noïng dáy tiãúp âëa f12</v>
          </cell>
          <cell r="BB314" t="str">
            <v>kg</v>
          </cell>
          <cell r="BC314">
            <v>11800</v>
          </cell>
          <cell r="BD314" t="str">
            <v>05.7002/67</v>
          </cell>
        </row>
        <row r="315">
          <cell r="AZ315" t="str">
            <v>Maû CS</v>
          </cell>
          <cell r="BA315" t="str">
            <v>Gia cäng vaì maû keîm nhuïng noïng</v>
          </cell>
          <cell r="BB315" t="str">
            <v>kg</v>
          </cell>
          <cell r="BC315">
            <v>12300</v>
          </cell>
        </row>
        <row r="316">
          <cell r="AZ316" t="str">
            <v>Maû Xaì</v>
          </cell>
          <cell r="BA316" t="str">
            <v>Gia cäng vaì maû keîm nhuïng noïng</v>
          </cell>
          <cell r="BB316" t="str">
            <v>kg</v>
          </cell>
          <cell r="BC316">
            <v>12300</v>
          </cell>
        </row>
        <row r="317">
          <cell r="AZ317" t="str">
            <v>Sån</v>
          </cell>
          <cell r="BA317" t="str">
            <v>Gia cäng vaì sån</v>
          </cell>
          <cell r="BB317" t="str">
            <v>kg</v>
          </cell>
          <cell r="BC317">
            <v>8500</v>
          </cell>
        </row>
        <row r="318">
          <cell r="AZ318" t="str">
            <v>Âinh</v>
          </cell>
          <cell r="BA318" t="str">
            <v>Âinh</v>
          </cell>
          <cell r="BB318" t="str">
            <v>kg</v>
          </cell>
          <cell r="BC318">
            <v>7270</v>
          </cell>
          <cell r="BG318" t="str">
            <v>Giaï t 8/2000-Thàng Bçnh</v>
          </cell>
        </row>
        <row r="319">
          <cell r="AZ319" t="str">
            <v>f20/27</v>
          </cell>
          <cell r="BA319" t="str">
            <v>ÄÚng theïp traïng keîm f20/27</v>
          </cell>
          <cell r="BB319" t="str">
            <v>m</v>
          </cell>
          <cell r="BC319">
            <v>19500</v>
          </cell>
        </row>
        <row r="320">
          <cell r="AZ320" t="str">
            <v>Ot-f50</v>
          </cell>
          <cell r="BA320" t="str">
            <v>ÄÚng theïp traïng keîm f50</v>
          </cell>
          <cell r="BB320" t="str">
            <v>m</v>
          </cell>
          <cell r="BC320">
            <v>41569</v>
          </cell>
          <cell r="BD320" t="str">
            <v>07.2204/67</v>
          </cell>
        </row>
        <row r="321">
          <cell r="AZ321" t="str">
            <v>Ot-f100</v>
          </cell>
          <cell r="BA321" t="str">
            <v>ÄÚng theïp traïng keîm f100</v>
          </cell>
          <cell r="BB321" t="str">
            <v>m</v>
          </cell>
          <cell r="BC321">
            <v>103863</v>
          </cell>
          <cell r="BD321" t="str">
            <v>07.2204/67</v>
          </cell>
        </row>
        <row r="322">
          <cell r="AZ322" t="str">
            <v>Ot-f114</v>
          </cell>
          <cell r="BA322" t="str">
            <v>ÄÚng theïp traïng keîm f114</v>
          </cell>
          <cell r="BB322" t="str">
            <v>m</v>
          </cell>
          <cell r="BC322">
            <v>125000</v>
          </cell>
          <cell r="BD322" t="str">
            <v>07.2204/67</v>
          </cell>
        </row>
        <row r="323">
          <cell r="AZ323" t="str">
            <v>ON-f27</v>
          </cell>
          <cell r="BA323" t="str">
            <v xml:space="preserve"> Äúng nhæûa fi 27 daìy 1,8mm</v>
          </cell>
          <cell r="BB323" t="str">
            <v>m</v>
          </cell>
          <cell r="BC323">
            <v>3500</v>
          </cell>
          <cell r="BD323" t="str">
            <v>07.2402/67</v>
          </cell>
        </row>
        <row r="324">
          <cell r="AZ324" t="str">
            <v>ON-f34</v>
          </cell>
          <cell r="BA324" t="str">
            <v xml:space="preserve"> Äúng nhæûa fi 34 daìy 1,8mm</v>
          </cell>
          <cell r="BB324" t="str">
            <v>m</v>
          </cell>
          <cell r="BC324">
            <v>4500</v>
          </cell>
          <cell r="BD324" t="str">
            <v>07.2402/67</v>
          </cell>
        </row>
        <row r="325">
          <cell r="AZ325" t="str">
            <v>ON-f42</v>
          </cell>
          <cell r="BA325" t="str">
            <v xml:space="preserve"> Äúng nhæûa fi 42 daìy 2,1mm</v>
          </cell>
          <cell r="BB325" t="str">
            <v>m</v>
          </cell>
          <cell r="BC325">
            <v>6500</v>
          </cell>
          <cell r="BD325" t="str">
            <v>07.2403/67</v>
          </cell>
        </row>
        <row r="326">
          <cell r="AZ326" t="str">
            <v>ON-f49</v>
          </cell>
          <cell r="BA326" t="str">
            <v xml:space="preserve"> Äúng nhæûa fi 49 daìy 2,4mm</v>
          </cell>
          <cell r="BB326" t="str">
            <v>m</v>
          </cell>
          <cell r="BC326">
            <v>8700</v>
          </cell>
          <cell r="BD326" t="str">
            <v>07.2403/67</v>
          </cell>
        </row>
        <row r="327">
          <cell r="AZ327" t="str">
            <v>ON-f60</v>
          </cell>
          <cell r="BA327" t="str">
            <v xml:space="preserve"> Äúng nhæûa  fi 60 daìy 2,3mm</v>
          </cell>
          <cell r="BB327" t="str">
            <v>m</v>
          </cell>
          <cell r="BC327">
            <v>10300</v>
          </cell>
          <cell r="BD327" t="str">
            <v>07.2404/67</v>
          </cell>
        </row>
        <row r="328">
          <cell r="AZ328" t="str">
            <v>ON-f90</v>
          </cell>
          <cell r="BA328" t="str">
            <v xml:space="preserve"> Äúng nhæûa  fi 90 daìy 2,6mm</v>
          </cell>
          <cell r="BB328" t="str">
            <v>m</v>
          </cell>
          <cell r="BC328">
            <v>17600</v>
          </cell>
          <cell r="BD328" t="str">
            <v>07.2406/67</v>
          </cell>
        </row>
        <row r="329">
          <cell r="AZ329" t="str">
            <v>ON-f114</v>
          </cell>
          <cell r="BA329" t="str">
            <v xml:space="preserve"> Äúng nhæûa  fi 114 daìy 3,2mm</v>
          </cell>
          <cell r="BB329" t="str">
            <v>m</v>
          </cell>
          <cell r="BC329">
            <v>28400</v>
          </cell>
          <cell r="BD329" t="str">
            <v>07.2407/67</v>
          </cell>
        </row>
        <row r="330">
          <cell r="AZ330" t="str">
            <v>ON-f160</v>
          </cell>
          <cell r="BA330" t="str">
            <v xml:space="preserve"> Äúng nhæûa fi 160 daìy 4,9mm</v>
          </cell>
          <cell r="BB330" t="str">
            <v>m</v>
          </cell>
          <cell r="BC330">
            <v>61000</v>
          </cell>
          <cell r="BD330" t="str">
            <v>07.2407/67</v>
          </cell>
        </row>
        <row r="331">
          <cell r="AZ331" t="str">
            <v>ONX-f60</v>
          </cell>
          <cell r="BA331" t="str">
            <v xml:space="preserve"> Äúng nhæûa xoàõn fi 60</v>
          </cell>
          <cell r="BB331" t="str">
            <v>m</v>
          </cell>
          <cell r="BC331">
            <v>38000</v>
          </cell>
          <cell r="BD331" t="str">
            <v>07.2407/67</v>
          </cell>
        </row>
        <row r="332">
          <cell r="AZ332" t="str">
            <v>ONX-f150</v>
          </cell>
          <cell r="BA332" t="str">
            <v xml:space="preserve"> Äúng nhæûa xoàõn fi 150</v>
          </cell>
          <cell r="BB332" t="str">
            <v>m</v>
          </cell>
          <cell r="BC332">
            <v>46000</v>
          </cell>
          <cell r="BD332" t="str">
            <v>07.2407/67</v>
          </cell>
        </row>
        <row r="333">
          <cell r="AZ333" t="str">
            <v>ÂB theïp + KÂ</v>
          </cell>
          <cell r="BA333" t="str">
            <v>Âai buäüc theïp 10x0,4mm + Khoïa âai</v>
          </cell>
          <cell r="BB333" t="str">
            <v>bäü</v>
          </cell>
          <cell r="BC333">
            <v>26000</v>
          </cell>
          <cell r="BD333" t="str">
            <v>06.2110/67</v>
          </cell>
        </row>
        <row r="335">
          <cell r="AZ335" t="str">
            <v>LC</v>
          </cell>
          <cell r="BA335" t="str">
            <v>Læåîi cæa sàõt</v>
          </cell>
          <cell r="BB335" t="str">
            <v>caïi</v>
          </cell>
          <cell r="BC335">
            <v>2500</v>
          </cell>
          <cell r="BD335" t="str">
            <v>00</v>
          </cell>
          <cell r="BF335">
            <v>0.03</v>
          </cell>
        </row>
        <row r="336">
          <cell r="AZ336" t="str">
            <v>DBCS-Cduûng</v>
          </cell>
          <cell r="BA336" t="str">
            <v>Dáy buäüc cäø sæï composite chuyãn duûng</v>
          </cell>
          <cell r="BB336" t="str">
            <v>såüi</v>
          </cell>
          <cell r="BC336">
            <v>200000</v>
          </cell>
          <cell r="BD336" t="str">
            <v>00</v>
          </cell>
          <cell r="BF336">
            <v>0.01</v>
          </cell>
        </row>
        <row r="337">
          <cell r="AZ337" t="str">
            <v>DBCS-2,5</v>
          </cell>
          <cell r="BA337" t="str">
            <v>Dáy buäüc cäø sæï nhäm 2,5mm2</v>
          </cell>
          <cell r="BB337" t="str">
            <v>såüi</v>
          </cell>
          <cell r="BC337">
            <v>1200</v>
          </cell>
          <cell r="BD337" t="str">
            <v>00</v>
          </cell>
          <cell r="BF337">
            <v>0.01</v>
          </cell>
        </row>
        <row r="338">
          <cell r="AZ338" t="str">
            <v>GLCC</v>
          </cell>
          <cell r="BA338" t="str">
            <v>Giaï làõp cáöu chç</v>
          </cell>
          <cell r="BB338" t="str">
            <v>bäü</v>
          </cell>
          <cell r="BC338">
            <v>25000</v>
          </cell>
          <cell r="BD338" t="str">
            <v>06.2110/67</v>
          </cell>
          <cell r="BF338">
            <v>10</v>
          </cell>
        </row>
        <row r="339">
          <cell r="AZ339" t="str">
            <v>GLTLV</v>
          </cell>
          <cell r="BA339" t="str">
            <v>Giaï làõp thu läi van</v>
          </cell>
          <cell r="BB339" t="str">
            <v>bäü</v>
          </cell>
          <cell r="BC339">
            <v>25000</v>
          </cell>
          <cell r="BD339" t="str">
            <v>06.2110/67</v>
          </cell>
          <cell r="BF339">
            <v>10</v>
          </cell>
        </row>
        <row r="340">
          <cell r="AZ340" t="str">
            <v>ÄK</v>
          </cell>
          <cell r="BA340" t="str">
            <v>ÄØ khoïa</v>
          </cell>
          <cell r="BB340" t="str">
            <v>bäü</v>
          </cell>
          <cell r="BC340">
            <v>10000</v>
          </cell>
          <cell r="BD340" t="str">
            <v>00</v>
          </cell>
          <cell r="BF340">
            <v>0.5</v>
          </cell>
        </row>
        <row r="341">
          <cell r="AZ341" t="str">
            <v>V04-50</v>
          </cell>
          <cell r="BA341" t="str">
            <v>Laìm d/giaïo væåüt dáy t/tin, haû thãú (dáy &lt;=50mm2)</v>
          </cell>
          <cell r="BB341" t="str">
            <v>Vë trê</v>
          </cell>
          <cell r="BD341" t="str">
            <v>06.5011/67</v>
          </cell>
        </row>
        <row r="342">
          <cell r="AZ342" t="str">
            <v>V04-95</v>
          </cell>
          <cell r="BA342" t="str">
            <v>Laìm d/giaïo væåüt dáy t/tin, haû thãú (dáy &lt;=95mm2)</v>
          </cell>
          <cell r="BB342" t="str">
            <v>Vë trê</v>
          </cell>
          <cell r="BD342" t="str">
            <v>06.5012/67</v>
          </cell>
        </row>
        <row r="343">
          <cell r="AZ343" t="str">
            <v>V04-150</v>
          </cell>
          <cell r="BA343" t="str">
            <v>Laìm d/giaïo væåüt dáy t/tin, haû thãú (dáy &lt;=150mm2)</v>
          </cell>
          <cell r="BB343" t="str">
            <v>Vë trê</v>
          </cell>
          <cell r="BD343" t="str">
            <v>06.5013/67</v>
          </cell>
        </row>
        <row r="344">
          <cell r="AZ344" t="str">
            <v>V35-50</v>
          </cell>
          <cell r="BA344" t="str">
            <v>Laìm d/giaïo væåüt â/dáy &lt;=35KV (dáy &lt;=50mm2)</v>
          </cell>
          <cell r="BB344" t="str">
            <v>Vë trê</v>
          </cell>
          <cell r="BD344" t="str">
            <v>06.5021/67</v>
          </cell>
        </row>
        <row r="345">
          <cell r="AZ345" t="str">
            <v>V35-95</v>
          </cell>
          <cell r="BA345" t="str">
            <v>Laìm d/giaïo væåüt â/dáy &lt;=35KV (dáy &lt;=95mm2)</v>
          </cell>
          <cell r="BB345" t="str">
            <v>Vë trê</v>
          </cell>
          <cell r="BD345" t="str">
            <v>06.5022/67</v>
          </cell>
        </row>
        <row r="346">
          <cell r="AZ346" t="str">
            <v>V35-150</v>
          </cell>
          <cell r="BA346" t="str">
            <v>Laìm d/giaïo væåüt â/dáy &lt;=35KV (dáy &lt;=150mm2)</v>
          </cell>
          <cell r="BB346" t="str">
            <v>Vë trê</v>
          </cell>
          <cell r="BD346" t="str">
            <v>06.5023/67</v>
          </cell>
        </row>
        <row r="347">
          <cell r="AZ347" t="str">
            <v>VÂ5m-50</v>
          </cell>
          <cell r="BA347" t="str">
            <v>Laìm d/giaïo væåüt g/thäng &lt;=5m, â/sàõt (dáy &lt;=50mm2)</v>
          </cell>
          <cell r="BB347" t="str">
            <v>Vë trê</v>
          </cell>
          <cell r="BD347" t="str">
            <v>06.5041/67</v>
          </cell>
        </row>
        <row r="348">
          <cell r="AZ348" t="str">
            <v>VÂ5m-95</v>
          </cell>
          <cell r="BA348" t="str">
            <v>Laìm d/giaïo væåüt g/thäng &lt;=5m, â/sàõt (dáy &lt;=95mm2)</v>
          </cell>
          <cell r="BB348" t="str">
            <v>Vë trê</v>
          </cell>
          <cell r="BD348" t="str">
            <v>06.5042/67</v>
          </cell>
        </row>
        <row r="349">
          <cell r="AZ349" t="str">
            <v>VÂ5m-150</v>
          </cell>
          <cell r="BA349" t="str">
            <v>Laìm d/giaïo væåüt g/thäng &lt;=5m, â/sàõt (dáy &lt;=150mm2)</v>
          </cell>
          <cell r="BB349" t="str">
            <v>Vë trê</v>
          </cell>
          <cell r="BD349" t="str">
            <v>06.5043/67</v>
          </cell>
        </row>
        <row r="350">
          <cell r="AZ350" t="str">
            <v>VÂ10m-50</v>
          </cell>
          <cell r="BA350" t="str">
            <v>Laìm d/giaïo væåüt g/thäng &lt;=10m (dáy &lt;=50mm2)</v>
          </cell>
          <cell r="BB350" t="str">
            <v>Vë trê</v>
          </cell>
          <cell r="BD350" t="str">
            <v>06.5051/67</v>
          </cell>
        </row>
        <row r="351">
          <cell r="AZ351" t="str">
            <v>VÂ10m-95</v>
          </cell>
          <cell r="BA351" t="str">
            <v>Laìm d/giaïo væåüt g/thäng &lt;=10m (dáy &lt;=95mm2)</v>
          </cell>
          <cell r="BB351" t="str">
            <v>Vë trê</v>
          </cell>
          <cell r="BD351" t="str">
            <v>06.5052/67</v>
          </cell>
        </row>
        <row r="352">
          <cell r="AZ352" t="str">
            <v>VÂ10m-150</v>
          </cell>
          <cell r="BA352" t="str">
            <v>Laìm d/giaïo væåüt g/thäng &lt;=10m (dáy &lt;=150mm2)</v>
          </cell>
          <cell r="BB352" t="str">
            <v>Vë trê</v>
          </cell>
          <cell r="BD352" t="str">
            <v>06.5053/67</v>
          </cell>
        </row>
        <row r="353">
          <cell r="AZ353" t="str">
            <v>VÂ&gt;10m-50</v>
          </cell>
          <cell r="BA353" t="str">
            <v>Laìm d/giaïo væåüt g/thäng &gt;10m (dáy &lt;=50mm2)</v>
          </cell>
          <cell r="BB353" t="str">
            <v>Vë trê</v>
          </cell>
          <cell r="BD353" t="str">
            <v>06.5061/67</v>
          </cell>
        </row>
        <row r="354">
          <cell r="AZ354" t="str">
            <v>VÂ&gt;10m-95</v>
          </cell>
          <cell r="BA354" t="str">
            <v>Laìm d/giaïo væåüt g/thäng &gt;10m (dáy &lt;=95mm2)</v>
          </cell>
          <cell r="BB354" t="str">
            <v>Vë trê</v>
          </cell>
          <cell r="BD354" t="str">
            <v>06.5062/67</v>
          </cell>
        </row>
        <row r="355">
          <cell r="AZ355" t="str">
            <v>VÂ&gt;10m-150</v>
          </cell>
          <cell r="BA355" t="str">
            <v>Laìm d/giaïo væåüt g/thäng &gt;10m (dáy &lt;=150mm2)</v>
          </cell>
          <cell r="BB355" t="str">
            <v>Vë trê</v>
          </cell>
          <cell r="BD355" t="str">
            <v>06.5063/67</v>
          </cell>
        </row>
        <row r="356">
          <cell r="AZ356" t="str">
            <v>Goc-50</v>
          </cell>
          <cell r="BA356" t="str">
            <v xml:space="preserve">Vë trê beí goïc dáy (dáy &lt;=50mm2) </v>
          </cell>
          <cell r="BB356" t="str">
            <v>Vë trê</v>
          </cell>
          <cell r="BD356" t="str">
            <v>06.5071/67</v>
          </cell>
        </row>
        <row r="357">
          <cell r="AZ357" t="str">
            <v>Goc-95</v>
          </cell>
          <cell r="BA357" t="str">
            <v xml:space="preserve">Vë trê beí goïc dáy (dáy &lt;=95mm2) </v>
          </cell>
          <cell r="BB357" t="str">
            <v>Vë trê</v>
          </cell>
          <cell r="BD357" t="str">
            <v>06.5072/67</v>
          </cell>
        </row>
        <row r="358">
          <cell r="AZ358" t="str">
            <v>Goc-150</v>
          </cell>
          <cell r="BA358" t="str">
            <v xml:space="preserve">Vë trê beí goïc dáy (dáy &lt;=150mm2) </v>
          </cell>
          <cell r="BB358" t="str">
            <v>Vë trê</v>
          </cell>
          <cell r="BD358" t="str">
            <v>06.5073/67</v>
          </cell>
        </row>
        <row r="359">
          <cell r="AZ359" t="str">
            <v>VS300m-50</v>
          </cell>
          <cell r="BA359" t="str">
            <v>Keïo dáy væåüt säng &lt; 300m (dáy &lt;=50mm2)</v>
          </cell>
          <cell r="BB359" t="str">
            <v>Vë trê</v>
          </cell>
          <cell r="BD359" t="str">
            <v>06.5081/67</v>
          </cell>
        </row>
        <row r="360">
          <cell r="AZ360" t="str">
            <v>VS300m-95</v>
          </cell>
          <cell r="BA360" t="str">
            <v>Keïo dáy væåüt säng &lt; 300m (dáy &lt;=95mm2)</v>
          </cell>
          <cell r="BB360" t="str">
            <v>Vë trê</v>
          </cell>
          <cell r="BD360" t="str">
            <v>06.5082/67</v>
          </cell>
        </row>
        <row r="361">
          <cell r="AZ361" t="str">
            <v>vc pk</v>
          </cell>
          <cell r="BA361" t="str">
            <v>Váûn chuyãøn phuû kiãûn âiãûn</v>
          </cell>
          <cell r="BB361" t="str">
            <v>táún</v>
          </cell>
          <cell r="BD361" t="str">
            <v>02.1422/285</v>
          </cell>
        </row>
        <row r="362">
          <cell r="AZ362" t="str">
            <v>vc dctc</v>
          </cell>
          <cell r="BA362" t="str">
            <v>Váûn chuyãøn duûng cuû thi cäng</v>
          </cell>
          <cell r="BB362" t="str">
            <v>táún</v>
          </cell>
          <cell r="BD362" t="str">
            <v>02.1482/285</v>
          </cell>
        </row>
        <row r="363">
          <cell r="AZ363" t="str">
            <v>Cáøu 5TC</v>
          </cell>
          <cell r="BA363" t="str">
            <v>Cáön truûc baïnh håi 5 táún cáøu cäüt xuäúng xe</v>
          </cell>
          <cell r="BB363" t="str">
            <v>ca</v>
          </cell>
          <cell r="BD363" t="str">
            <v>Cáøu 5TC</v>
          </cell>
        </row>
        <row r="364">
          <cell r="AZ364" t="str">
            <v>Cáøu 5TM</v>
          </cell>
          <cell r="BA364" t="str">
            <v>Cáön truûc baïnh håi 5 táún cáøu MBA xuäúng xe</v>
          </cell>
          <cell r="BB364" t="str">
            <v>ca</v>
          </cell>
          <cell r="BD364" t="str">
            <v>Cáøu 5TM</v>
          </cell>
        </row>
        <row r="365">
          <cell r="BA365" t="str">
            <v>PHÁÖN CHIÃÚU SAÏNG</v>
          </cell>
          <cell r="BC365">
            <v>1</v>
          </cell>
        </row>
        <row r="366">
          <cell r="AZ366" t="str">
            <v>CB(2x2,5)</v>
          </cell>
          <cell r="BA366" t="str">
            <v>Dáy âäöng âäi (2x2,5)mm2</v>
          </cell>
          <cell r="BB366" t="str">
            <v>m</v>
          </cell>
          <cell r="BC366">
            <v>5000</v>
          </cell>
          <cell r="BD366" t="str">
            <v>CS4.08.011/37</v>
          </cell>
          <cell r="BF366">
            <v>0.1</v>
          </cell>
        </row>
        <row r="367">
          <cell r="AZ367" t="str">
            <v>CB(2x10)</v>
          </cell>
          <cell r="BA367" t="str">
            <v>Caïp boüc Cu/PVC/PVC (2x10)-600V</v>
          </cell>
          <cell r="BB367" t="str">
            <v>m</v>
          </cell>
          <cell r="BC367">
            <v>16300</v>
          </cell>
          <cell r="BD367" t="str">
            <v>CS4.02.011/37</v>
          </cell>
          <cell r="BF367">
            <v>0.8</v>
          </cell>
        </row>
        <row r="368">
          <cell r="AZ368" t="str">
            <v>CB(4x10)</v>
          </cell>
          <cell r="BA368" t="str">
            <v>Caïp boüc Cu/PVC/PVC (4x10)-600V</v>
          </cell>
          <cell r="BB368" t="str">
            <v>m</v>
          </cell>
          <cell r="BC368">
            <v>33500</v>
          </cell>
          <cell r="BD368" t="str">
            <v>CS4.02.011/37</v>
          </cell>
          <cell r="BF368">
            <v>0.8</v>
          </cell>
        </row>
        <row r="369">
          <cell r="AZ369" t="str">
            <v>CB M(3x10+1x6)</v>
          </cell>
          <cell r="BA369" t="str">
            <v>Caïp boüc Cu/PVC/PVC (3x10+1x6)-600V</v>
          </cell>
          <cell r="BB369" t="str">
            <v>m</v>
          </cell>
          <cell r="BC369">
            <v>24000</v>
          </cell>
          <cell r="BD369" t="str">
            <v>CS4.02.011/37</v>
          </cell>
          <cell r="BE369" t="str">
            <v>02.6004/85</v>
          </cell>
          <cell r="BF369">
            <v>1.2</v>
          </cell>
          <cell r="BG369" t="str">
            <v>(CADIVI-15/02/00)</v>
          </cell>
        </row>
        <row r="370">
          <cell r="AZ370" t="str">
            <v>CB M(3x16+1x10)</v>
          </cell>
          <cell r="BA370" t="str">
            <v>Caïp boüc Cu/PVC/PVC (3x16+1x10)-600V</v>
          </cell>
          <cell r="BB370" t="str">
            <v>m</v>
          </cell>
          <cell r="BC370">
            <v>44000</v>
          </cell>
          <cell r="BD370" t="str">
            <v>CS4.02.011/37</v>
          </cell>
          <cell r="BE370" t="str">
            <v>02.6004/85</v>
          </cell>
          <cell r="BF370">
            <v>1.2</v>
          </cell>
          <cell r="BG370" t="str">
            <v>(CADIVI-15/02/00)</v>
          </cell>
        </row>
        <row r="371">
          <cell r="AZ371" t="str">
            <v>CB M(3x25+1x16)</v>
          </cell>
          <cell r="BA371" t="str">
            <v>Caïp boüc Cu/PVC/PVC (3x25+1x16)-600V</v>
          </cell>
          <cell r="BB371" t="str">
            <v>m</v>
          </cell>
          <cell r="BC371">
            <v>52000</v>
          </cell>
          <cell r="BD371" t="str">
            <v>CS4.02.011/37</v>
          </cell>
          <cell r="BE371" t="str">
            <v>02.6004/85</v>
          </cell>
          <cell r="BF371">
            <v>1.5</v>
          </cell>
          <cell r="BG371" t="str">
            <v>(CADIVI-15/02/00)</v>
          </cell>
        </row>
        <row r="372">
          <cell r="AZ372" t="str">
            <v>ÂCA 80W</v>
          </cell>
          <cell r="BA372" t="str">
            <v>Âeìn cao aïp 80W - 220V</v>
          </cell>
          <cell r="BB372" t="str">
            <v>bäü</v>
          </cell>
          <cell r="BC372">
            <v>250000</v>
          </cell>
          <cell r="BD372" t="str">
            <v>CS3.05.001/37</v>
          </cell>
          <cell r="BF372">
            <v>20</v>
          </cell>
        </row>
        <row r="373">
          <cell r="AZ373" t="str">
            <v>SODIUM 150W</v>
          </cell>
          <cell r="BA373" t="str">
            <v>Âeìn cao aïp Soâium 150W - 220V</v>
          </cell>
          <cell r="BB373" t="str">
            <v>bäü</v>
          </cell>
          <cell r="BC373">
            <v>1650000</v>
          </cell>
          <cell r="BD373" t="str">
            <v>CS3.05.001/37</v>
          </cell>
          <cell r="BF373">
            <v>20</v>
          </cell>
        </row>
        <row r="374">
          <cell r="AZ374" t="str">
            <v>SODIUM 250W</v>
          </cell>
          <cell r="BA374" t="str">
            <v>Âeìn cao aïp Soâium 250W - 220V</v>
          </cell>
          <cell r="BB374" t="str">
            <v>bäü</v>
          </cell>
          <cell r="BC374">
            <v>1800000</v>
          </cell>
          <cell r="BD374" t="str">
            <v>CS3.05.001/37</v>
          </cell>
          <cell r="BF374">
            <v>20</v>
          </cell>
        </row>
        <row r="375">
          <cell r="AZ375" t="str">
            <v>RD4</v>
          </cell>
          <cell r="BA375" t="str">
            <v>Âeìn pha RD4-Metal halide 1000W-220V</v>
          </cell>
          <cell r="BB375" t="str">
            <v>bäü</v>
          </cell>
          <cell r="BC375">
            <v>7800000</v>
          </cell>
          <cell r="BD375" t="str">
            <v>CS3.05.002/37</v>
          </cell>
          <cell r="BF375">
            <v>20</v>
          </cell>
        </row>
        <row r="376">
          <cell r="AZ376" t="str">
            <v>F5</v>
          </cell>
          <cell r="BA376" t="str">
            <v>Dáy theïp chëu læûc f5 maû keîm</v>
          </cell>
          <cell r="BB376" t="str">
            <v>kg</v>
          </cell>
          <cell r="BC376">
            <v>9500</v>
          </cell>
          <cell r="BD376" t="str">
            <v>CS4.02.011/37</v>
          </cell>
          <cell r="BF376">
            <v>0.05</v>
          </cell>
        </row>
        <row r="377">
          <cell r="AZ377" t="str">
            <v>CCCC</v>
          </cell>
          <cell r="BA377" t="str">
            <v>Cáöu chç caï 5A</v>
          </cell>
          <cell r="BB377" t="str">
            <v>caïi</v>
          </cell>
          <cell r="BC377">
            <v>9000</v>
          </cell>
          <cell r="BD377" t="str">
            <v>CS4.03.021/37</v>
          </cell>
          <cell r="BF377">
            <v>0.2</v>
          </cell>
        </row>
        <row r="378">
          <cell r="AZ378" t="str">
            <v>f2</v>
          </cell>
          <cell r="BA378" t="str">
            <v>Dáy theïp buäüc f2 maû keîm nhuïng noïng</v>
          </cell>
          <cell r="BB378" t="str">
            <v>kg</v>
          </cell>
          <cell r="BC378">
            <v>9500</v>
          </cell>
          <cell r="BD378" t="str">
            <v>CS4.02.011/37</v>
          </cell>
          <cell r="BF378">
            <v>0.02</v>
          </cell>
        </row>
        <row r="379">
          <cell r="AZ379" t="str">
            <v>KC-CS</v>
          </cell>
          <cell r="BA379" t="str">
            <v>Keûp caïp</v>
          </cell>
          <cell r="BB379" t="str">
            <v>caïi</v>
          </cell>
          <cell r="BC379">
            <v>5000</v>
          </cell>
          <cell r="BD379" t="str">
            <v>06.2130/67</v>
          </cell>
        </row>
        <row r="380">
          <cell r="AZ380" t="str">
            <v>KC6</v>
          </cell>
          <cell r="BA380" t="str">
            <v>Keûp caïp f16</v>
          </cell>
          <cell r="BB380" t="str">
            <v>caïi</v>
          </cell>
          <cell r="BC380">
            <v>5000</v>
          </cell>
          <cell r="BD380" t="str">
            <v>06.2130/67</v>
          </cell>
        </row>
        <row r="381">
          <cell r="AZ381" t="str">
            <v>TÂCS</v>
          </cell>
          <cell r="BA381" t="str">
            <v>Tàng âå f16</v>
          </cell>
          <cell r="BB381" t="str">
            <v>bäü</v>
          </cell>
          <cell r="BC381">
            <v>25000</v>
          </cell>
          <cell r="BD381" t="str">
            <v>00</v>
          </cell>
        </row>
        <row r="382">
          <cell r="AZ382" t="str">
            <v>HÂN</v>
          </cell>
          <cell r="BA382" t="str">
            <v>Häüp âáúu näúi</v>
          </cell>
          <cell r="BB382" t="str">
            <v>häüp</v>
          </cell>
          <cell r="BC382">
            <v>275500</v>
          </cell>
          <cell r="BD382" t="str">
            <v>CS4.03.011/37</v>
          </cell>
        </row>
        <row r="383">
          <cell r="AZ383" t="str">
            <v>TK6</v>
          </cell>
          <cell r="BA383" t="str">
            <v>Caïp theïp f6 maû keîm nhuïng noïng</v>
          </cell>
          <cell r="BB383" t="str">
            <v>m</v>
          </cell>
          <cell r="BC383">
            <v>6500</v>
          </cell>
          <cell r="BD383" t="str">
            <v>06.6132/67</v>
          </cell>
        </row>
        <row r="384">
          <cell r="AZ384" t="str">
            <v>TK10</v>
          </cell>
          <cell r="BA384" t="str">
            <v>Caïp theïp f10</v>
          </cell>
          <cell r="BB384" t="str">
            <v>m</v>
          </cell>
          <cell r="BC384">
            <v>12000</v>
          </cell>
          <cell r="BD384" t="str">
            <v>06.6132/67</v>
          </cell>
        </row>
        <row r="385">
          <cell r="AZ385" t="str">
            <v>ÂCCT</v>
          </cell>
          <cell r="BA385" t="str">
            <v>Âáöu chia caïp theïp</v>
          </cell>
          <cell r="BB385" t="str">
            <v>bäü</v>
          </cell>
          <cell r="BC385">
            <v>75000</v>
          </cell>
          <cell r="BD385" t="str">
            <v>06.2130/67</v>
          </cell>
        </row>
        <row r="386">
          <cell r="AZ386" t="str">
            <v>ÂBH</v>
          </cell>
          <cell r="BA386" t="str">
            <v>Âeìn baïo hiãûu</v>
          </cell>
          <cell r="BB386" t="str">
            <v>bäü</v>
          </cell>
          <cell r="BC386">
            <v>1250000</v>
          </cell>
          <cell r="BD386" t="str">
            <v>CS3.05.002/37</v>
          </cell>
        </row>
        <row r="387">
          <cell r="AZ387" t="str">
            <v>MÂK</v>
          </cell>
          <cell r="BA387" t="str">
            <v>Maûch âiãûn âiãöu khiãøn cäüt cao 30m</v>
          </cell>
          <cell r="BB387" t="str">
            <v>maûch</v>
          </cell>
          <cell r="BC387">
            <v>5028000</v>
          </cell>
          <cell r="BD387" t="str">
            <v>CS3.07.041/37</v>
          </cell>
        </row>
        <row r="388">
          <cell r="AZ388" t="str">
            <v>f64,5</v>
          </cell>
          <cell r="BA388" t="str">
            <v>Äúng nhæûa xoàõn f64,5/50</v>
          </cell>
          <cell r="BB388" t="str">
            <v>m</v>
          </cell>
          <cell r="BC388">
            <v>15300</v>
          </cell>
          <cell r="BD388" t="str">
            <v>07.2404/67</v>
          </cell>
        </row>
        <row r="389">
          <cell r="BA389" t="str">
            <v>PHÁÖN CAÏP VÀÛN XOÀÕN</v>
          </cell>
          <cell r="BC389">
            <v>1</v>
          </cell>
        </row>
        <row r="390">
          <cell r="AZ390" t="str">
            <v>BLM250</v>
          </cell>
          <cell r="BA390" t="str">
            <v>Bu läng moïc L=250mm</v>
          </cell>
          <cell r="BB390" t="str">
            <v>bäü</v>
          </cell>
          <cell r="BC390">
            <v>11200</v>
          </cell>
          <cell r="BD390" t="str">
            <v>06.2110/67</v>
          </cell>
          <cell r="BF390">
            <v>1</v>
          </cell>
        </row>
        <row r="391">
          <cell r="AZ391" t="str">
            <v>BLM450</v>
          </cell>
          <cell r="BA391" t="str">
            <v>Bu läng moïc L=450mm</v>
          </cell>
          <cell r="BB391" t="str">
            <v>bäü</v>
          </cell>
          <cell r="BC391">
            <v>13700</v>
          </cell>
          <cell r="BD391" t="str">
            <v>06.2110/67</v>
          </cell>
          <cell r="BF391">
            <v>1</v>
          </cell>
        </row>
        <row r="392">
          <cell r="AZ392" t="str">
            <v>GM-CS</v>
          </cell>
          <cell r="BA392" t="str">
            <v>Gêa moïc caïp cäüt sàõt</v>
          </cell>
          <cell r="BB392" t="str">
            <v>bäü</v>
          </cell>
          <cell r="BC392">
            <v>53602.500000000007</v>
          </cell>
          <cell r="BD392" t="str">
            <v>06.2110/285</v>
          </cell>
          <cell r="BF392">
            <v>5.1050000000000004</v>
          </cell>
        </row>
        <row r="393">
          <cell r="AZ393" t="str">
            <v>GM</v>
          </cell>
          <cell r="BA393" t="str">
            <v>Giaï moïc</v>
          </cell>
          <cell r="BB393" t="str">
            <v>bäü</v>
          </cell>
          <cell r="BC393">
            <v>24000</v>
          </cell>
          <cell r="BD393" t="str">
            <v>06.2110/67</v>
          </cell>
          <cell r="BF393">
            <v>1</v>
          </cell>
        </row>
        <row r="394">
          <cell r="AZ394" t="str">
            <v>ÂT</v>
          </cell>
          <cell r="BA394" t="str">
            <v>Âai theïp</v>
          </cell>
          <cell r="BB394" t="str">
            <v>caïi</v>
          </cell>
          <cell r="BC394">
            <v>15000</v>
          </cell>
          <cell r="BD394" t="str">
            <v>06.2110/67</v>
          </cell>
          <cell r="BF394">
            <v>2</v>
          </cell>
        </row>
        <row r="395">
          <cell r="AZ395" t="str">
            <v>KT-CVX</v>
          </cell>
          <cell r="BA395" t="str">
            <v>Khoaï treo caïp</v>
          </cell>
          <cell r="BB395" t="str">
            <v>bäü</v>
          </cell>
          <cell r="BC395">
            <v>21400</v>
          </cell>
          <cell r="BD395" t="str">
            <v>06.1411/67</v>
          </cell>
          <cell r="BF395">
            <v>1</v>
          </cell>
        </row>
        <row r="396">
          <cell r="AZ396" t="str">
            <v>KN-CVX</v>
          </cell>
          <cell r="BA396" t="str">
            <v>Khoaï neïo caïp</v>
          </cell>
          <cell r="BB396" t="str">
            <v>bäü</v>
          </cell>
          <cell r="BC396">
            <v>27600</v>
          </cell>
          <cell r="BD396" t="str">
            <v>06.1511/67</v>
          </cell>
          <cell r="BF396">
            <v>1</v>
          </cell>
        </row>
        <row r="397">
          <cell r="AZ397" t="str">
            <v>NB-CVX</v>
          </cell>
          <cell r="BA397" t="str">
            <v>Nàõp bët âáöu caïp</v>
          </cell>
          <cell r="BB397" t="str">
            <v>caïi</v>
          </cell>
          <cell r="BC397">
            <v>3500</v>
          </cell>
          <cell r="BD397" t="str">
            <v>06.2130/67</v>
          </cell>
        </row>
        <row r="398">
          <cell r="AZ398" t="str">
            <v>ÄN-CVX</v>
          </cell>
          <cell r="BA398" t="str">
            <v>Äúng näúi caïp</v>
          </cell>
          <cell r="BB398" t="str">
            <v>caïi</v>
          </cell>
          <cell r="BC398">
            <v>35000</v>
          </cell>
          <cell r="BD398" t="str">
            <v>03.4004/66</v>
          </cell>
          <cell r="BF398">
            <v>1</v>
          </cell>
        </row>
        <row r="399">
          <cell r="AZ399" t="str">
            <v>HCD</v>
          </cell>
          <cell r="BA399" t="str">
            <v>Häüp chia dáy (6 Ap 1 pha 40A-600V)</v>
          </cell>
          <cell r="BB399" t="str">
            <v>häüp</v>
          </cell>
          <cell r="BC399">
            <v>473000</v>
          </cell>
          <cell r="BD399" t="str">
            <v>05.1102/66</v>
          </cell>
          <cell r="BE399" t="str">
            <v>07.1001/85</v>
          </cell>
          <cell r="BF399">
            <v>10</v>
          </cell>
        </row>
        <row r="400">
          <cell r="AZ400" t="str">
            <v>KNX</v>
          </cell>
          <cell r="BA400" t="str">
            <v>Keûp näúi xuyãn caïch âiãûn</v>
          </cell>
          <cell r="BB400" t="str">
            <v>caïi</v>
          </cell>
          <cell r="BC400">
            <v>38000</v>
          </cell>
          <cell r="BD400" t="str">
            <v>06.2130/67</v>
          </cell>
        </row>
        <row r="401">
          <cell r="AZ401" t="str">
            <v>ABC(4x150)</v>
          </cell>
          <cell r="BA401" t="str">
            <v>Caïp vàûn xoàûn ABC 600V A(4x150)</v>
          </cell>
          <cell r="BB401" t="str">
            <v>m</v>
          </cell>
          <cell r="BC401">
            <v>65700</v>
          </cell>
          <cell r="BD401" t="str">
            <v>06.7006/67</v>
          </cell>
          <cell r="BE401" t="str">
            <v>02.6004/85</v>
          </cell>
          <cell r="BF401">
            <v>2.02</v>
          </cell>
        </row>
        <row r="402">
          <cell r="AZ402" t="str">
            <v>ABC(4x120)</v>
          </cell>
          <cell r="BA402" t="str">
            <v>Caïp vàûn xoàûn ABC 600V A(4x120)</v>
          </cell>
          <cell r="BB402" t="str">
            <v>m</v>
          </cell>
          <cell r="BC402">
            <v>51300</v>
          </cell>
          <cell r="BD402" t="str">
            <v>06.7006/67</v>
          </cell>
          <cell r="BE402" t="str">
            <v>02.6004/85</v>
          </cell>
          <cell r="BF402">
            <v>1.66</v>
          </cell>
        </row>
        <row r="403">
          <cell r="AZ403" t="str">
            <v>ABC(4x95)</v>
          </cell>
          <cell r="BA403" t="str">
            <v>Caïp vàûn xoàûn ABC 600V A(4x95)</v>
          </cell>
          <cell r="BB403" t="str">
            <v>m</v>
          </cell>
          <cell r="BC403">
            <v>41710</v>
          </cell>
          <cell r="BD403" t="str">
            <v>06.7006/67</v>
          </cell>
          <cell r="BE403" t="str">
            <v>02.6004/85</v>
          </cell>
          <cell r="BF403">
            <v>1.35</v>
          </cell>
        </row>
        <row r="404">
          <cell r="AZ404" t="str">
            <v>ABC(4x70)</v>
          </cell>
          <cell r="BA404" t="str">
            <v>Caïp vàûn xoàûn ABC 600V A(4x70)</v>
          </cell>
          <cell r="BB404" t="str">
            <v>m</v>
          </cell>
          <cell r="BC404">
            <v>30520</v>
          </cell>
          <cell r="BD404" t="str">
            <v>06.7005/67</v>
          </cell>
          <cell r="BE404" t="str">
            <v>02.6004/85</v>
          </cell>
          <cell r="BF404">
            <v>0.96</v>
          </cell>
        </row>
        <row r="405">
          <cell r="AZ405" t="str">
            <v>ABC(4x50)</v>
          </cell>
          <cell r="BA405" t="str">
            <v>Caïp vàûn xoàûn ABC 600V A(4x50)</v>
          </cell>
          <cell r="BB405" t="str">
            <v>m</v>
          </cell>
          <cell r="BC405">
            <v>22741</v>
          </cell>
          <cell r="BD405" t="str">
            <v>06.7004/67</v>
          </cell>
          <cell r="BE405" t="str">
            <v>02.6004/85</v>
          </cell>
          <cell r="BF405">
            <v>0.7</v>
          </cell>
        </row>
        <row r="406">
          <cell r="AZ406" t="str">
            <v>ABC(4x35)</v>
          </cell>
          <cell r="BA406" t="str">
            <v>Caïp vàûn xoàûn ABC 600V A(4x35)</v>
          </cell>
          <cell r="BB406" t="str">
            <v>m</v>
          </cell>
          <cell r="BC406">
            <v>21000</v>
          </cell>
          <cell r="BD406" t="str">
            <v>06.7004/67</v>
          </cell>
          <cell r="BE406" t="str">
            <v>02.6004/85</v>
          </cell>
          <cell r="BF406">
            <v>0.52</v>
          </cell>
        </row>
        <row r="407">
          <cell r="AZ407" t="str">
            <v>ABC(4x25)</v>
          </cell>
          <cell r="BA407" t="str">
            <v>Caïp vàûn xoàûn ABC 600V A(4x25)</v>
          </cell>
          <cell r="BB407" t="str">
            <v>m</v>
          </cell>
          <cell r="BC407">
            <v>21000</v>
          </cell>
          <cell r="BD407" t="str">
            <v>06.7004/67</v>
          </cell>
          <cell r="BE407" t="str">
            <v>02.6004/85</v>
          </cell>
          <cell r="BF407">
            <v>0.52</v>
          </cell>
        </row>
        <row r="408">
          <cell r="AZ408" t="str">
            <v>ABC(4x16)</v>
          </cell>
          <cell r="BA408" t="str">
            <v>Caïp vàûn xoàûn ABC 600V A(4x16)</v>
          </cell>
          <cell r="BB408" t="str">
            <v>m</v>
          </cell>
          <cell r="BC408">
            <v>16000</v>
          </cell>
          <cell r="BD408" t="str">
            <v>06.7004/67</v>
          </cell>
          <cell r="BE408" t="str">
            <v>02.6004/85</v>
          </cell>
          <cell r="BF408">
            <v>0.28000000000000003</v>
          </cell>
        </row>
        <row r="409">
          <cell r="AZ409" t="str">
            <v>ÄN4x95</v>
          </cell>
          <cell r="BA409" t="str">
            <v>Äúng näúi dáy vàûn xoàõn 95/95</v>
          </cell>
          <cell r="BB409" t="str">
            <v>äúng</v>
          </cell>
          <cell r="BC409">
            <v>30000</v>
          </cell>
          <cell r="BD409" t="str">
            <v>03.4004/66</v>
          </cell>
          <cell r="BF409">
            <v>1</v>
          </cell>
        </row>
        <row r="410">
          <cell r="AZ410" t="str">
            <v>ÄN4x50</v>
          </cell>
          <cell r="BA410" t="str">
            <v>Äúng näúi dáy vàûn xoàõn 50/50</v>
          </cell>
          <cell r="BB410" t="str">
            <v>äúng</v>
          </cell>
          <cell r="BC410">
            <v>30000</v>
          </cell>
          <cell r="BD410" t="str">
            <v>03.4004/66</v>
          </cell>
          <cell r="BF410">
            <v>1</v>
          </cell>
        </row>
        <row r="411">
          <cell r="AZ411" t="str">
            <v>ÂN caïp</v>
          </cell>
          <cell r="BA411" t="str">
            <v>Âáöu näúi caïp</v>
          </cell>
          <cell r="BB411" t="str">
            <v>bäü</v>
          </cell>
          <cell r="BC411">
            <v>203234</v>
          </cell>
          <cell r="BD411" t="str">
            <v>03.2112/66</v>
          </cell>
          <cell r="BF411">
            <v>5</v>
          </cell>
        </row>
        <row r="412">
          <cell r="AZ412" t="str">
            <v>KT4x95</v>
          </cell>
          <cell r="BA412" t="str">
            <v>Keûp treo caïp vàûn xoàõn 4x95</v>
          </cell>
          <cell r="BB412" t="str">
            <v>bäü</v>
          </cell>
          <cell r="BC412">
            <v>35000</v>
          </cell>
          <cell r="BD412" t="str">
            <v>06.1411/67</v>
          </cell>
          <cell r="BF412">
            <v>1</v>
          </cell>
        </row>
        <row r="413">
          <cell r="AZ413" t="str">
            <v>KT4x50</v>
          </cell>
          <cell r="BA413" t="str">
            <v>Keûp treo caïp vàûn xoàõn 4x50</v>
          </cell>
          <cell r="BB413" t="str">
            <v>bäü</v>
          </cell>
          <cell r="BC413">
            <v>35000</v>
          </cell>
          <cell r="BD413" t="str">
            <v>06.1411/67</v>
          </cell>
          <cell r="BF413">
            <v>1</v>
          </cell>
        </row>
        <row r="414">
          <cell r="AZ414" t="str">
            <v>KT4x35</v>
          </cell>
          <cell r="BA414" t="str">
            <v>Keûp treo caïp vàûn xoàõn 4x35</v>
          </cell>
          <cell r="BB414" t="str">
            <v>bäü</v>
          </cell>
          <cell r="BC414">
            <v>35000</v>
          </cell>
          <cell r="BD414" t="str">
            <v>06.1411/67</v>
          </cell>
          <cell r="BF414">
            <v>1</v>
          </cell>
        </row>
        <row r="415">
          <cell r="AZ415" t="str">
            <v>KN4x95</v>
          </cell>
          <cell r="BA415" t="str">
            <v>Keûp neïo caïp vàûn xoàõn 4x95</v>
          </cell>
          <cell r="BB415" t="str">
            <v>bäü</v>
          </cell>
          <cell r="BC415">
            <v>43405</v>
          </cell>
          <cell r="BD415" t="str">
            <v>06.1511/67</v>
          </cell>
          <cell r="BF415">
            <v>1</v>
          </cell>
        </row>
        <row r="416">
          <cell r="AZ416" t="str">
            <v>KN4x50</v>
          </cell>
          <cell r="BA416" t="str">
            <v>Keûp neïo caïp vàûn xoàõn 4x50</v>
          </cell>
          <cell r="BB416" t="str">
            <v>bäü</v>
          </cell>
          <cell r="BC416">
            <v>43405</v>
          </cell>
          <cell r="BD416" t="str">
            <v>06.1511/67</v>
          </cell>
          <cell r="BF416">
            <v>1</v>
          </cell>
        </row>
        <row r="417">
          <cell r="AZ417" t="str">
            <v>KN4x35</v>
          </cell>
          <cell r="BA417" t="str">
            <v>Keûp neïo caïp vàûn xoàõn 4x35</v>
          </cell>
          <cell r="BB417" t="str">
            <v>bäü</v>
          </cell>
          <cell r="BC417">
            <v>43405</v>
          </cell>
          <cell r="BD417" t="str">
            <v>06.1511/67</v>
          </cell>
          <cell r="BF417">
            <v>1</v>
          </cell>
        </row>
        <row r="418">
          <cell r="AZ418" t="str">
            <v>KCÂ4x35</v>
          </cell>
          <cell r="BA418" t="str">
            <v>Keûp näúi xuyãn caïch âiãûn caïp 4x35</v>
          </cell>
          <cell r="BB418" t="str">
            <v>caïi</v>
          </cell>
          <cell r="BC418">
            <v>45000</v>
          </cell>
          <cell r="BD418" t="str">
            <v>06.2130/67</v>
          </cell>
        </row>
        <row r="419">
          <cell r="AZ419" t="str">
            <v>KCÂ4x50</v>
          </cell>
          <cell r="BA419" t="str">
            <v>Keûp näúi xuyãn caïch âiãûn caïp 4x50</v>
          </cell>
          <cell r="BB419" t="str">
            <v>caïi</v>
          </cell>
          <cell r="BC419">
            <v>55000</v>
          </cell>
          <cell r="BD419" t="str">
            <v>06.2130/67</v>
          </cell>
        </row>
        <row r="420">
          <cell r="AZ420" t="str">
            <v>KCÂ4x70</v>
          </cell>
          <cell r="BA420" t="str">
            <v>Keûp näúi xuyãn caïch âiãûn caïp 4x70</v>
          </cell>
          <cell r="BB420" t="str">
            <v>caïi</v>
          </cell>
          <cell r="BC420">
            <v>65000</v>
          </cell>
          <cell r="BD420" t="str">
            <v>06.2130/67</v>
          </cell>
        </row>
        <row r="421">
          <cell r="AZ421" t="str">
            <v>KCÂ4x95</v>
          </cell>
          <cell r="BA421" t="str">
            <v>Keûp näúi xuyãn caïch âiãûn caïp 4x95</v>
          </cell>
          <cell r="BB421" t="str">
            <v>caïi</v>
          </cell>
          <cell r="BC421">
            <v>75000</v>
          </cell>
          <cell r="BD421" t="str">
            <v>06.2130/67</v>
          </cell>
        </row>
        <row r="422">
          <cell r="AZ422" t="str">
            <v>Muî</v>
          </cell>
          <cell r="BA422" t="str">
            <v>Muî che caïp vàûn xoàõn</v>
          </cell>
          <cell r="BB422" t="str">
            <v>caïi</v>
          </cell>
          <cell r="BC422">
            <v>3500</v>
          </cell>
          <cell r="BD422" t="str">
            <v>06.2130/67</v>
          </cell>
        </row>
        <row r="423">
          <cell r="AZ423" t="str">
            <v>Nãm</v>
          </cell>
          <cell r="BA423" t="str">
            <v>Nãm</v>
          </cell>
          <cell r="BB423" t="str">
            <v>caïi</v>
          </cell>
          <cell r="BC423">
            <v>7000</v>
          </cell>
          <cell r="BD423" t="str">
            <v>06.2061/67</v>
          </cell>
        </row>
        <row r="425">
          <cell r="BA425" t="str">
            <v>PHÁÖN THU HÄÖI</v>
          </cell>
        </row>
        <row r="426">
          <cell r="AZ426" t="str">
            <v>th-LT7,5</v>
          </cell>
          <cell r="BA426" t="str">
            <v>Cäüt bã täng ly tám 7,5A</v>
          </cell>
          <cell r="BB426" t="str">
            <v>cäüt</v>
          </cell>
          <cell r="BC426">
            <v>0</v>
          </cell>
          <cell r="BD426" t="str">
            <v>09.07.111/366</v>
          </cell>
          <cell r="BF426">
            <v>650</v>
          </cell>
        </row>
        <row r="427">
          <cell r="AZ427" t="str">
            <v>th-LT8,4</v>
          </cell>
          <cell r="BA427" t="str">
            <v>Cäüt bã täng ly tám 8,4</v>
          </cell>
          <cell r="BB427" t="str">
            <v>cäüt</v>
          </cell>
          <cell r="BC427">
            <v>0</v>
          </cell>
          <cell r="BD427" t="str">
            <v>09.07.112/366</v>
          </cell>
          <cell r="BF427">
            <v>800</v>
          </cell>
        </row>
        <row r="428">
          <cell r="AZ428" t="str">
            <v>th-LT10</v>
          </cell>
          <cell r="BA428" t="str">
            <v>Cäüt bã täng ly tám 10A</v>
          </cell>
          <cell r="BB428" t="str">
            <v>cäüt</v>
          </cell>
          <cell r="BC428">
            <v>0</v>
          </cell>
          <cell r="BD428" t="str">
            <v>09.07.112/366</v>
          </cell>
          <cell r="BF428">
            <v>950</v>
          </cell>
        </row>
        <row r="429">
          <cell r="AZ429" t="str">
            <v>th-BTCT H10</v>
          </cell>
          <cell r="BA429" t="str">
            <v>Cäüt bã täng cäút theïp H10</v>
          </cell>
          <cell r="BB429" t="str">
            <v>cäüt</v>
          </cell>
          <cell r="BC429">
            <v>0</v>
          </cell>
          <cell r="BD429" t="str">
            <v>09.07.112/366</v>
          </cell>
          <cell r="BF429">
            <v>950</v>
          </cell>
        </row>
        <row r="430">
          <cell r="AZ430" t="str">
            <v>th-LT10,5</v>
          </cell>
          <cell r="BA430" t="str">
            <v>Cäüt bã täng ly tám 10,5A</v>
          </cell>
          <cell r="BB430" t="str">
            <v>cäüt</v>
          </cell>
          <cell r="BC430">
            <v>0</v>
          </cell>
          <cell r="BD430" t="str">
            <v>09.07.113/366</v>
          </cell>
          <cell r="BF430">
            <v>1000</v>
          </cell>
        </row>
        <row r="431">
          <cell r="AZ431" t="str">
            <v>th-LT12</v>
          </cell>
          <cell r="BA431" t="str">
            <v>Cäüt bã täng ly tám 12A</v>
          </cell>
          <cell r="BB431" t="str">
            <v>cäüt</v>
          </cell>
          <cell r="BC431">
            <v>0</v>
          </cell>
          <cell r="BD431" t="str">
            <v>09.07.113/366</v>
          </cell>
          <cell r="BF431">
            <v>1250</v>
          </cell>
        </row>
        <row r="432">
          <cell r="AZ432" t="str">
            <v>th-LT14</v>
          </cell>
          <cell r="BA432" t="str">
            <v>Cäüt bã täng ly tám 14A</v>
          </cell>
          <cell r="BB432" t="str">
            <v>cäüt</v>
          </cell>
          <cell r="BC432">
            <v>0</v>
          </cell>
          <cell r="BD432" t="str">
            <v>09.07.114/366</v>
          </cell>
          <cell r="BF432">
            <v>1600</v>
          </cell>
        </row>
        <row r="433">
          <cell r="AZ433" t="str">
            <v>th-LT16</v>
          </cell>
          <cell r="BA433" t="str">
            <v>Cäüt bã täng ly tám 16a</v>
          </cell>
          <cell r="BB433" t="str">
            <v>cäüt</v>
          </cell>
          <cell r="BC433">
            <v>0</v>
          </cell>
          <cell r="BD433" t="str">
            <v>09.07.115/366</v>
          </cell>
          <cell r="BF433">
            <v>2000</v>
          </cell>
        </row>
        <row r="434">
          <cell r="AZ434" t="str">
            <v>th-LT20</v>
          </cell>
          <cell r="BA434" t="str">
            <v>Cäüt bã täng ly tám 20D</v>
          </cell>
          <cell r="BB434" t="str">
            <v>cäüt</v>
          </cell>
          <cell r="BC434">
            <v>0</v>
          </cell>
          <cell r="BD434" t="str">
            <v>09.07.117/366</v>
          </cell>
          <cell r="BF434">
            <v>2800</v>
          </cell>
        </row>
        <row r="435">
          <cell r="AZ435" t="str">
            <v>th-AC70</v>
          </cell>
          <cell r="BA435" t="str">
            <v>Dáy dáùn AC-70</v>
          </cell>
          <cell r="BB435" t="str">
            <v>m</v>
          </cell>
          <cell r="BC435">
            <v>0</v>
          </cell>
          <cell r="BD435" t="str">
            <v>10.02.115/366</v>
          </cell>
          <cell r="BF435">
            <v>0.27500000000000002</v>
          </cell>
        </row>
        <row r="436">
          <cell r="AZ436" t="str">
            <v>th-AC95</v>
          </cell>
          <cell r="BA436" t="str">
            <v>Dáy dáùn AC-95</v>
          </cell>
          <cell r="BB436" t="str">
            <v>m</v>
          </cell>
          <cell r="BC436">
            <v>0</v>
          </cell>
          <cell r="BD436" t="str">
            <v>10.02.116/366</v>
          </cell>
          <cell r="BF436">
            <v>0.38600000000000001</v>
          </cell>
        </row>
        <row r="437">
          <cell r="AZ437" t="str">
            <v>th-CV-95</v>
          </cell>
          <cell r="BA437" t="str">
            <v>Caïp boüc Cu/XLPE/PVC (1x95) - 600V</v>
          </cell>
          <cell r="BB437" t="str">
            <v>m</v>
          </cell>
          <cell r="BC437">
            <v>0</v>
          </cell>
          <cell r="BD437" t="str">
            <v>10.02.216/366</v>
          </cell>
          <cell r="BF437">
            <v>1.01</v>
          </cell>
        </row>
        <row r="438">
          <cell r="AZ438" t="str">
            <v>th-CV-150</v>
          </cell>
          <cell r="BA438" t="str">
            <v>Caïp boüc Cu/XLPE/PVC (1x150) - 600V</v>
          </cell>
          <cell r="BB438" t="str">
            <v>m</v>
          </cell>
          <cell r="BC438">
            <v>0</v>
          </cell>
          <cell r="BD438" t="str">
            <v>10.02.218/366</v>
          </cell>
          <cell r="BF438">
            <v>1.56</v>
          </cell>
        </row>
        <row r="439">
          <cell r="AZ439" t="str">
            <v>th-CV-185</v>
          </cell>
          <cell r="BA439" t="str">
            <v>Caïp boüc Cu/XLPE/PVC (1x185) - 600V</v>
          </cell>
          <cell r="BB439" t="str">
            <v>m</v>
          </cell>
          <cell r="BC439">
            <v>0</v>
          </cell>
          <cell r="BD439" t="str">
            <v>10.02.218/366</v>
          </cell>
          <cell r="BF439">
            <v>1.56</v>
          </cell>
        </row>
        <row r="440">
          <cell r="AZ440" t="str">
            <v>th-CB M(3x185+1x95)-t</v>
          </cell>
          <cell r="BA440" t="str">
            <v>Caïp boüc Cu/XLPE/PVC M(3x185+1x95)-600V</v>
          </cell>
          <cell r="BB440" t="str">
            <v>m</v>
          </cell>
          <cell r="BC440">
            <v>0</v>
          </cell>
          <cell r="BD440" t="str">
            <v>10.02.218/366</v>
          </cell>
          <cell r="BF440">
            <v>11.12</v>
          </cell>
        </row>
        <row r="441">
          <cell r="AZ441" t="str">
            <v>th-CB M(3x95+1x50)-t</v>
          </cell>
          <cell r="BA441" t="str">
            <v>Caïp boüc Cu/XLPE/PVC M(3x95+1x50)-600V</v>
          </cell>
          <cell r="BB441" t="str">
            <v>m</v>
          </cell>
          <cell r="BC441">
            <v>0</v>
          </cell>
          <cell r="BD441" t="str">
            <v>10.02.216/366</v>
          </cell>
          <cell r="BF441">
            <v>9</v>
          </cell>
        </row>
        <row r="442">
          <cell r="AZ442" t="str">
            <v>th-CB M(3x95+1x50)-n</v>
          </cell>
          <cell r="BA442" t="str">
            <v>Caïp boüc Cu/XLPE/DSTA/PVC (3x95+1x50)-600V</v>
          </cell>
          <cell r="BB442" t="str">
            <v>m</v>
          </cell>
          <cell r="BC442">
            <v>0</v>
          </cell>
          <cell r="BD442" t="str">
            <v>10.02.216/366</v>
          </cell>
          <cell r="BF442">
            <v>5.94</v>
          </cell>
        </row>
        <row r="443">
          <cell r="AZ443" t="str">
            <v>th-M35-24</v>
          </cell>
          <cell r="BA443" t="str">
            <v>Caïp âäöng boüc Cu/XLPE/PVC (1x35) - 24KV</v>
          </cell>
          <cell r="BB443" t="str">
            <v>m</v>
          </cell>
          <cell r="BC443">
            <v>0</v>
          </cell>
          <cell r="BD443" t="str">
            <v>10.02.213/366</v>
          </cell>
          <cell r="BF443">
            <v>0.91</v>
          </cell>
        </row>
        <row r="444">
          <cell r="AZ444" t="str">
            <v>th-M50-24KV</v>
          </cell>
          <cell r="BA444" t="str">
            <v>Caïp âäöng boüc Cu/XLPE/PVC - (1x50) - 24KV</v>
          </cell>
          <cell r="BB444" t="str">
            <v>m</v>
          </cell>
          <cell r="BC444">
            <v>0</v>
          </cell>
          <cell r="BD444" t="str">
            <v>10.02.215/366</v>
          </cell>
          <cell r="BF444">
            <v>1.44</v>
          </cell>
        </row>
        <row r="445">
          <cell r="AZ445" t="str">
            <v>th-SÂ</v>
          </cell>
          <cell r="BA445" t="str">
            <v xml:space="preserve">Sæï âæïng caïch âiãûn </v>
          </cell>
          <cell r="BB445" t="str">
            <v>bäü</v>
          </cell>
          <cell r="BC445">
            <v>0</v>
          </cell>
          <cell r="BD445" t="str">
            <v>08.03.113/366</v>
          </cell>
          <cell r="BF445">
            <v>10</v>
          </cell>
        </row>
        <row r="446">
          <cell r="AZ446" t="str">
            <v>th-SÂ22</v>
          </cell>
          <cell r="BA446" t="str">
            <v>Sæï âæïng 24KV + Ty maû keîm</v>
          </cell>
          <cell r="BB446" t="str">
            <v>bäü</v>
          </cell>
          <cell r="BC446">
            <v>0</v>
          </cell>
          <cell r="BD446" t="str">
            <v>08.03.112/366</v>
          </cell>
          <cell r="BF446">
            <v>5</v>
          </cell>
        </row>
        <row r="447">
          <cell r="AZ447" t="str">
            <v>th-CNP</v>
          </cell>
          <cell r="BA447" t="str">
            <v>Sæï chuäøi caïch âiãûn bàòng Polymer</v>
          </cell>
          <cell r="BB447" t="str">
            <v>chuäùi</v>
          </cell>
          <cell r="BC447">
            <v>0</v>
          </cell>
          <cell r="BD447" t="str">
            <v>08.04.121/366</v>
          </cell>
          <cell r="BF447">
            <v>10</v>
          </cell>
        </row>
        <row r="448">
          <cell r="AZ448" t="str">
            <v>th-SC3</v>
          </cell>
          <cell r="BA448" t="str">
            <v>Sæï chuäøi caïch âiãûn 3 baït</v>
          </cell>
          <cell r="BB448" t="str">
            <v>chuäøi</v>
          </cell>
          <cell r="BC448">
            <v>0</v>
          </cell>
          <cell r="BD448" t="str">
            <v>08.04.121/366</v>
          </cell>
          <cell r="BF448">
            <v>15</v>
          </cell>
        </row>
        <row r="449">
          <cell r="AZ449" t="str">
            <v>th-XÂL</v>
          </cell>
          <cell r="BA449" t="str">
            <v>Thu häöi xaî âåî leìo cäüt BTLT</v>
          </cell>
          <cell r="BB449" t="str">
            <v>bäü</v>
          </cell>
          <cell r="BC449">
            <v>0</v>
          </cell>
          <cell r="BD449" t="str">
            <v>09.09.132/366</v>
          </cell>
          <cell r="BF449">
            <v>30</v>
          </cell>
        </row>
        <row r="450">
          <cell r="AZ450" t="str">
            <v>th-XÂII</v>
          </cell>
          <cell r="BA450" t="str">
            <v>Xaì âåî hçnh II</v>
          </cell>
          <cell r="BB450" t="str">
            <v>bäü</v>
          </cell>
          <cell r="BC450">
            <v>0</v>
          </cell>
          <cell r="BD450" t="str">
            <v>09.09.164/366</v>
          </cell>
          <cell r="BF450">
            <v>40</v>
          </cell>
        </row>
        <row r="451">
          <cell r="AZ451" t="str">
            <v>th-XNII</v>
          </cell>
          <cell r="BA451" t="str">
            <v>Xaì neïo hçnh II</v>
          </cell>
          <cell r="BB451" t="str">
            <v>bäü</v>
          </cell>
          <cell r="BC451">
            <v>0</v>
          </cell>
          <cell r="BD451" t="str">
            <v>09.09.164/366</v>
          </cell>
          <cell r="BF451">
            <v>120</v>
          </cell>
        </row>
        <row r="452">
          <cell r="AZ452" t="str">
            <v>th-XN</v>
          </cell>
          <cell r="BA452" t="str">
            <v xml:space="preserve">Xaì neïo </v>
          </cell>
          <cell r="BB452" t="str">
            <v>bäü</v>
          </cell>
          <cell r="BC452">
            <v>0</v>
          </cell>
          <cell r="BD452" t="str">
            <v>09.09.143/366</v>
          </cell>
          <cell r="BF452">
            <v>80</v>
          </cell>
        </row>
        <row r="453">
          <cell r="AZ453" t="str">
            <v>th-XÂ</v>
          </cell>
          <cell r="BA453" t="str">
            <v>Xaì âåî</v>
          </cell>
          <cell r="BB453" t="str">
            <v>bäü</v>
          </cell>
          <cell r="BC453">
            <v>0</v>
          </cell>
          <cell r="BD453" t="str">
            <v>09.09.132/366</v>
          </cell>
          <cell r="BF453">
            <v>30</v>
          </cell>
        </row>
        <row r="454">
          <cell r="AZ454" t="str">
            <v>th-DN</v>
          </cell>
          <cell r="BA454" t="str">
            <v>Dáy neïo caïc loaûi</v>
          </cell>
          <cell r="BB454" t="str">
            <v>bäü</v>
          </cell>
          <cell r="BC454">
            <v>0</v>
          </cell>
          <cell r="BD454" t="str">
            <v>08.06.181/366</v>
          </cell>
          <cell r="BF454">
            <v>10</v>
          </cell>
        </row>
        <row r="457">
          <cell r="AZ457" t="str">
            <v>th-AV120-24</v>
          </cell>
          <cell r="BA457" t="str">
            <v>Dáy boüc A/XLPE/PVC (1x120) - 24KV</v>
          </cell>
          <cell r="BB457" t="str">
            <v>m</v>
          </cell>
          <cell r="BC457">
            <v>0</v>
          </cell>
          <cell r="BD457" t="str">
            <v>10.02.317/366</v>
          </cell>
          <cell r="BF457">
            <v>1.17</v>
          </cell>
        </row>
        <row r="458">
          <cell r="AZ458" t="str">
            <v>th-XÂT-L-H</v>
          </cell>
          <cell r="BA458" t="str">
            <v>Xaì âåî thàóng lãûch cäüt H</v>
          </cell>
          <cell r="BB458" t="str">
            <v>bäü</v>
          </cell>
          <cell r="BC458">
            <v>0</v>
          </cell>
          <cell r="BD458" t="str">
            <v>09.09.132/366</v>
          </cell>
          <cell r="BF458">
            <v>35</v>
          </cell>
        </row>
        <row r="459">
          <cell r="AZ459" t="str">
            <v>th-XÂL-H</v>
          </cell>
          <cell r="BA459" t="str">
            <v>Xaì âåî leìo cäüt H</v>
          </cell>
          <cell r="BB459" t="str">
            <v>bäü</v>
          </cell>
          <cell r="BC459">
            <v>0</v>
          </cell>
          <cell r="BD459" t="str">
            <v>09.09.132/366</v>
          </cell>
          <cell r="BF459">
            <v>38</v>
          </cell>
        </row>
        <row r="460">
          <cell r="AZ460" t="str">
            <v>th-XNC-H</v>
          </cell>
          <cell r="BA460" t="str">
            <v>Xaì neïo cuäúi cäüt H</v>
          </cell>
          <cell r="BB460" t="str">
            <v>bäü</v>
          </cell>
          <cell r="BC460">
            <v>0</v>
          </cell>
          <cell r="BD460" t="str">
            <v>09.09.143/366</v>
          </cell>
          <cell r="BF460">
            <v>60</v>
          </cell>
        </row>
        <row r="461">
          <cell r="AZ461" t="str">
            <v>th-XTL+SÂ-H</v>
          </cell>
          <cell r="BA461" t="str">
            <v>Xaì thu läi + Sæï âåî traûm cäüt H</v>
          </cell>
          <cell r="BB461" t="str">
            <v>bäü</v>
          </cell>
          <cell r="BC461">
            <v>0</v>
          </cell>
          <cell r="BD461" t="str">
            <v>09.09.132/366</v>
          </cell>
          <cell r="BF461">
            <v>60</v>
          </cell>
        </row>
        <row r="462">
          <cell r="AZ462" t="str">
            <v>th-XCC-H</v>
          </cell>
          <cell r="BA462" t="str">
            <v>Xaì cáöu chç tæû råi traûm cäüt H</v>
          </cell>
          <cell r="BB462" t="str">
            <v>bäü</v>
          </cell>
          <cell r="BC462">
            <v>0</v>
          </cell>
          <cell r="BD462" t="str">
            <v>09.09.132/366</v>
          </cell>
          <cell r="BF462">
            <v>60</v>
          </cell>
        </row>
        <row r="463">
          <cell r="AZ463" t="str">
            <v>th-XÂMBA-H</v>
          </cell>
          <cell r="BA463" t="str">
            <v>Xaì âåî maïy biãún aïp traûm cäüt H</v>
          </cell>
          <cell r="BB463" t="str">
            <v>bäü</v>
          </cell>
          <cell r="BC463">
            <v>0</v>
          </cell>
          <cell r="BD463" t="str">
            <v>09.09.142/366</v>
          </cell>
          <cell r="BF463">
            <v>60</v>
          </cell>
        </row>
        <row r="464">
          <cell r="AZ464" t="str">
            <v>th-GÂTÂ</v>
          </cell>
          <cell r="BA464" t="str">
            <v>Giaï âåî tuí âiãûn haû thãú</v>
          </cell>
          <cell r="BB464" t="str">
            <v>bäü</v>
          </cell>
          <cell r="BC464">
            <v>0</v>
          </cell>
          <cell r="BD464" t="str">
            <v>09.09.122/366</v>
          </cell>
          <cell r="BF464">
            <v>60</v>
          </cell>
        </row>
        <row r="465">
          <cell r="AZ465" t="str">
            <v>th-SÂ15</v>
          </cell>
          <cell r="BA465" t="str">
            <v>Sæï âæïng caïch âiãûn 15KV + pk</v>
          </cell>
          <cell r="BB465" t="str">
            <v>bäü</v>
          </cell>
          <cell r="BC465">
            <v>0</v>
          </cell>
          <cell r="BD465" t="str">
            <v>08.03.112/366</v>
          </cell>
          <cell r="BF465">
            <v>5</v>
          </cell>
        </row>
        <row r="466">
          <cell r="AZ466" t="str">
            <v>th-CN22</v>
          </cell>
          <cell r="BA466" t="str">
            <v>Sæï chuäùi caïch âiãûn 3 baït + pk</v>
          </cell>
          <cell r="BB466" t="str">
            <v>chuäøi</v>
          </cell>
          <cell r="BC466">
            <v>0</v>
          </cell>
          <cell r="BD466" t="str">
            <v>08.04.121/366</v>
          </cell>
          <cell r="BF466">
            <v>15</v>
          </cell>
        </row>
        <row r="467">
          <cell r="AZ467" t="str">
            <v>th-CS7,2</v>
          </cell>
          <cell r="BA467" t="str">
            <v>Thaïo haû cäüt sàõt 7,2m</v>
          </cell>
          <cell r="BB467" t="str">
            <v>cäüt</v>
          </cell>
          <cell r="BC467">
            <v>0</v>
          </cell>
          <cell r="BD467" t="str">
            <v>09.05.10/366</v>
          </cell>
          <cell r="BF467">
            <v>580</v>
          </cell>
        </row>
        <row r="468">
          <cell r="AZ468" t="str">
            <v>th-XCT</v>
          </cell>
          <cell r="BA468" t="str">
            <v>Thaïo xaì gaï cäng tå</v>
          </cell>
          <cell r="BB468" t="str">
            <v>bäü</v>
          </cell>
          <cell r="BC468">
            <v>0</v>
          </cell>
          <cell r="BD468" t="str">
            <v>09.09.112/366</v>
          </cell>
          <cell r="BF468">
            <v>7.5</v>
          </cell>
        </row>
        <row r="469">
          <cell r="AZ469" t="str">
            <v>th-TCT</v>
          </cell>
          <cell r="BA469" t="str">
            <v>Thaïo tuí cäng tå</v>
          </cell>
          <cell r="BB469" t="str">
            <v>tuí</v>
          </cell>
          <cell r="BC469">
            <v>0</v>
          </cell>
          <cell r="BD469" t="str">
            <v>16.09.102/366</v>
          </cell>
          <cell r="BF469">
            <v>4</v>
          </cell>
        </row>
        <row r="470">
          <cell r="AZ470" t="str">
            <v>th-AV-50</v>
          </cell>
          <cell r="BA470" t="str">
            <v>Dáy nhäm boüc A(1x50)  - 600V</v>
          </cell>
          <cell r="BB470" t="str">
            <v>m</v>
          </cell>
          <cell r="BC470">
            <v>0</v>
          </cell>
          <cell r="BD470" t="str">
            <v>10.02.314/366</v>
          </cell>
          <cell r="BF470">
            <v>0.21</v>
          </cell>
        </row>
        <row r="471">
          <cell r="AZ471" t="str">
            <v>th-AV-70</v>
          </cell>
          <cell r="BA471" t="str">
            <v>Dáy nhäm boüc A(1x70) - 600V</v>
          </cell>
          <cell r="BB471" t="str">
            <v>m</v>
          </cell>
          <cell r="BC471">
            <v>0</v>
          </cell>
          <cell r="BD471" t="str">
            <v>10.02.315/366</v>
          </cell>
          <cell r="BF471">
            <v>0.27</v>
          </cell>
        </row>
        <row r="472">
          <cell r="AZ472" t="str">
            <v>th-AV-120</v>
          </cell>
          <cell r="BA472" t="str">
            <v>Dáy nhäm boüc A(1x120) - 600V</v>
          </cell>
          <cell r="BB472" t="str">
            <v>m</v>
          </cell>
          <cell r="BC472">
            <v>0</v>
          </cell>
          <cell r="BD472" t="str">
            <v>10.02.317/366</v>
          </cell>
          <cell r="BF472">
            <v>0.46</v>
          </cell>
        </row>
        <row r="473">
          <cell r="AZ473" t="str">
            <v>th-AC-50</v>
          </cell>
          <cell r="BA473" t="str">
            <v>Dáy dáùn AC - 50</v>
          </cell>
          <cell r="BB473" t="str">
            <v>m</v>
          </cell>
          <cell r="BC473">
            <v>0</v>
          </cell>
          <cell r="BD473" t="str">
            <v>10.02.114/366</v>
          </cell>
          <cell r="BF473">
            <v>0.27500000000000002</v>
          </cell>
        </row>
        <row r="474">
          <cell r="AZ474" t="str">
            <v>th-AC-70</v>
          </cell>
          <cell r="BA474" t="str">
            <v>Dáy dáùn AC - 70</v>
          </cell>
          <cell r="BB474" t="str">
            <v>m</v>
          </cell>
          <cell r="BC474">
            <v>0</v>
          </cell>
          <cell r="BD474" t="str">
            <v>10.02.115/366</v>
          </cell>
          <cell r="BF474">
            <v>0.3</v>
          </cell>
        </row>
        <row r="475">
          <cell r="AZ475" t="str">
            <v>th-SBL</v>
          </cell>
          <cell r="BA475" t="str">
            <v>Sæï buly haû thãú +Ty</v>
          </cell>
          <cell r="BB475" t="str">
            <v>bäü</v>
          </cell>
          <cell r="BC475">
            <v>0</v>
          </cell>
          <cell r="BD475" t="str">
            <v>08.03.132/366</v>
          </cell>
          <cell r="BF475">
            <v>1</v>
          </cell>
        </row>
        <row r="476">
          <cell r="AZ476" t="str">
            <v>th-XHT-H</v>
          </cell>
          <cell r="BA476" t="str">
            <v>Xaì haû thãú cäüt H</v>
          </cell>
          <cell r="BB476" t="str">
            <v>bäü</v>
          </cell>
          <cell r="BD476" t="str">
            <v>09.09.122/366</v>
          </cell>
          <cell r="BF476">
            <v>15</v>
          </cell>
        </row>
        <row r="477">
          <cell r="AZ477" t="str">
            <v>th-XHT-Â-H</v>
          </cell>
          <cell r="BA477" t="str">
            <v>Xaì haû thãú âäi cäüt H</v>
          </cell>
          <cell r="BB477" t="str">
            <v>bäü</v>
          </cell>
          <cell r="BD477" t="str">
            <v>09.09.123/366</v>
          </cell>
          <cell r="BF477">
            <v>15</v>
          </cell>
        </row>
        <row r="478">
          <cell r="AZ478" t="str">
            <v>th-XHT-LT</v>
          </cell>
          <cell r="BA478" t="str">
            <v>Xaì haû thãú cäüt BTLT</v>
          </cell>
          <cell r="BB478" t="str">
            <v>bäü</v>
          </cell>
          <cell r="BD478" t="str">
            <v>09.09.122/366</v>
          </cell>
          <cell r="BF478">
            <v>15</v>
          </cell>
        </row>
        <row r="479">
          <cell r="AZ479" t="str">
            <v>th-XHT-N-LT</v>
          </cell>
          <cell r="BA479" t="str">
            <v>Xaì haû thãú naûnh cäüt BTLT</v>
          </cell>
          <cell r="BB479" t="str">
            <v>bäü</v>
          </cell>
          <cell r="BD479" t="str">
            <v>09.09.122/366</v>
          </cell>
          <cell r="BF479">
            <v>15</v>
          </cell>
        </row>
        <row r="480">
          <cell r="AZ480" t="str">
            <v>th-XHT-Â-LT</v>
          </cell>
          <cell r="BA480" t="str">
            <v>Xaì haû thãú âäi cäüt BTLT</v>
          </cell>
          <cell r="BB480" t="str">
            <v>bäü</v>
          </cell>
          <cell r="BD480" t="str">
            <v>09.09.123/366</v>
          </cell>
          <cell r="BF480">
            <v>15</v>
          </cell>
        </row>
        <row r="481">
          <cell r="AZ481" t="str">
            <v>th-XBL-LT</v>
          </cell>
          <cell r="BA481" t="str">
            <v>Xaì bu ly cäüt BTLT</v>
          </cell>
          <cell r="BB481" t="str">
            <v>bäü</v>
          </cell>
          <cell r="BD481" t="str">
            <v>09.09.122/366</v>
          </cell>
          <cell r="BF481">
            <v>15</v>
          </cell>
        </row>
        <row r="482">
          <cell r="AZ482" t="str">
            <v>th-XBL-Â-LT</v>
          </cell>
          <cell r="BA482" t="str">
            <v>Xaì bu ly däi cäüt BTLT</v>
          </cell>
          <cell r="BB482" t="str">
            <v>bäü</v>
          </cell>
          <cell r="BD482" t="str">
            <v>09.09.123/366</v>
          </cell>
          <cell r="BF482">
            <v>15</v>
          </cell>
        </row>
        <row r="483">
          <cell r="AZ483" t="str">
            <v>th-XHT-N-2LT</v>
          </cell>
          <cell r="BA483" t="str">
            <v>Xaì haû thãú naûnh cäüt BTLT âäi</v>
          </cell>
          <cell r="BB483" t="str">
            <v>bäü</v>
          </cell>
          <cell r="BD483" t="str">
            <v>09.09.122/366</v>
          </cell>
          <cell r="BF483">
            <v>15</v>
          </cell>
        </row>
        <row r="484">
          <cell r="AZ484" t="str">
            <v>th-XHT-Â-2LT</v>
          </cell>
          <cell r="BA484" t="str">
            <v>Xaì haû thãú âäi cäüt BTLT âäi</v>
          </cell>
          <cell r="BB484" t="str">
            <v>bäü</v>
          </cell>
          <cell r="BD484" t="str">
            <v>09.09.123/366</v>
          </cell>
          <cell r="BF484">
            <v>15</v>
          </cell>
        </row>
        <row r="485">
          <cell r="AZ485" t="str">
            <v>th-XHT-Â-CS</v>
          </cell>
          <cell r="BA485" t="str">
            <v>Xaì haû thãú âäi cäüt sàõt</v>
          </cell>
          <cell r="BB485" t="str">
            <v>bäü</v>
          </cell>
          <cell r="BD485" t="str">
            <v>09.09.123/366</v>
          </cell>
          <cell r="BF485">
            <v>15</v>
          </cell>
        </row>
        <row r="487">
          <cell r="AZ487" t="str">
            <v>th-CÂL</v>
          </cell>
          <cell r="BA487" t="str">
            <v>Thu häöi cáön âeìn L</v>
          </cell>
          <cell r="BB487" t="str">
            <v>bäü</v>
          </cell>
          <cell r="BC487">
            <v>0</v>
          </cell>
          <cell r="BD487" t="str">
            <v>09.09.112/366</v>
          </cell>
          <cell r="BF487">
            <v>8</v>
          </cell>
        </row>
        <row r="488">
          <cell r="AZ488" t="str">
            <v>th-CDT-LT</v>
          </cell>
          <cell r="BA488" t="str">
            <v>Thu häöi cäø dãö treo caïp vë trê thàóng tuyãún cäüt BTLT</v>
          </cell>
          <cell r="BB488" t="str">
            <v>bäü</v>
          </cell>
          <cell r="BC488">
            <v>0</v>
          </cell>
          <cell r="BD488" t="str">
            <v>08.06.191/366</v>
          </cell>
          <cell r="BF488">
            <v>2</v>
          </cell>
        </row>
        <row r="489">
          <cell r="AZ489" t="str">
            <v>th-CDG-LT</v>
          </cell>
          <cell r="BA489" t="str">
            <v>Thu häöi cäø dãö treo caïp vë trê goïc cäüt BTLT</v>
          </cell>
          <cell r="BB489" t="str">
            <v>bäü</v>
          </cell>
          <cell r="BC489">
            <v>0</v>
          </cell>
          <cell r="BD489" t="str">
            <v>08.06.191/366</v>
          </cell>
          <cell r="BF489">
            <v>2</v>
          </cell>
        </row>
        <row r="490">
          <cell r="AZ490" t="str">
            <v>th-CDG-CS</v>
          </cell>
          <cell r="BA490" t="str">
            <v>Thu häöi cäø dãö treo caïp vë trê goïc cäüt sàõt</v>
          </cell>
          <cell r="BB490" t="str">
            <v>bäü</v>
          </cell>
          <cell r="BC490">
            <v>0</v>
          </cell>
          <cell r="BD490" t="str">
            <v>08.06.191/366</v>
          </cell>
          <cell r="BF490">
            <v>2</v>
          </cell>
        </row>
        <row r="491">
          <cell r="AZ491" t="str">
            <v>th-XKCÂ-LT</v>
          </cell>
          <cell r="BA491" t="str">
            <v>Thu häöi xaì keûp cáön âeìn L cäüt BTLT</v>
          </cell>
          <cell r="BB491" t="str">
            <v>bäü</v>
          </cell>
          <cell r="BC491">
            <v>0</v>
          </cell>
          <cell r="BD491" t="str">
            <v>09.09.122/366</v>
          </cell>
          <cell r="BF491">
            <v>12</v>
          </cell>
        </row>
        <row r="492">
          <cell r="AZ492" t="str">
            <v>th-XKCÂ-CS</v>
          </cell>
          <cell r="BA492" t="str">
            <v>Thu häöi xaì keûp cáön âeìn L cäüt sàõt</v>
          </cell>
          <cell r="BB492" t="str">
            <v>bäü</v>
          </cell>
          <cell r="BC492">
            <v>0</v>
          </cell>
          <cell r="BD492" t="str">
            <v>09.09.122/366</v>
          </cell>
          <cell r="BF492">
            <v>13</v>
          </cell>
        </row>
        <row r="493">
          <cell r="AZ493" t="str">
            <v>th-CB M(3x16+1x10)</v>
          </cell>
          <cell r="BA493" t="str">
            <v>Thu häöi caïp boüc Cu/PVC/PVC (3x16+1x10)-600V</v>
          </cell>
          <cell r="BB493" t="str">
            <v>m</v>
          </cell>
          <cell r="BC493">
            <v>0</v>
          </cell>
          <cell r="BD493" t="str">
            <v>CS4.02.011/37</v>
          </cell>
        </row>
        <row r="494">
          <cell r="AZ494" t="str">
            <v>th-CB(2x2,5)</v>
          </cell>
          <cell r="BA494" t="str">
            <v>Thu häöi dáy âäöng âäi (2x2,5)mm2</v>
          </cell>
          <cell r="BB494" t="str">
            <v>m</v>
          </cell>
          <cell r="BC494">
            <v>0</v>
          </cell>
          <cell r="BD494" t="str">
            <v>CS4.02.011/37</v>
          </cell>
        </row>
        <row r="495">
          <cell r="AZ495" t="str">
            <v>th-CA 150W</v>
          </cell>
          <cell r="BA495" t="str">
            <v>Thu häöi âeìn cao aïp 150W - 220V</v>
          </cell>
          <cell r="BB495" t="str">
            <v>bäü</v>
          </cell>
          <cell r="BC495">
            <v>0</v>
          </cell>
          <cell r="BD495" t="str">
            <v>CS3.05.001/37</v>
          </cell>
        </row>
        <row r="496">
          <cell r="AZ496" t="str">
            <v>th-CCCC</v>
          </cell>
          <cell r="BA496" t="str">
            <v>Thu häöi cáöu chç caï 5A</v>
          </cell>
          <cell r="BB496" t="str">
            <v>bäü</v>
          </cell>
          <cell r="BC496">
            <v>0</v>
          </cell>
          <cell r="BD496" t="str">
            <v>CS4.03.021/37</v>
          </cell>
        </row>
        <row r="498">
          <cell r="AZ498" t="str">
            <v>th-Chim</v>
          </cell>
          <cell r="BA498" t="str">
            <v>Chim âäöng cao thãú</v>
          </cell>
          <cell r="BB498" t="str">
            <v>caïi</v>
          </cell>
          <cell r="BC498">
            <v>0</v>
          </cell>
          <cell r="BD498" t="str">
            <v>06.2061/67</v>
          </cell>
          <cell r="BF498">
            <v>2</v>
          </cell>
        </row>
        <row r="499">
          <cell r="AZ499" t="str">
            <v>th-CSV18</v>
          </cell>
          <cell r="BA499" t="str">
            <v>Chäúng seït van 18KV</v>
          </cell>
          <cell r="BB499" t="str">
            <v>caïi</v>
          </cell>
          <cell r="BC499">
            <v>0</v>
          </cell>
          <cell r="BD499" t="str">
            <v>02.5114/66</v>
          </cell>
          <cell r="BF499">
            <v>10</v>
          </cell>
        </row>
        <row r="500">
          <cell r="AZ500" t="str">
            <v>th-CSV6</v>
          </cell>
          <cell r="BA500" t="str">
            <v>Thaïo chäúng seït van 6KV</v>
          </cell>
          <cell r="BB500" t="str">
            <v>caïi</v>
          </cell>
          <cell r="BC500">
            <v>0</v>
          </cell>
          <cell r="BD500" t="str">
            <v>02.5115/66</v>
          </cell>
          <cell r="BF500">
            <v>10</v>
          </cell>
        </row>
        <row r="501">
          <cell r="AZ501" t="str">
            <v>th-CCTR22</v>
          </cell>
          <cell r="BA501" t="str">
            <v>Thaïo cáöu chç tæû råi 22KV</v>
          </cell>
          <cell r="BB501" t="str">
            <v>caïi</v>
          </cell>
          <cell r="BC501">
            <v>0</v>
          </cell>
          <cell r="BD501" t="str">
            <v>02.3154/66</v>
          </cell>
          <cell r="BF501">
            <v>10</v>
          </cell>
        </row>
        <row r="503">
          <cell r="AZ503" t="str">
            <v>th-MBA-100</v>
          </cell>
          <cell r="BA503" t="str">
            <v>MBA 3 pha 100KVA-15(22)/0,4KV</v>
          </cell>
          <cell r="BB503" t="str">
            <v>maïy</v>
          </cell>
          <cell r="BC503">
            <v>0</v>
          </cell>
          <cell r="BD503" t="str">
            <v>01.1143/66</v>
          </cell>
          <cell r="BF503">
            <v>935</v>
          </cell>
        </row>
        <row r="504">
          <cell r="AZ504" t="str">
            <v>th-MBA-180</v>
          </cell>
          <cell r="BA504" t="str">
            <v>Thaïo dåî MBA 3 pha 180KVA-6(22)/0,4KV</v>
          </cell>
          <cell r="BB504" t="str">
            <v>maïy</v>
          </cell>
          <cell r="BC504">
            <v>0</v>
          </cell>
          <cell r="BD504" t="str">
            <v>01.1144/66</v>
          </cell>
          <cell r="BF504">
            <v>935</v>
          </cell>
        </row>
        <row r="505">
          <cell r="AZ505" t="str">
            <v>th-MBA-320</v>
          </cell>
          <cell r="BA505" t="str">
            <v>MBA 3 pha 320KVA-15(22)/0,4KV</v>
          </cell>
          <cell r="BB505" t="str">
            <v>maïy</v>
          </cell>
          <cell r="BC505">
            <v>0</v>
          </cell>
          <cell r="BD505" t="str">
            <v>01.1145/66</v>
          </cell>
          <cell r="BF505">
            <v>1790</v>
          </cell>
          <cell r="BG505" t="str">
            <v>(THIBIÂI-15/3/99)</v>
          </cell>
        </row>
        <row r="506">
          <cell r="AZ506" t="str">
            <v>th-TÂHT-180</v>
          </cell>
          <cell r="BA506" t="str">
            <v>Tuí âiãûn haû thãú 3 pha TBA 180KVA</v>
          </cell>
          <cell r="BB506" t="str">
            <v>tuí</v>
          </cell>
          <cell r="BC506">
            <v>0</v>
          </cell>
          <cell r="BD506" t="str">
            <v>05.1102/66</v>
          </cell>
          <cell r="BF506">
            <v>100</v>
          </cell>
        </row>
        <row r="507">
          <cell r="AZ507" t="str">
            <v>th-CB3p</v>
          </cell>
          <cell r="BA507" t="str">
            <v>Caïp boüc 3 pha - 600V</v>
          </cell>
          <cell r="BB507" t="str">
            <v>m</v>
          </cell>
          <cell r="BC507">
            <v>0</v>
          </cell>
          <cell r="BD507" t="str">
            <v>03.1205/66</v>
          </cell>
        </row>
        <row r="508">
          <cell r="AZ508" t="str">
            <v>th-CB1p</v>
          </cell>
          <cell r="BA508" t="str">
            <v>Caïp boüc 1 pha - 600V</v>
          </cell>
          <cell r="BB508" t="str">
            <v>m</v>
          </cell>
          <cell r="BC508">
            <v>0</v>
          </cell>
          <cell r="BD508" t="str">
            <v>03.1202/66</v>
          </cell>
        </row>
        <row r="509">
          <cell r="BA509" t="str">
            <v>PHÁÖN THU HÄÖI LÀÕP LAÛI</v>
          </cell>
        </row>
        <row r="510">
          <cell r="AZ510" t="str">
            <v>ll-AC70</v>
          </cell>
          <cell r="BA510" t="str">
            <v>Làõp laûi dáy dáùn AC-70</v>
          </cell>
          <cell r="BB510" t="str">
            <v>m</v>
          </cell>
          <cell r="BD510" t="str">
            <v>10.01.113/366</v>
          </cell>
        </row>
        <row r="511">
          <cell r="AZ511" t="str">
            <v>ll-AC95</v>
          </cell>
          <cell r="BA511" t="str">
            <v>Làõp laûi dáy dáùn AC-95</v>
          </cell>
          <cell r="BB511" t="str">
            <v>m</v>
          </cell>
          <cell r="BD511" t="str">
            <v>10.01.114/366</v>
          </cell>
        </row>
        <row r="512">
          <cell r="AZ512" t="str">
            <v>ll-SÂ22</v>
          </cell>
          <cell r="BA512" t="str">
            <v>Sæï âæïng 24KV + Ty maû keîm</v>
          </cell>
          <cell r="BB512" t="str">
            <v>bäü</v>
          </cell>
          <cell r="BD512" t="str">
            <v>08.01.112/366</v>
          </cell>
          <cell r="BE512" t="str">
            <v>02.4102/85</v>
          </cell>
        </row>
        <row r="513">
          <cell r="AZ513" t="str">
            <v>ll-CNP</v>
          </cell>
          <cell r="BA513" t="str">
            <v>Sæï chuäøi caïch âiãûn bàòng Polymer</v>
          </cell>
          <cell r="BB513" t="str">
            <v>chuäùi</v>
          </cell>
          <cell r="BD513" t="str">
            <v>08.02.321/366</v>
          </cell>
          <cell r="BE513" t="str">
            <v>02.4103/85</v>
          </cell>
        </row>
        <row r="514">
          <cell r="AZ514" t="str">
            <v>ll-Chim</v>
          </cell>
          <cell r="BA514" t="str">
            <v>Chim âäöng cao thãú</v>
          </cell>
          <cell r="BB514" t="str">
            <v>caïi</v>
          </cell>
          <cell r="BC514">
            <v>0</v>
          </cell>
          <cell r="BD514" t="str">
            <v>06.2061/67</v>
          </cell>
          <cell r="BF514">
            <v>2</v>
          </cell>
        </row>
        <row r="515">
          <cell r="AZ515" t="str">
            <v>ll-CSV6</v>
          </cell>
          <cell r="BA515" t="str">
            <v>Chäúng seït van 6KV</v>
          </cell>
          <cell r="BB515" t="str">
            <v>caïi</v>
          </cell>
          <cell r="BC515">
            <v>0</v>
          </cell>
          <cell r="BD515" t="str">
            <v>02.5115/66</v>
          </cell>
          <cell r="BE515" t="str">
            <v>03.1202/85</v>
          </cell>
          <cell r="BF515">
            <v>10</v>
          </cell>
        </row>
        <row r="516">
          <cell r="AZ516" t="str">
            <v>ll-CSV18</v>
          </cell>
          <cell r="BA516" t="str">
            <v>Chäúng seït van 18KV</v>
          </cell>
          <cell r="BB516" t="str">
            <v>caïi</v>
          </cell>
          <cell r="BC516">
            <v>0</v>
          </cell>
          <cell r="BD516" t="str">
            <v>02.5115/66</v>
          </cell>
          <cell r="BE516" t="str">
            <v>03.1201/85</v>
          </cell>
          <cell r="BF516">
            <v>10</v>
          </cell>
        </row>
        <row r="517">
          <cell r="AZ517" t="str">
            <v>ll-CCTR22</v>
          </cell>
          <cell r="BA517" t="str">
            <v>Cáöu chç tæû råi 22KV</v>
          </cell>
          <cell r="BB517" t="str">
            <v>caïi</v>
          </cell>
          <cell r="BC517">
            <v>0</v>
          </cell>
          <cell r="BD517" t="str">
            <v>02.3154/66</v>
          </cell>
          <cell r="BE517" t="str">
            <v>02.2204/85</v>
          </cell>
          <cell r="BF517">
            <v>10</v>
          </cell>
        </row>
        <row r="518">
          <cell r="AZ518" t="str">
            <v>ll-MBA-100</v>
          </cell>
          <cell r="BA518" t="str">
            <v>MBA 3 pha 100KVA-15(22)/0,4KV</v>
          </cell>
          <cell r="BB518" t="str">
            <v>maïy</v>
          </cell>
          <cell r="BC518">
            <v>0</v>
          </cell>
          <cell r="BD518" t="str">
            <v>01.1143/66</v>
          </cell>
          <cell r="BE518" t="str">
            <v>01.2213/85</v>
          </cell>
          <cell r="BF518">
            <v>935</v>
          </cell>
        </row>
        <row r="519">
          <cell r="AZ519" t="str">
            <v>ll-MBA-180</v>
          </cell>
          <cell r="BA519" t="str">
            <v>MBA 3 pha 180KVA-6(22)/0,4KV</v>
          </cell>
          <cell r="BB519" t="str">
            <v>maïy</v>
          </cell>
          <cell r="BC519">
            <v>0</v>
          </cell>
          <cell r="BD519" t="str">
            <v>01.1144/66</v>
          </cell>
          <cell r="BE519" t="str">
            <v>01.2223/85</v>
          </cell>
          <cell r="BF519">
            <v>935</v>
          </cell>
        </row>
        <row r="520">
          <cell r="AZ520" t="str">
            <v>ll-MBA-320</v>
          </cell>
          <cell r="BA520" t="str">
            <v>MBA 3 pha 320KVA-15(22)/0,4KV</v>
          </cell>
          <cell r="BB520" t="str">
            <v>maïy</v>
          </cell>
          <cell r="BC520">
            <v>0</v>
          </cell>
          <cell r="BD520" t="str">
            <v>01.1145/66</v>
          </cell>
          <cell r="BE520" t="str">
            <v>01.2213/85</v>
          </cell>
          <cell r="BF520">
            <v>1790</v>
          </cell>
        </row>
        <row r="521">
          <cell r="AZ521" t="str">
            <v>ll-M38-24</v>
          </cell>
          <cell r="BA521" t="str">
            <v>Dáy boüc Cu/XLPE/PVC (1x38) - 24KV</v>
          </cell>
          <cell r="BB521" t="str">
            <v>m</v>
          </cell>
          <cell r="BC521">
            <v>0</v>
          </cell>
          <cell r="BD521" t="str">
            <v>10.01.124/366</v>
          </cell>
          <cell r="BE521" t="str">
            <v>02.6003/85</v>
          </cell>
          <cell r="BF521">
            <v>1.44</v>
          </cell>
        </row>
        <row r="522">
          <cell r="AZ522" t="str">
            <v>ll-TÂ</v>
          </cell>
          <cell r="BA522" t="str">
            <v>Tuí âiãûn haû thãú xoay chiãöu 3 pha</v>
          </cell>
          <cell r="BB522" t="str">
            <v>tuí</v>
          </cell>
          <cell r="BC522">
            <v>0</v>
          </cell>
          <cell r="BD522" t="str">
            <v>05.1102/66</v>
          </cell>
          <cell r="BE522">
            <v>0</v>
          </cell>
          <cell r="BF522">
            <v>100</v>
          </cell>
        </row>
        <row r="523">
          <cell r="AZ523" t="str">
            <v>ll-TÂHT-180</v>
          </cell>
          <cell r="BA523" t="str">
            <v>Tuí âiãûn haû thãú 3 pha TBA 180KVA</v>
          </cell>
          <cell r="BB523" t="str">
            <v>tuí</v>
          </cell>
          <cell r="BC523">
            <v>0</v>
          </cell>
          <cell r="BD523" t="str">
            <v>05.1102/66</v>
          </cell>
          <cell r="BE523" t="str">
            <v>07.1001/85</v>
          </cell>
          <cell r="BF523">
            <v>100</v>
          </cell>
        </row>
        <row r="524">
          <cell r="AZ524" t="str">
            <v>ll-CB3p</v>
          </cell>
          <cell r="BA524" t="str">
            <v>Caïp boüc 3 pha - 600V</v>
          </cell>
          <cell r="BB524" t="str">
            <v>m</v>
          </cell>
          <cell r="BC524">
            <v>0</v>
          </cell>
          <cell r="BD524" t="str">
            <v>03.1205/66</v>
          </cell>
        </row>
        <row r="525">
          <cell r="AZ525" t="str">
            <v>ll-CB1p</v>
          </cell>
          <cell r="BA525" t="str">
            <v>Caïp boüc 1 pha - 600V</v>
          </cell>
          <cell r="BB525" t="str">
            <v>m</v>
          </cell>
          <cell r="BC525">
            <v>0</v>
          </cell>
          <cell r="BD525" t="str">
            <v>03.1202/66</v>
          </cell>
        </row>
        <row r="528">
          <cell r="AZ528" t="str">
            <v>ll-AV120-24</v>
          </cell>
          <cell r="BA528" t="str">
            <v>Dáy boüc A/XLPE/PVC (1x120) - 24KV</v>
          </cell>
          <cell r="BB528" t="str">
            <v>m</v>
          </cell>
          <cell r="BC528">
            <v>0</v>
          </cell>
          <cell r="BD528" t="str">
            <v>10.01.317/366</v>
          </cell>
          <cell r="BE528" t="str">
            <v>02.6003/85</v>
          </cell>
          <cell r="BF528">
            <v>1.17</v>
          </cell>
        </row>
        <row r="529">
          <cell r="AZ529" t="str">
            <v>ll-CV-95</v>
          </cell>
          <cell r="BA529" t="str">
            <v>Caïp boüc Cu/XLPE/PVC (1x95) - 600V</v>
          </cell>
          <cell r="BB529" t="str">
            <v>m</v>
          </cell>
          <cell r="BC529">
            <v>0</v>
          </cell>
          <cell r="BD529" t="str">
            <v>10.02.216/366</v>
          </cell>
          <cell r="BE529" t="str">
            <v>02.6004/85</v>
          </cell>
          <cell r="BF529">
            <v>1.01</v>
          </cell>
        </row>
        <row r="530">
          <cell r="AZ530" t="str">
            <v>ll-CV-185</v>
          </cell>
          <cell r="BA530" t="str">
            <v>Caïp boüc Cu/XLPE/PVC (1x185) - 600V</v>
          </cell>
          <cell r="BB530" t="str">
            <v>m</v>
          </cell>
          <cell r="BC530">
            <v>0</v>
          </cell>
          <cell r="BD530" t="str">
            <v>10.02.218/366</v>
          </cell>
          <cell r="BE530" t="str">
            <v>02.6004/85</v>
          </cell>
          <cell r="BF530">
            <v>1.01</v>
          </cell>
        </row>
        <row r="531">
          <cell r="AZ531" t="str">
            <v>ll-CS7,2</v>
          </cell>
          <cell r="BA531" t="str">
            <v>Cäüt sàõt 7,2m</v>
          </cell>
          <cell r="BB531" t="str">
            <v>cäüt</v>
          </cell>
          <cell r="BC531">
            <v>0</v>
          </cell>
          <cell r="BD531" t="str">
            <v>09.04.101/366</v>
          </cell>
          <cell r="BF531">
            <v>580</v>
          </cell>
        </row>
        <row r="532">
          <cell r="AZ532" t="str">
            <v>ll-XCT</v>
          </cell>
          <cell r="BA532" t="str">
            <v>Xaì gaï cäng tå</v>
          </cell>
          <cell r="BB532" t="str">
            <v>bäü</v>
          </cell>
          <cell r="BC532">
            <v>0</v>
          </cell>
          <cell r="BD532" t="str">
            <v>09.08.112/366</v>
          </cell>
          <cell r="BF532">
            <v>7.5</v>
          </cell>
        </row>
        <row r="533">
          <cell r="AZ533" t="str">
            <v>ll-TCT</v>
          </cell>
          <cell r="BA533" t="str">
            <v>Tuí cäng tå</v>
          </cell>
          <cell r="BB533" t="str">
            <v>tuí</v>
          </cell>
          <cell r="BC533">
            <v>0</v>
          </cell>
          <cell r="BD533" t="str">
            <v>16.09.202/366</v>
          </cell>
          <cell r="BF533">
            <v>4</v>
          </cell>
        </row>
        <row r="534">
          <cell r="AZ534" t="str">
            <v>ll-SBL</v>
          </cell>
          <cell r="BA534" t="str">
            <v>Sæï buly haû thãú +Ty</v>
          </cell>
          <cell r="BB534" t="str">
            <v>bäü</v>
          </cell>
          <cell r="BC534">
            <v>0</v>
          </cell>
          <cell r="BD534" t="str">
            <v>08.01.220/366</v>
          </cell>
          <cell r="BF534">
            <v>0.2</v>
          </cell>
        </row>
        <row r="535">
          <cell r="AZ535" t="str">
            <v>ll-CÂL</v>
          </cell>
          <cell r="BA535" t="str">
            <v>Cáön âeìn L</v>
          </cell>
          <cell r="BB535" t="str">
            <v>bäü</v>
          </cell>
          <cell r="BC535">
            <v>0</v>
          </cell>
          <cell r="BD535" t="str">
            <v>09.08.112/366</v>
          </cell>
          <cell r="BF535">
            <v>8</v>
          </cell>
        </row>
        <row r="536">
          <cell r="AZ536" t="str">
            <v>ll-CDT-LT</v>
          </cell>
          <cell r="BA536" t="str">
            <v>Cäø dãö treo caïp vë trê thàóng tuyãún cäüt BTLT</v>
          </cell>
          <cell r="BB536" t="str">
            <v>bäü</v>
          </cell>
          <cell r="BC536">
            <v>0</v>
          </cell>
          <cell r="BD536" t="str">
            <v>08.05.191/366</v>
          </cell>
          <cell r="BF536">
            <v>2</v>
          </cell>
        </row>
        <row r="537">
          <cell r="AZ537" t="str">
            <v>ll-CDG-LT</v>
          </cell>
          <cell r="BA537" t="str">
            <v>Cäø dãö treo caïp vë trê goïc cäüt BTLT</v>
          </cell>
          <cell r="BB537" t="str">
            <v>bäü</v>
          </cell>
          <cell r="BC537">
            <v>0</v>
          </cell>
          <cell r="BD537" t="str">
            <v>08.05.191/366</v>
          </cell>
          <cell r="BF537">
            <v>2</v>
          </cell>
        </row>
        <row r="538">
          <cell r="AZ538" t="str">
            <v>ll-CDG-CS</v>
          </cell>
          <cell r="BA538" t="str">
            <v>Cäø dãö treo caïp vë trê goïc cäüt sàõt</v>
          </cell>
          <cell r="BB538" t="str">
            <v>bäü</v>
          </cell>
          <cell r="BC538">
            <v>0</v>
          </cell>
          <cell r="BD538" t="str">
            <v>08.05.191/366</v>
          </cell>
          <cell r="BF538">
            <v>2</v>
          </cell>
        </row>
        <row r="539">
          <cell r="AZ539" t="str">
            <v>ll-XKCÂ-LT</v>
          </cell>
          <cell r="BA539" t="str">
            <v>Xaì keûp cáön âeìn L cäüt BTLT</v>
          </cell>
          <cell r="BB539" t="str">
            <v>bäü</v>
          </cell>
          <cell r="BC539">
            <v>0</v>
          </cell>
          <cell r="BD539" t="str">
            <v>09.08.122/366</v>
          </cell>
          <cell r="BF539">
            <v>12</v>
          </cell>
        </row>
        <row r="540">
          <cell r="AZ540" t="str">
            <v>ll-XKCÂ-CS</v>
          </cell>
          <cell r="BA540" t="str">
            <v>Xaì keûp cáön âeìn L cäüt sàõt</v>
          </cell>
          <cell r="BB540" t="str">
            <v>bäü</v>
          </cell>
          <cell r="BC540">
            <v>0</v>
          </cell>
          <cell r="BD540" t="str">
            <v>09.08.122/366</v>
          </cell>
          <cell r="BF540">
            <v>13</v>
          </cell>
        </row>
        <row r="541">
          <cell r="AZ541" t="str">
            <v>ll-CB M(3x16+1x10)</v>
          </cell>
          <cell r="BA541" t="str">
            <v>Caïp boüc Cu/PVC/PVC (3x16+1x10)-600V</v>
          </cell>
          <cell r="BB541" t="str">
            <v>m</v>
          </cell>
          <cell r="BC541">
            <v>0</v>
          </cell>
          <cell r="BD541" t="str">
            <v>CS4.02.011/37</v>
          </cell>
        </row>
        <row r="542">
          <cell r="AZ542" t="str">
            <v>ll-CB(2x2,5)</v>
          </cell>
          <cell r="BA542" t="str">
            <v>Dáy âäöng âäi (2x2,5)mm2</v>
          </cell>
          <cell r="BB542" t="str">
            <v>m</v>
          </cell>
          <cell r="BC542">
            <v>0</v>
          </cell>
          <cell r="BD542" t="str">
            <v>CS4.02.011/37</v>
          </cell>
        </row>
        <row r="543">
          <cell r="AZ543" t="str">
            <v>ll-CA 150W</v>
          </cell>
          <cell r="BA543" t="str">
            <v>Âeìn cao aïp 150W - 220V</v>
          </cell>
          <cell r="BB543" t="str">
            <v>bäü</v>
          </cell>
          <cell r="BC543">
            <v>0</v>
          </cell>
          <cell r="BD543" t="str">
            <v>CS3.05.001/37</v>
          </cell>
        </row>
        <row r="544">
          <cell r="AZ544" t="str">
            <v>ll-CCCC</v>
          </cell>
          <cell r="BA544" t="str">
            <v>Cáöu chç caï 5A</v>
          </cell>
          <cell r="BB544" t="str">
            <v>bäü</v>
          </cell>
          <cell r="BC544">
            <v>0</v>
          </cell>
          <cell r="BD544" t="str">
            <v>CS4.03.021/37</v>
          </cell>
        </row>
        <row r="546">
          <cell r="BA546" t="str">
            <v>PHÁÖN THÊ NGHIÃÛM</v>
          </cell>
        </row>
        <row r="547">
          <cell r="AZ547" t="str">
            <v>TÂÂZ</v>
          </cell>
          <cell r="BA547" t="str">
            <v>Tiãúp âëa cäüt âiãûn, cäüt thu läi</v>
          </cell>
          <cell r="BB547" t="str">
            <v>VT</v>
          </cell>
          <cell r="BC547">
            <v>0</v>
          </cell>
          <cell r="BE547" t="str">
            <v>03.2201/85</v>
          </cell>
        </row>
        <row r="548">
          <cell r="AZ548" t="str">
            <v>R-TR</v>
          </cell>
          <cell r="BA548" t="str">
            <v>Tiãúp âëa traûm</v>
          </cell>
          <cell r="BB548" t="str">
            <v>HT</v>
          </cell>
          <cell r="BE548" t="str">
            <v>03.2103/85</v>
          </cell>
        </row>
        <row r="550">
          <cell r="AZ550" t="str">
            <v>00</v>
          </cell>
          <cell r="BA550" t="str">
            <v>Khäng coï âån giaï</v>
          </cell>
          <cell r="BB550">
            <v>0</v>
          </cell>
          <cell r="BC550">
            <v>0</v>
          </cell>
          <cell r="BD550" t="str">
            <v>00</v>
          </cell>
          <cell r="BE550" t="str">
            <v>00</v>
          </cell>
          <cell r="BG550">
            <v>0</v>
          </cell>
          <cell r="BH55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-HT"/>
      <sheetName val="LKVL-CK-HT-GD1"/>
    </sheetNames>
    <sheetDataSet>
      <sheetData sheetId="0"/>
      <sheetData sheetId="1">
        <row r="4">
          <cell r="A4" t="str">
            <v>( GIAI ÑOAÏN 1 )</v>
          </cell>
        </row>
      </sheetData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THCP"/>
      <sheetName val="BQT"/>
      <sheetName val="RG"/>
      <sheetName val="BCVT"/>
      <sheetName val="BKHD"/>
      <sheetName val="d䁧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TN"/>
      <sheetName val="ND"/>
      <sheetName val="VL"/>
      <sheetName val="DTCT"/>
      <sheetName val="Shaet4"/>
      <sheetName val="Chart1"/>
      <sheetName val="KL18Thang"/>
      <sheetName val="TH"/>
      <sheetName val="M200"/>
      <sheetName val="NEW-PANEL"/>
      <sheetName val=""/>
      <sheetName val="d_"/>
      <sheetName val="ch DG"/>
      <sheetName val="Comb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tra-vat-lieu"/>
      <sheetName val="Hướng dẫn"/>
      <sheetName val="Ví dụ hàm Vlookup"/>
      <sheetName val="Page 3"/>
      <sheetName val="Input"/>
      <sheetName val="NEW_PANE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_x0009__s"/>
      <sheetName val="Hu_ng d_n"/>
      <sheetName val="Ví d_ hàm Vlookup"/>
      <sheetName val="phaɮ tich DG__㠨Ȣ__x0004_______杀Ȣ_____"/>
      <sheetName val="dongia_______x0002_____x0009___s__x0004________s_"/>
      <sheetName val="dongia__x0002___x0009__s__x0004___s_"/>
      <sheetName val="pha_ tich DG______x0004______________"/>
      <sheetName val="@"/>
      <sheetName val="_@_@_@_@_@_@_@_@_@_@_@_@_@_@_@_"/>
      <sheetName val="dongia_ 㢠ś_x0004__㋄ś"/>
      <sheetName val="ch DG____x0004________"/>
      <sheetName val="ch DG__"/>
      <sheetName val="@_@_@_@_@_@_@_@_@_@_@_@_@_@_@_@"/>
      <sheetName val="dongia_ _s_x0004___s"/>
      <sheetName val=" _s"/>
      <sheetName val="donööö"/>
      <sheetName val="tuong"/>
      <sheetName val="__________x0009______x0004_________________"/>
      <sheetName val="_DT-TN.xlsMCT"/>
      <sheetName val="Sheet9"/>
      <sheetName val="_DT-TN.xls_Cham cong TH 1-&gt;6"/>
      <sheetName val="BCTC"/>
      <sheetName val="Book 1 Summary"/>
      <sheetName val="G_x0016_L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XXXPXXX0"/>
      <sheetName val="ctTBA"/>
      <sheetName val=" _s__x0004___s_"/>
      <sheetName val="dongia_x0000__x0000__x0000__x0000__x0000__x0000__x0000__x0000__x0000__x0000__x0009__x0000_㢠ś_x0000__x0004__x0000__x0000__x0000__x0000__x0000__x0000_㋄ś_x0000_"/>
      <sheetName val="phan tich DG_x0000__x0000_㠨Ȣ_x0000__x0004__x0000__x0000__x0000__x0000__x0000__x0000_杀Ȣ_x0000__x0000__x0000__x0000__x0000_"/>
      <sheetName val="_x0000__x0000__x0000__x0000__x0000__x0000__x0000__x0000__x0000__x0009__x0000_?s_x0000__x0004__x0000__x0000__x0000__x0000__x0000__x0000_?s_x0000__x0000__x0000__x0000__x0000__x0000__x0000__x0000_"/>
      <sheetName val="d?"/>
      <sheetName val="dongia_x0000__x0000__x0000__x0000__x0000__x0000__x0000__x0000__x0000__x0000__x0009__x0000_?s_x0000__x0004__x0000__x0000__x0000__x0000__x0000__x0000_?s_x0000_"/>
      <sheetName val="ch DG_x0000__x0000_??_x0000__x0004__x0000__x0000__x0000__x0000__x0000__x0000_??_x0000__x0000__x0000__x0000__x0000__x0000__x0000__x0000_??_x0000__x0000_"/>
      <sheetName val="dongia_x0000_ 㢠ś_x0000__x0004__x0000_㋄ś_x0000_"/>
      <sheetName val="_x0000_@_x0000_@_x0000_@_x0000_@_x0000_@_x0000_@_x0000_@_x0000_@_x0000_@_x0000_@_x0000_@_x0000_@_x0000_@_x0000_@_x0000_@_x0000_"/>
      <sheetName val="phan tich DG_x0000__x0000_??_x0000__x0004__x0000__x0000__x0000__x0000__x0000__x0000_??_x0000__x0000__x0000__x0000__x0000_"/>
      <sheetName val="dongia_x0000_ ?s_x0000__x0004__x0000_?s_x0000_"/>
      <sheetName val="dongia??????????_x0009_?㢠ś?_x0004_??????㋄ś?"/>
      <sheetName val="dongia?_x0009_㢠ś?_x0004_?㋄ś?"/>
      <sheetName val="dongia?_x0009_㢠ś_x0004_?㋄ś"/>
      <sheetName val="phan tich DG??㠨Ȣ?_x0004_??????杀Ȣ?????"/>
      <sheetName val="?????????_x0009_??s?_x0004_???????s????????"/>
      <sheetName val="dongia??????????_x0009_??s?_x0004_???????s?"/>
      <sheetName val="dongia?_x0009_?s?_x0004_??s?"/>
      <sheetName val="dongia?_x0009_?s_x0004_??s"/>
      <sheetName val="ch DG?????_x0004_????????????????????"/>
      <sheetName val="dongia? 㢠ś?_x0004_?㋄ś?"/>
      <sheetName val="phan tich DG?????_x0004_?????????????"/>
      <sheetName val="dongia? ?s?_x0004_??s?"/>
      <sheetName val="_x0009_?s?_x0004_??s?"/>
      <sheetName val="ch DG????_x0004_???????"/>
      <sheetName val="phan tich DG????_x0004_????"/>
      <sheetName val="_x0009_?s"/>
      <sheetName val="Hu?ng d?n"/>
      <sheetName val="Ví d? hàm Vlookup"/>
      <sheetName val="dongia_x0000__x0000__x0000__x0000__x0000__x0000__x0002__x0000__x0000__x0000__x0009__x0000_?s_x0000__x0004__x0000__x0000__x0000__x0000__x0000__x0000_?s_x0000_"/>
      <sheetName val="phaɮ tich DG??㠨Ȣ?_x0004_??????杀Ȣ?????"/>
      <sheetName val="dongia??????_x0002_???_x0009_??s?_x0004_???????s?"/>
      <sheetName val="dongia?_x0002_?_x0009_?s?_x0004_??s?"/>
      <sheetName val="pha? tich DG?????_x0004_?????????????"/>
      <sheetName val="@_x0000_@_x0000_@_x0000_@_x0000_@_x0000_@_x0000_@_x0000_@_x0000_@_x0000_@_x0000_@_x0000_@_x0000_@_x0000_@_x0000_@_x0000_@"/>
      <sheetName val="?@?@?@?@?@?@?@?@?@?@?@?@?@?@?@?"/>
      <sheetName val="dongia? 㢠ś_x0004_?㋄ś"/>
      <sheetName val="ch DG???_x0004_???????"/>
      <sheetName val="@?@?@?@?@?@?@?@?@?@?@?@?@?@?@?@"/>
      <sheetName val="dongia? ?s_x0004_??s"/>
      <sheetName val=" ?s_x0000__x0004__x0000_?s_x0000_"/>
      <sheetName val="_x0000__x0000__x0000__x0000__x0000__x0000__x0000__x0000__x0000__x0009__x0000_??_x0000__x0004__x0000__x0000__x0000__x0000__x0000__x0000_??_x0000__x0000__x0000__x0000__x0000__x0000__x0000__x0000_"/>
      <sheetName val="?????????_x0009_????_x0004_????????????????"/>
      <sheetName val="dongia_x0000_ ??_x0000__x0004__x0000_??_x0000_"/>
      <sheetName val="[DT-TN.xlsMCT"/>
      <sheetName val="[DT-TN.xls_Cham cong TH 1-&gt;6"/>
      <sheetName val=" ?s?_x0004_??s?"/>
      <sheetName val="Du th!u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pha? tich DG__??__x0004_______??_____"/>
      <sheetName val="dongia_ ?s_x0004__?s"/>
      <sheetName val="tong ho`"/>
      <sheetName val="dongia_x0000_̃̃̃̃̃̃̃̃̃̃̃̃̃̃̃̃̃̃̃̃̃̃̃̃"/>
      <sheetName val="phan tich DG?㠨Ȣ?_x0004_?杀Ȣ?咄Ȣ?"/>
      <sheetName val="phan tich DG?㠨Ȣ?_x0004_?杀Ȣ?"/>
      <sheetName val="dongia 㢠ś?_x0004_?㋄ś?"/>
      <sheetName val="dongia?̃̃̃̃̃̃̃̃̃̃̃̃̃̃̃̃̃̃̃̃̃̃̃̃"/>
      <sheetName val="phan tich DG_㠨Ȣ__x0004__杀Ȣ_咄Ȣ_"/>
      <sheetName val="phan tich DG_㠨Ȣ__x0004__杀Ȣ_"/>
      <sheetName val="dongia 㢠ś__x0004__㋄ś_"/>
      <sheetName val="dongia_̃̃̃̃̃̃̃̃̃̃̃̃̃̃̃̃̃̃̃̃̃̃̃̃"/>
      <sheetName val="Tai_x0000_khoan"/>
      <sheetName val="Tra_bang"/>
      <sheetName val="dtct cau"/>
      <sheetName val="dongia? ???_x0004_????"/>
      <sheetName val="@?@?@?@?@?@?@?@?@?@?@?@?@?@?@?"/>
      <sheetName val="@_@_@_@_@_@_@_@_@_@_@_@_@_@_@_"/>
      <sheetName val="dongia?????????? ?㢠ś?_x0004_??????㋄ś?"/>
      <sheetName val="????????? ??s?_x0004_???????s????????"/>
      <sheetName val="dongia?????????? ??s?_x0004_???????s?"/>
      <sheetName val=" ?s"/>
      <sheetName val="dongia_x0000__x0002__x0000_ ?s_x0000__x0004__x0000_?s_x0000_"/>
      <sheetName val="dongia??????_x0002_??? ??s?_x0004_???????s?"/>
      <sheetName val="dongia?_x0002_? ?s?_x0004_??s?"/>
      <sheetName val="dongia__________ _㢠ś__x0004_______㋄ś_"/>
      <sheetName val="_________ __s__x0004________s________"/>
      <sheetName val="dongia__________ __s__x0004________s_"/>
      <sheetName val="dongia_______x0002____ __s__x0004________s_"/>
      <sheetName val="dongia__x0002__ _s__x0004___s_"/>
      <sheetName val="Ke toan thuk hien cong trinh"/>
      <sheetName val=" ??_x0000__x0004__x0000_??_x0000_"/>
      <sheetName val="????????? ????_x0004_????????????????"/>
      <sheetName val=" ???_x0004_????"/>
      <sheetName val="Gia"/>
      <sheetName val="KLt lan3"/>
      <sheetName val="Hý?ng d?n"/>
      <sheetName val="dongia?_x0009_???_x0004_????"/>
      <sheetName val="dongia??????????_x0009_????_x0004_?????????"/>
      <sheetName val="dongia?_x0009_??_x0004_???"/>
      <sheetName val="dongia_x0000__x0009_??_x0000__x0004__x0000_??_x0000_"/>
      <sheetName val="GIAVNX"/>
      <sheetName val="RE"/>
      <sheetName val="Hý_ng d_n"/>
      <sheetName val="DG "/>
      <sheetName val="Tai?khoan"/>
      <sheetName val="HESO"/>
      <sheetName val="IBASE"/>
      <sheetName val="DI-ESTI"/>
      <sheetName val="phan_tich_DG㠨Ȣ杀Ȣ"/>
      <sheetName val=" ?s?s"/>
      <sheetName val="dongia ?s?s"/>
      <sheetName val="Gia "/>
      <sheetName val="dongia__x0009_____x0004_____"/>
      <sheetName val="dongia___________x0009______x0004__________"/>
      <sheetName val="dongia__x0009____x0004____"/>
      <sheetName val="dongia_ ____x0004_____"/>
      <sheetName val="DT-XL"/>
      <sheetName val="Tai"/>
      <sheetName val="dongia_x0000_ 㢠ś_x0000__x0004__x0000_㏄ś_x0000_"/>
      <sheetName val="Chenh lech vct tu"/>
      <sheetName val="Loading"/>
      <sheetName val="Check C"/>
      <sheetName val="Thuc thanh"/>
      <sheetName val=" _s_s"/>
      <sheetName val="dongia _s_s"/>
      <sheetName val=" __"/>
      <sheetName val="_________ _____x0004_________________"/>
      <sheetName val=" ____x0004_____"/>
      <sheetName val="_x0009_???_x0004_????"/>
      <sheetName val="dongia_㢠ś㋄ś1"/>
      <sheetName val="_?s?s"/>
      <sheetName val="dongia_?s?s1"/>
      <sheetName val="dongia_?s?s"/>
      <sheetName val="Page_3"/>
      <sheetName val="gia 6at lieu"/>
      <sheetName val="TC  (2("/>
      <sheetName val="KKKKKKKK"/>
      <sheetName val="dongia?????????? ????_x0004_?????????"/>
      <sheetName val="dongia? ??_x0004_???"/>
      <sheetName val="dongia__________ _____x0004__________"/>
      <sheetName val="dongia_ ___x0004____"/>
      <sheetName val="dongia__________ _?s__x0004_______?s_"/>
      <sheetName val="TK NO 1q1"/>
      <sheetName val="聰han tich DG_x0000__x0000_㠨Ȣ_x0000__x0004__x0000__x0000__x0000__x0000__x0000__x0000_杀Ȣ_x0000__x0000__x0000__x0000__x0000_"/>
      <sheetName val="Hướng d麫n"/>
      <sheetName val="dongia_x0000__x0000__x0000__x0000__x0000__x0000__x0000__x0000__x0000__x0000_ _x0000_㢠ś_x0000__x0004__x0000__x0000_쌀℅/_x0000_᠀A_x0000_"/>
      <sheetName val="ch_DG??????"/>
      <sheetName val="Hướng_dẫn"/>
      <sheetName val="Ví_dụ_hàm_Vlookup"/>
      <sheetName val="phan_tich_DG????"/>
      <sheetName val="tong_hop1"/>
      <sheetName val="DT-TN"/>
      <sheetName val="breakdown"/>
      <sheetName val="dongia 㢠ś"/>
      <sheetName val="CP)TV-CAU"/>
      <sheetName val="~~~~~~~~~~~~~~~~~~~~~~~~~~~~~~~"/>
      <sheetName val="TH-Dien"/>
      <sheetName val="PEDESB"/>
      <sheetName val="phan_tich_DG??????"/>
      <sheetName val="phan_tich_DG1"/>
      <sheetName val="gia_vat_lieu1"/>
      <sheetName val="gia_xe_may1"/>
      <sheetName val="gia_nhan_cong1"/>
      <sheetName val="TC_1"/>
      <sheetName val="TC__(2)1"/>
      <sheetName val="PL_KS1"/>
      <sheetName val="Ví dụ hàm Vloïkup"/>
      <sheetName val="dongia_x0000_ ?s_x0002__x0004__x0000_?s_x0000_"/>
      <sheetName val="BCQT`"/>
      <sheetName val="000000 0"/>
      <sheetName val="TH_x0000_GCT"/>
      <sheetName val="Page__x0000_"/>
      <sheetName val="#REF!"/>
      <sheetName val="Tong h_x000b_p vat tu"/>
      <sheetName val="Page__x0005_"/>
      <sheetName val="Page_Ö"/>
      <sheetName val="Page_-"/>
      <sheetName val="dongia_x0000_~~~~~~~~~~~~~~~~~~~~~~~~"/>
      <sheetName val="dongia_x0000__x0000__x0000__x0000__x0000__x0000__x0000__x0000__x0000__x0000_ _x0000_?s_x0000__x0004__x0000__x0000__x0000__x0000__x0000__x0000_?sÉ"/>
      <sheetName val="Page__x0010_"/>
      <sheetName val="dg-VTu"/>
      <sheetName val="٬ongia_x0000__x0000__x0000__x0000__x0000__x0000__x0000__x0000__x0000__x0000__x0009__x0000_㢠ś_x0000__x0004__x0000__x0000__x0000__x0000__x0000__x0000_㋄ś_x0000_"/>
      <sheetName val="dongia? 㢠ś?_x0004_?㏄ś?"/>
      <sheetName val="TT04"/>
      <sheetName val="thi_sat1"/>
      <sheetName val="den_bu1"/>
      <sheetName val="Du_toan_(2)1"/>
      <sheetName val="Du_toan1"/>
      <sheetName val="Phan_tich_vat_tu1"/>
      <sheetName val="Tong_hop_vat_tu1"/>
      <sheetName val="Gia_tri_vat_tu1"/>
      <sheetName val="Chenh_lech_vat_tu1"/>
      <sheetName val="Du_thau1"/>
      <sheetName val="CLVP_TINH"/>
      <sheetName val="_?s?s1"/>
      <sheetName val="dongia?????????_x0009_?㢠ś?_x0004_??????㋄ś?"/>
      <sheetName val="_x0009___"/>
      <sheetName val="Cham_cong_07-&gt;12"/>
      <sheetName val="Cham_cong_TH_1-&gt;6"/>
      <sheetName val="T_Hop_luong"/>
      <sheetName val="dongia_????"/>
      <sheetName val="dongia ????"/>
      <sheetName val="XF33"/>
      <sheetName val="_x0009_???_x0004_???_x0000_"/>
      <sheetName val="_x0009_???_x0004_???¸"/>
      <sheetName val="_x0009_???_x0004_???(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6">
          <cell r="A6" t="str">
            <v xml:space="preserve">L= 2xLtÇu+50m+ Lthi c«ng = 300mx2+50+100= </v>
          </cell>
        </row>
      </sheetData>
      <sheetData sheetId="36"/>
      <sheetData sheetId="37"/>
      <sheetData sheetId="38"/>
      <sheetData sheetId="39">
        <row r="6">
          <cell r="A6" t="str">
            <v xml:space="preserve">L= 2xLtÇu+50m+ Lthi c«ng = 300mx2+50+100= 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 refreshError="1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/>
      <sheetData sheetId="376"/>
      <sheetData sheetId="377" refreshError="1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/>
      <sheetData sheetId="388" refreshError="1"/>
      <sheetData sheetId="389" refreshError="1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/>
      <sheetData sheetId="427"/>
      <sheetData sheetId="428" refreshError="1"/>
      <sheetData sheetId="429" refreshError="1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/>
      <sheetData sheetId="444"/>
      <sheetData sheetId="445"/>
      <sheetData sheetId="446"/>
      <sheetData sheetId="447" refreshError="1"/>
      <sheetData sheetId="448" refreshError="1"/>
      <sheetData sheetId="449" refreshError="1"/>
      <sheetData sheetId="450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/>
      <sheetData sheetId="466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 refreshError="1"/>
      <sheetData sheetId="485"/>
      <sheetData sheetId="486" refreshError="1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/>
      <sheetData sheetId="496"/>
      <sheetData sheetId="497"/>
      <sheetData sheetId="498"/>
      <sheetData sheetId="499"/>
      <sheetData sheetId="500"/>
      <sheetData sheetId="50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,20"/>
      <sheetName val="Earthwork"/>
      <sheetName val="Pavement"/>
      <sheetName val="Culvert"/>
      <sheetName val="Side ditch"/>
      <sheetName val="ATGT"/>
      <sheetName val="Bienbao"/>
      <sheetName val="Dgia"/>
      <sheetName val="OH"/>
      <sheetName val="GVT"/>
      <sheetName val="GVT-E"/>
      <sheetName val="Earthwork-E"/>
      <sheetName val="Pavement-E"/>
      <sheetName val="Culvert-E"/>
      <sheetName val="Side ditch-E"/>
      <sheetName val="ATGT-E"/>
      <sheetName val="398+00-398+577"/>
      <sheetName val="389+613-390+500"/>
      <sheetName val="394+972-395+500"/>
      <sheetName val="395+500-395+700"/>
      <sheetName val="382+750-383+00"/>
      <sheetName val="382+250-382+750"/>
      <sheetName val="382-382+250"/>
      <sheetName val="392+00-392+700"/>
      <sheetName val="392+700-393+100"/>
      <sheetName val="397+150-397+700"/>
      <sheetName val="K396+700-397+150"/>
      <sheetName val="K397+740-K398"/>
      <sheetName val="390+700-391"/>
      <sheetName val="383+00-383+400"/>
      <sheetName val="383+00-383+249"/>
      <sheetName val="383+250-383+500"/>
      <sheetName val="384+200-384+445"/>
      <sheetName val="K383+400-k384+207"/>
      <sheetName val="384+400-384+900"/>
      <sheetName val="393+100-393+500"/>
      <sheetName val="393+512-394+00"/>
      <sheetName val="391+00-391+700"/>
      <sheetName val="391+700-392+00"/>
      <sheetName val="386+250-386+900"/>
      <sheetName val="396+321-396+700"/>
      <sheetName val="394+390+950"/>
      <sheetName val="395+750-396+302"/>
      <sheetName val="381+48-381+613"/>
      <sheetName val="394+00-394+390"/>
      <sheetName val="385+183+385+412"/>
      <sheetName val="386+920-387+700"/>
      <sheetName val="385+412-386+256"/>
      <sheetName val="384+875-385+400"/>
      <sheetName val="389+100-389+613"/>
      <sheetName val="381+613-382+00"/>
      <sheetName val="387+714+389+100"/>
      <sheetName val="380+556-381+00"/>
      <sheetName val="XL4Poppy"/>
      <sheetName val="Earthwnrk-E"/>
      <sheetName val="GVL"/>
      <sheetName val="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7">
          <cell r="C7" t="str">
            <v>VËt liÖu</v>
          </cell>
        </row>
        <row r="8">
          <cell r="B8" t="str">
            <v>147</v>
          </cell>
          <cell r="C8" t="str">
            <v>DÇu mazót</v>
          </cell>
          <cell r="D8" t="str">
            <v>kg</v>
          </cell>
          <cell r="F8">
            <v>4900</v>
          </cell>
          <cell r="G8">
            <v>4300</v>
          </cell>
        </row>
        <row r="9">
          <cell r="B9" t="str">
            <v>220</v>
          </cell>
          <cell r="C9" t="str">
            <v>Gç chÌn khi l¾p cÊu kiÖn</v>
          </cell>
          <cell r="D9" t="str">
            <v>m3</v>
          </cell>
          <cell r="F9">
            <v>1700000</v>
          </cell>
          <cell r="G9">
            <v>1364000</v>
          </cell>
        </row>
        <row r="10">
          <cell r="B10" t="str">
            <v>286</v>
          </cell>
          <cell r="C10" t="str">
            <v>Que hµn</v>
          </cell>
          <cell r="D10" t="str">
            <v>kg</v>
          </cell>
          <cell r="F10">
            <v>10000</v>
          </cell>
          <cell r="G10">
            <v>7150</v>
          </cell>
        </row>
        <row r="11">
          <cell r="B11" t="str">
            <v>313</v>
          </cell>
          <cell r="C11" t="str">
            <v>S¾t ®Öm</v>
          </cell>
          <cell r="D11" t="str">
            <v>kg</v>
          </cell>
          <cell r="F11">
            <v>4400</v>
          </cell>
          <cell r="G11">
            <v>3454</v>
          </cell>
        </row>
        <row r="12">
          <cell r="B12" t="str">
            <v>142</v>
          </cell>
          <cell r="C12" t="str">
            <v>D©y ®ay</v>
          </cell>
          <cell r="D12" t="str">
            <v>kg</v>
          </cell>
          <cell r="F12">
            <v>5850</v>
          </cell>
          <cell r="G12">
            <v>10000</v>
          </cell>
        </row>
        <row r="13">
          <cell r="B13" t="str">
            <v>163</v>
          </cell>
          <cell r="C13" t="str">
            <v>GiÊy dÇu</v>
          </cell>
          <cell r="D13" t="str">
            <v>m2</v>
          </cell>
          <cell r="F13">
            <v>1800</v>
          </cell>
          <cell r="G13">
            <v>3400</v>
          </cell>
        </row>
        <row r="14">
          <cell r="B14" t="str">
            <v>274</v>
          </cell>
          <cell r="C14" t="str">
            <v>Nhùa ®­êng</v>
          </cell>
          <cell r="D14" t="str">
            <v>kg</v>
          </cell>
          <cell r="F14">
            <v>3754.2049999999999</v>
          </cell>
          <cell r="G14">
            <v>2450</v>
          </cell>
        </row>
        <row r="15">
          <cell r="B15" t="str">
            <v>430</v>
          </cell>
          <cell r="C15" t="str">
            <v>§¸ d¨m 4x6</v>
          </cell>
          <cell r="D15" t="str">
            <v>m3</v>
          </cell>
          <cell r="F15">
            <v>70013</v>
          </cell>
          <cell r="G15">
            <v>85400</v>
          </cell>
        </row>
        <row r="16">
          <cell r="B16" t="str">
            <v>431</v>
          </cell>
          <cell r="C16" t="str">
            <v>§¸ d¨m lµm tÇng läc</v>
          </cell>
          <cell r="D16" t="str">
            <v>m3</v>
          </cell>
          <cell r="F16">
            <v>80981</v>
          </cell>
          <cell r="G16">
            <v>88000</v>
          </cell>
        </row>
        <row r="17">
          <cell r="B17" t="str">
            <v>231</v>
          </cell>
          <cell r="C17" t="str">
            <v>Gç v¸n</v>
          </cell>
          <cell r="D17" t="str">
            <v>m3</v>
          </cell>
          <cell r="F17">
            <v>1700000</v>
          </cell>
          <cell r="G17">
            <v>1273000</v>
          </cell>
        </row>
        <row r="18">
          <cell r="B18" t="str">
            <v>426</v>
          </cell>
          <cell r="C18" t="str">
            <v>§¸ d¨m</v>
          </cell>
          <cell r="D18" t="str">
            <v>m3</v>
          </cell>
          <cell r="F18">
            <v>75918</v>
          </cell>
          <cell r="G18">
            <v>85400</v>
          </cell>
        </row>
        <row r="19">
          <cell r="B19" t="str">
            <v>434</v>
          </cell>
          <cell r="C19" t="str">
            <v>§¸ héc</v>
          </cell>
          <cell r="D19" t="str">
            <v>m3</v>
          </cell>
          <cell r="F19">
            <v>55045</v>
          </cell>
          <cell r="G19">
            <v>63000</v>
          </cell>
        </row>
        <row r="20">
          <cell r="B20" t="str">
            <v>232</v>
          </cell>
          <cell r="C20" t="str">
            <v>Gç v¸n cÇu c«ng t¸c</v>
          </cell>
          <cell r="D20" t="str">
            <v>m3</v>
          </cell>
          <cell r="F20">
            <v>1700000</v>
          </cell>
          <cell r="G20">
            <v>1273000</v>
          </cell>
        </row>
        <row r="21">
          <cell r="B21" t="str">
            <v>136</v>
          </cell>
          <cell r="C21" t="str">
            <v>D©y thÐp</v>
          </cell>
          <cell r="D21" t="str">
            <v>kg</v>
          </cell>
          <cell r="F21">
            <v>7000</v>
          </cell>
          <cell r="G21">
            <v>6200</v>
          </cell>
        </row>
        <row r="22">
          <cell r="B22" t="str">
            <v>344</v>
          </cell>
          <cell r="C22" t="str">
            <v>ThÐp trßn D&lt;=10mm</v>
          </cell>
          <cell r="D22" t="str">
            <v>kg</v>
          </cell>
          <cell r="F22">
            <v>4400</v>
          </cell>
          <cell r="G22">
            <v>3890</v>
          </cell>
        </row>
        <row r="23">
          <cell r="B23" t="str">
            <v>083</v>
          </cell>
          <cell r="C23" t="str">
            <v>CÊp phèi ®¸ 0,075 - 50mm</v>
          </cell>
          <cell r="D23" t="str">
            <v>m3</v>
          </cell>
          <cell r="F23">
            <v>66981</v>
          </cell>
          <cell r="G23">
            <v>86705</v>
          </cell>
        </row>
        <row r="24">
          <cell r="B24" t="str">
            <v>083a</v>
          </cell>
          <cell r="C24" t="str">
            <v>CÊp phèi ®¸ 0,075 - 37mm</v>
          </cell>
          <cell r="D24" t="str">
            <v>m3</v>
          </cell>
          <cell r="F24">
            <v>75981</v>
          </cell>
          <cell r="G24">
            <v>86705</v>
          </cell>
        </row>
        <row r="25">
          <cell r="B25" t="str">
            <v>412</v>
          </cell>
          <cell r="C25" t="str">
            <v>§inh ®Øa</v>
          </cell>
          <cell r="D25" t="str">
            <v>C¸i</v>
          </cell>
          <cell r="F25">
            <v>1400</v>
          </cell>
          <cell r="G25">
            <v>1400</v>
          </cell>
        </row>
        <row r="26">
          <cell r="B26" t="str">
            <v>401</v>
          </cell>
          <cell r="C26" t="str">
            <v>§inh</v>
          </cell>
          <cell r="D26" t="str">
            <v>kg</v>
          </cell>
          <cell r="F26">
            <v>6500</v>
          </cell>
          <cell r="G26">
            <v>6000</v>
          </cell>
        </row>
        <row r="27">
          <cell r="B27" t="str">
            <v>240</v>
          </cell>
          <cell r="C27" t="str">
            <v>Gç ®µ, chèng</v>
          </cell>
          <cell r="D27" t="str">
            <v>m3</v>
          </cell>
          <cell r="F27">
            <v>1750000</v>
          </cell>
          <cell r="G27">
            <v>1364000</v>
          </cell>
        </row>
        <row r="28">
          <cell r="B28" t="str">
            <v>233</v>
          </cell>
          <cell r="C28" t="str">
            <v>Gç v¸n khu«n</v>
          </cell>
          <cell r="D28" t="str">
            <v>m3</v>
          </cell>
          <cell r="F28">
            <v>1700000</v>
          </cell>
          <cell r="G28">
            <v>1273000</v>
          </cell>
        </row>
        <row r="29">
          <cell r="B29" t="str">
            <v>282</v>
          </cell>
          <cell r="C29" t="str">
            <v>Phô gia dÎo ho¸</v>
          </cell>
          <cell r="D29" t="str">
            <v>kg</v>
          </cell>
          <cell r="F29">
            <v>780</v>
          </cell>
          <cell r="G29">
            <v>746</v>
          </cell>
        </row>
        <row r="30">
          <cell r="B30" t="str">
            <v>275</v>
          </cell>
          <cell r="C30" t="str">
            <v>N­íc</v>
          </cell>
          <cell r="D30" t="str">
            <v>LÝt</v>
          </cell>
          <cell r="F30">
            <v>5</v>
          </cell>
          <cell r="G30">
            <v>4</v>
          </cell>
        </row>
        <row r="31">
          <cell r="B31" t="str">
            <v>390</v>
          </cell>
          <cell r="C31" t="str">
            <v>Xi m¨ng PC30</v>
          </cell>
          <cell r="D31" t="str">
            <v>kg</v>
          </cell>
          <cell r="F31">
            <v>755</v>
          </cell>
          <cell r="G31">
            <v>746</v>
          </cell>
        </row>
        <row r="32">
          <cell r="B32" t="str">
            <v>119</v>
          </cell>
          <cell r="C32" t="str">
            <v>Cñi</v>
          </cell>
          <cell r="D32" t="str">
            <v>kg</v>
          </cell>
          <cell r="F32">
            <v>900</v>
          </cell>
          <cell r="G32">
            <v>500</v>
          </cell>
        </row>
        <row r="33">
          <cell r="B33" t="str">
            <v>002</v>
          </cell>
          <cell r="C33" t="str">
            <v>Bao t¶i</v>
          </cell>
          <cell r="D33" t="str">
            <v>m2</v>
          </cell>
          <cell r="F33">
            <v>4200</v>
          </cell>
          <cell r="G33">
            <v>3800</v>
          </cell>
        </row>
        <row r="34">
          <cell r="B34" t="str">
            <v>067</v>
          </cell>
          <cell r="C34" t="str">
            <v>Bét ®¸</v>
          </cell>
          <cell r="D34" t="str">
            <v>kg</v>
          </cell>
          <cell r="F34">
            <v>300</v>
          </cell>
          <cell r="G34">
            <v>250</v>
          </cell>
        </row>
        <row r="35">
          <cell r="B35" t="str">
            <v>271</v>
          </cell>
          <cell r="C35" t="str">
            <v>Nhùa bitum</v>
          </cell>
          <cell r="D35" t="str">
            <v>kg</v>
          </cell>
          <cell r="F35">
            <v>3754.2049999999999</v>
          </cell>
          <cell r="G35">
            <v>2450</v>
          </cell>
        </row>
        <row r="36">
          <cell r="B36" t="str">
            <v>081</v>
          </cell>
          <cell r="C36" t="str">
            <v>C¸t vµng</v>
          </cell>
          <cell r="D36" t="str">
            <v>m3</v>
          </cell>
          <cell r="F36">
            <v>74090</v>
          </cell>
          <cell r="G36">
            <v>50000</v>
          </cell>
        </row>
        <row r="37">
          <cell r="B37" t="str">
            <v>428</v>
          </cell>
          <cell r="C37" t="str">
            <v>§¸ d¨m 1x2</v>
          </cell>
          <cell r="D37" t="str">
            <v>m3</v>
          </cell>
          <cell r="F37">
            <v>80981</v>
          </cell>
          <cell r="G37">
            <v>101000</v>
          </cell>
        </row>
        <row r="38">
          <cell r="B38" t="str">
            <v>383</v>
          </cell>
          <cell r="C38" t="str">
            <v>VËt liÖu kh¸c</v>
          </cell>
          <cell r="D38" t="str">
            <v>%</v>
          </cell>
          <cell r="F38">
            <v>0</v>
          </cell>
        </row>
        <row r="39">
          <cell r="B39" t="str">
            <v>143</v>
          </cell>
          <cell r="C39" t="str">
            <v>D©y ®iÖn</v>
          </cell>
          <cell r="D39" t="str">
            <v>m</v>
          </cell>
          <cell r="F39">
            <v>1200</v>
          </cell>
          <cell r="G39">
            <v>1350</v>
          </cell>
        </row>
        <row r="40">
          <cell r="B40" t="str">
            <v>128</v>
          </cell>
          <cell r="C40" t="str">
            <v>D©y ch¸y chËm</v>
          </cell>
          <cell r="D40" t="str">
            <v>m</v>
          </cell>
          <cell r="F40">
            <v>1200</v>
          </cell>
          <cell r="G40">
            <v>1200</v>
          </cell>
        </row>
        <row r="41">
          <cell r="B41" t="str">
            <v>135</v>
          </cell>
          <cell r="C41" t="str">
            <v>D©y næ</v>
          </cell>
          <cell r="D41" t="str">
            <v>m</v>
          </cell>
          <cell r="F41">
            <v>3000</v>
          </cell>
          <cell r="G41">
            <v>3000</v>
          </cell>
        </row>
        <row r="42">
          <cell r="B42" t="str">
            <v>249</v>
          </cell>
          <cell r="C42" t="str">
            <v>KÝp næ</v>
          </cell>
          <cell r="D42" t="str">
            <v>c¸i</v>
          </cell>
          <cell r="F42">
            <v>2000</v>
          </cell>
          <cell r="G42">
            <v>2000</v>
          </cell>
        </row>
        <row r="43">
          <cell r="B43" t="str">
            <v>321</v>
          </cell>
          <cell r="C43" t="str">
            <v>Thuèc næ  Am«nÝt</v>
          </cell>
          <cell r="D43" t="str">
            <v>kg</v>
          </cell>
          <cell r="F43">
            <v>15980</v>
          </cell>
          <cell r="G43">
            <v>10500</v>
          </cell>
        </row>
        <row r="44">
          <cell r="B44" t="str">
            <v>457a</v>
          </cell>
          <cell r="C44" t="str">
            <v>èng thÐp tr¸ng kÏm D80mm</v>
          </cell>
          <cell r="D44" t="str">
            <v>m</v>
          </cell>
          <cell r="F44">
            <v>45000</v>
          </cell>
        </row>
        <row r="45">
          <cell r="B45" t="str">
            <v>020</v>
          </cell>
          <cell r="C45" t="str">
            <v>Bu l«ng M14x70</v>
          </cell>
          <cell r="D45" t="str">
            <v>c¸i</v>
          </cell>
          <cell r="F45">
            <v>4500</v>
          </cell>
        </row>
        <row r="46">
          <cell r="B46" t="str">
            <v>025</v>
          </cell>
          <cell r="C46" t="str">
            <v>Bu l«ng M16x320</v>
          </cell>
          <cell r="D46" t="str">
            <v>c¸i</v>
          </cell>
          <cell r="F46">
            <v>8700</v>
          </cell>
        </row>
        <row r="47">
          <cell r="B47" t="str">
            <v>021</v>
          </cell>
          <cell r="C47" t="str">
            <v>Bu l«ng M16x32</v>
          </cell>
          <cell r="D47" t="str">
            <v>c¸i</v>
          </cell>
          <cell r="F47">
            <v>5800</v>
          </cell>
        </row>
        <row r="48">
          <cell r="B48" t="str">
            <v>mb423</v>
          </cell>
          <cell r="C48" t="str">
            <v>BiÓn b¸o vu«ng 0.91x0.91</v>
          </cell>
          <cell r="D48" t="str">
            <v>c¸i</v>
          </cell>
          <cell r="F48">
            <v>563108</v>
          </cell>
        </row>
        <row r="49">
          <cell r="B49" t="str">
            <v>mbcn1</v>
          </cell>
          <cell r="C49" t="str">
            <v>BiÓn b¸o ch÷ nhËt 0.4x0.91</v>
          </cell>
          <cell r="D49" t="str">
            <v>c¸i</v>
          </cell>
          <cell r="F49">
            <v>247520.00000000003</v>
          </cell>
        </row>
        <row r="50">
          <cell r="B50" t="str">
            <v>mbcn2</v>
          </cell>
          <cell r="C50" t="str">
            <v>BiÓn b¸o ch÷ nhËt 1.3x2.1</v>
          </cell>
          <cell r="D50" t="str">
            <v>c¸i</v>
          </cell>
          <cell r="F50">
            <v>1856400.0000000002</v>
          </cell>
        </row>
        <row r="51">
          <cell r="B51" t="str">
            <v>mbtg</v>
          </cell>
          <cell r="C51" t="str">
            <v>BiÓn tam gi¸c 0.91x0.91x0.91</v>
          </cell>
          <cell r="D51" t="str">
            <v>c¸i</v>
          </cell>
          <cell r="F51">
            <v>299000</v>
          </cell>
        </row>
        <row r="52">
          <cell r="B52" t="str">
            <v>mbtr</v>
          </cell>
          <cell r="C52" t="str">
            <v>MÆt biÓn trßn D91</v>
          </cell>
          <cell r="D52" t="str">
            <v>c¸i</v>
          </cell>
          <cell r="F52">
            <v>409500</v>
          </cell>
        </row>
        <row r="53">
          <cell r="B53" t="str">
            <v>305a</v>
          </cell>
          <cell r="C53" t="str">
            <v>Bét s¬n nãng ph¶n quang</v>
          </cell>
          <cell r="D53" t="str">
            <v>kg</v>
          </cell>
          <cell r="F53">
            <v>11000</v>
          </cell>
        </row>
        <row r="54">
          <cell r="B54" t="str">
            <v>htt</v>
          </cell>
          <cell r="C54" t="str">
            <v>H¹t thuû tinh lo¹i II</v>
          </cell>
          <cell r="D54" t="str">
            <v>kg</v>
          </cell>
          <cell r="F54">
            <v>14500</v>
          </cell>
        </row>
        <row r="55">
          <cell r="B55" t="str">
            <v>ga</v>
          </cell>
          <cell r="C55" t="str">
            <v>KhÝ ga</v>
          </cell>
          <cell r="D55" t="str">
            <v>kg</v>
          </cell>
          <cell r="F55">
            <v>9000</v>
          </cell>
        </row>
        <row r="56">
          <cell r="B56" t="str">
            <v>305</v>
          </cell>
          <cell r="C56" t="str">
            <v>S¬n</v>
          </cell>
          <cell r="D56" t="str">
            <v>kg</v>
          </cell>
          <cell r="F56">
            <v>21000</v>
          </cell>
        </row>
        <row r="57">
          <cell r="B57" t="str">
            <v>tph1</v>
          </cell>
          <cell r="C57" t="str">
            <v>T«n sãng phßng hé</v>
          </cell>
          <cell r="D57" t="str">
            <v>m</v>
          </cell>
          <cell r="F57">
            <v>111600</v>
          </cell>
        </row>
        <row r="58">
          <cell r="B58" t="str">
            <v>tph2</v>
          </cell>
          <cell r="C58" t="str">
            <v>T«n phßng hé tÊm ®Çu</v>
          </cell>
          <cell r="D58" t="str">
            <v>tÊm</v>
          </cell>
          <cell r="F58">
            <v>91100</v>
          </cell>
        </row>
        <row r="59">
          <cell r="B59" t="str">
            <v>cph</v>
          </cell>
          <cell r="C59" t="str">
            <v>Cét phßng hé</v>
          </cell>
          <cell r="D59" t="str">
            <v>cét</v>
          </cell>
          <cell r="F59">
            <v>145026.78750000001</v>
          </cell>
        </row>
        <row r="60">
          <cell r="B60" t="str">
            <v>lcbt</v>
          </cell>
          <cell r="C60" t="str">
            <v>L­ìi c¾t BT</v>
          </cell>
          <cell r="D60" t="str">
            <v>Lç</v>
          </cell>
          <cell r="F60">
            <v>6250</v>
          </cell>
        </row>
        <row r="61">
          <cell r="B61" t="str">
            <v>cay</v>
          </cell>
          <cell r="C61" t="str">
            <v>C©y ng©u</v>
          </cell>
          <cell r="D61" t="str">
            <v>C©y</v>
          </cell>
          <cell r="F61">
            <v>84000</v>
          </cell>
        </row>
        <row r="62">
          <cell r="C62" t="str">
            <v>Nh©n c«ng</v>
          </cell>
        </row>
        <row r="63">
          <cell r="B63" t="str">
            <v>6145</v>
          </cell>
          <cell r="C63" t="str">
            <v>Nh©n c«ng 4,5/7</v>
          </cell>
          <cell r="D63" t="str">
            <v>c«ng</v>
          </cell>
          <cell r="F63">
            <v>23294.0445</v>
          </cell>
          <cell r="G63">
            <v>14925</v>
          </cell>
        </row>
        <row r="64">
          <cell r="B64" t="str">
            <v>6135</v>
          </cell>
          <cell r="C64" t="str">
            <v>Nh©n c«ng 3,5/7</v>
          </cell>
          <cell r="D64" t="str">
            <v>c«ng</v>
          </cell>
          <cell r="F64">
            <v>20244.358539999997</v>
          </cell>
          <cell r="G64">
            <v>12971</v>
          </cell>
        </row>
        <row r="65">
          <cell r="B65" t="str">
            <v>6137</v>
          </cell>
          <cell r="C65" t="str">
            <v>Nh©n c«ng 3,7/7</v>
          </cell>
          <cell r="D65" t="str">
            <v>c«ng</v>
          </cell>
          <cell r="F65">
            <v>20592.403559999995</v>
          </cell>
          <cell r="G65">
            <v>13194</v>
          </cell>
        </row>
        <row r="66">
          <cell r="B66" t="str">
            <v>6140</v>
          </cell>
          <cell r="C66" t="str">
            <v>Nh©n c«ng 4/7</v>
          </cell>
          <cell r="D66" t="str">
            <v>c«ng</v>
          </cell>
          <cell r="F66">
            <v>21115.251459999999</v>
          </cell>
          <cell r="G66">
            <v>13529</v>
          </cell>
        </row>
        <row r="67">
          <cell r="B67" t="str">
            <v>6127</v>
          </cell>
          <cell r="C67" t="str">
            <v>Nh©n c«ng 2,7/7</v>
          </cell>
          <cell r="D67" t="str">
            <v>c«ng</v>
          </cell>
          <cell r="F67">
            <v>18883.393260000001</v>
          </cell>
          <cell r="G67">
            <v>12099</v>
          </cell>
        </row>
        <row r="68">
          <cell r="B68" t="str">
            <v>6130</v>
          </cell>
          <cell r="C68" t="str">
            <v>Nh©n c«ng 3/7</v>
          </cell>
          <cell r="D68" t="str">
            <v>c«ng</v>
          </cell>
          <cell r="F68">
            <v>19373.465619999999</v>
          </cell>
          <cell r="G68">
            <v>12413</v>
          </cell>
        </row>
        <row r="69">
          <cell r="C69" t="str">
            <v>M¸y thi c«ng</v>
          </cell>
        </row>
        <row r="70">
          <cell r="B70" t="str">
            <v>7534</v>
          </cell>
          <cell r="C70" t="str">
            <v>M¸y c¾t t«n 15kw</v>
          </cell>
          <cell r="D70" t="str">
            <v>ca</v>
          </cell>
          <cell r="F70">
            <v>185494.8897</v>
          </cell>
          <cell r="G70">
            <v>164322</v>
          </cell>
        </row>
        <row r="71">
          <cell r="B71" t="str">
            <v>7584</v>
          </cell>
          <cell r="C71" t="str">
            <v>M¸y ®ét dËp</v>
          </cell>
          <cell r="D71" t="str">
            <v>ca</v>
          </cell>
          <cell r="F71">
            <v>72091.74755</v>
          </cell>
          <cell r="G71">
            <v>63863</v>
          </cell>
        </row>
        <row r="72">
          <cell r="B72" t="str">
            <v>7529</v>
          </cell>
          <cell r="C72" t="str">
            <v>M¸y cuèn èng</v>
          </cell>
          <cell r="D72" t="str">
            <v>ca</v>
          </cell>
          <cell r="F72">
            <v>49205.442649999997</v>
          </cell>
          <cell r="G72">
            <v>43589</v>
          </cell>
        </row>
        <row r="73">
          <cell r="B73" t="str">
            <v>mcbt</v>
          </cell>
          <cell r="C73" t="str">
            <v>M¸y c¾t BT D50</v>
          </cell>
          <cell r="D73" t="str">
            <v>Ca</v>
          </cell>
          <cell r="F73">
            <v>35391.705199999997</v>
          </cell>
          <cell r="G73">
            <v>31352</v>
          </cell>
        </row>
        <row r="74">
          <cell r="B74" t="str">
            <v>6564</v>
          </cell>
          <cell r="C74" t="str">
            <v>«t« t­íi nhùa 7 tÊn</v>
          </cell>
          <cell r="D74" t="str">
            <v>Ca</v>
          </cell>
          <cell r="F74">
            <v>841101.61960000009</v>
          </cell>
          <cell r="G74">
            <v>745096</v>
          </cell>
        </row>
        <row r="75">
          <cell r="B75" t="str">
            <v>7552</v>
          </cell>
          <cell r="C75" t="str">
            <v>M¸y nÐn khÝ 9m3/ph</v>
          </cell>
          <cell r="D75" t="str">
            <v>ca</v>
          </cell>
          <cell r="F75">
            <v>419298.91515000002</v>
          </cell>
          <cell r="G75">
            <v>371439</v>
          </cell>
        </row>
        <row r="76">
          <cell r="B76" t="str">
            <v>7621</v>
          </cell>
          <cell r="C76" t="str">
            <v>¤ t« t­íi n­íc 5m3</v>
          </cell>
          <cell r="D76" t="str">
            <v>ca</v>
          </cell>
          <cell r="F76">
            <v>387254.25020000001</v>
          </cell>
          <cell r="G76">
            <v>343052</v>
          </cell>
        </row>
        <row r="77">
          <cell r="B77" t="str">
            <v>7553</v>
          </cell>
          <cell r="C77" t="str">
            <v>M¸y phun s¬n</v>
          </cell>
          <cell r="D77" t="str">
            <v>ca</v>
          </cell>
          <cell r="F77">
            <v>32547.003199999999</v>
          </cell>
          <cell r="G77">
            <v>28832</v>
          </cell>
        </row>
        <row r="78">
          <cell r="B78" t="str">
            <v>7500</v>
          </cell>
          <cell r="C78" t="str">
            <v>Bóa c¨n 3m3 KN/ph</v>
          </cell>
          <cell r="D78" t="str">
            <v>ca</v>
          </cell>
          <cell r="F78">
            <v>27928.877850000001</v>
          </cell>
          <cell r="G78">
            <v>24741</v>
          </cell>
        </row>
        <row r="79">
          <cell r="B79" t="str">
            <v>7538</v>
          </cell>
          <cell r="C79" t="str">
            <v>M¸y hµn 23kw</v>
          </cell>
          <cell r="D79" t="str">
            <v>ca</v>
          </cell>
          <cell r="F79">
            <v>87303.001300000004</v>
          </cell>
          <cell r="G79">
            <v>77338</v>
          </cell>
        </row>
        <row r="80">
          <cell r="B80" t="str">
            <v>7506</v>
          </cell>
          <cell r="C80" t="str">
            <v>CÇn cÈu 10T</v>
          </cell>
          <cell r="D80" t="str">
            <v>ca</v>
          </cell>
          <cell r="F80">
            <v>694819.59234999993</v>
          </cell>
          <cell r="G80">
            <v>615511</v>
          </cell>
        </row>
        <row r="81">
          <cell r="B81" t="str">
            <v>7579</v>
          </cell>
          <cell r="C81" t="str">
            <v>M¸y ®Çm dïi 1,5kw</v>
          </cell>
          <cell r="D81" t="str">
            <v>ca</v>
          </cell>
          <cell r="F81">
            <v>42282.205600000001</v>
          </cell>
          <cell r="G81">
            <v>37456</v>
          </cell>
        </row>
        <row r="82">
          <cell r="B82" t="str">
            <v>7536</v>
          </cell>
          <cell r="C82" t="str">
            <v>M¸y c¾t uèn</v>
          </cell>
          <cell r="D82" t="str">
            <v>ca</v>
          </cell>
          <cell r="F82">
            <v>44915.81265</v>
          </cell>
          <cell r="G82">
            <v>39789</v>
          </cell>
        </row>
        <row r="83">
          <cell r="B83" t="str">
            <v>7558</v>
          </cell>
          <cell r="C83" t="str">
            <v>M¸y trén 250L</v>
          </cell>
          <cell r="D83" t="str">
            <v>ca</v>
          </cell>
          <cell r="F83">
            <v>108676.64720000001</v>
          </cell>
          <cell r="G83">
            <v>96272</v>
          </cell>
        </row>
        <row r="84">
          <cell r="B84" t="str">
            <v>7559</v>
          </cell>
          <cell r="C84" t="str">
            <v>M¸y trén 80L</v>
          </cell>
          <cell r="D84" t="str">
            <v>ca</v>
          </cell>
          <cell r="F84">
            <v>51130.1319</v>
          </cell>
          <cell r="G84">
            <v>45294</v>
          </cell>
        </row>
        <row r="85">
          <cell r="B85" t="str">
            <v>7546</v>
          </cell>
          <cell r="C85" t="str">
            <v>M¸y lu rung 25T</v>
          </cell>
          <cell r="D85" t="str">
            <v>ca</v>
          </cell>
          <cell r="F85">
            <v>1174099.9522499999</v>
          </cell>
          <cell r="G85">
            <v>1040085</v>
          </cell>
        </row>
        <row r="86">
          <cell r="B86" t="str">
            <v>7554</v>
          </cell>
          <cell r="C86" t="str">
            <v>M¸y r¶i 50 - 60T/h</v>
          </cell>
          <cell r="D86" t="str">
            <v>ca</v>
          </cell>
          <cell r="F86">
            <v>726135.02020000003</v>
          </cell>
          <cell r="G86">
            <v>643252</v>
          </cell>
        </row>
        <row r="87">
          <cell r="B87" t="str">
            <v>7563</v>
          </cell>
          <cell r="C87" t="str">
            <v>M¸y xóc 1,25m3</v>
          </cell>
          <cell r="D87" t="str">
            <v>ca</v>
          </cell>
          <cell r="F87">
            <v>1398566.1305</v>
          </cell>
          <cell r="G87">
            <v>1238930</v>
          </cell>
        </row>
        <row r="88">
          <cell r="B88" t="str">
            <v>7601</v>
          </cell>
          <cell r="C88" t="str">
            <v>Tr¹m trén 50-60tÊn/h</v>
          </cell>
          <cell r="D88" t="str">
            <v>ca</v>
          </cell>
          <cell r="F88">
            <v>11170788.0374</v>
          </cell>
          <cell r="G88">
            <v>9895724</v>
          </cell>
        </row>
        <row r="89">
          <cell r="B89" t="str">
            <v>7576</v>
          </cell>
          <cell r="C89" t="str">
            <v>M¸y ®Çm b¸nh lèp 16T</v>
          </cell>
          <cell r="D89" t="str">
            <v>ca</v>
          </cell>
          <cell r="F89">
            <v>487723.02905000001</v>
          </cell>
          <cell r="G89">
            <v>432053</v>
          </cell>
        </row>
        <row r="90">
          <cell r="B90" t="str">
            <v>7544</v>
          </cell>
          <cell r="C90" t="str">
            <v>M¸y lu 10T</v>
          </cell>
          <cell r="D90" t="str">
            <v>ca</v>
          </cell>
          <cell r="F90">
            <v>326149.59970000002</v>
          </cell>
          <cell r="G90">
            <v>288922</v>
          </cell>
        </row>
        <row r="91">
          <cell r="B91" t="str">
            <v>7555</v>
          </cell>
          <cell r="C91" t="str">
            <v>M¸y r¶i 20T/h</v>
          </cell>
          <cell r="D91" t="str">
            <v>ca</v>
          </cell>
          <cell r="F91">
            <v>507982.49999999994</v>
          </cell>
          <cell r="G91">
            <v>450000</v>
          </cell>
        </row>
        <row r="92">
          <cell r="B92" t="str">
            <v>7543</v>
          </cell>
          <cell r="C92" t="str">
            <v>M¸y kh¸c</v>
          </cell>
          <cell r="D92" t="str">
            <v>%</v>
          </cell>
          <cell r="F92">
            <v>0</v>
          </cell>
        </row>
        <row r="93">
          <cell r="B93" t="str">
            <v>mns</v>
          </cell>
          <cell r="C93" t="str">
            <v>M¸y nÊu s¬n</v>
          </cell>
          <cell r="D93" t="str">
            <v>ca</v>
          </cell>
          <cell r="F93">
            <v>74057.075400000002</v>
          </cell>
          <cell r="G93">
            <v>65604</v>
          </cell>
        </row>
        <row r="94">
          <cell r="B94" t="str">
            <v>mrs</v>
          </cell>
          <cell r="C94" t="str">
            <v>M¸y r¶i s¬n</v>
          </cell>
          <cell r="D94" t="str">
            <v>ca</v>
          </cell>
          <cell r="F94">
            <v>74057.075400000002</v>
          </cell>
          <cell r="G94">
            <v>65604</v>
          </cell>
        </row>
        <row r="95">
          <cell r="B95" t="str">
            <v>7621</v>
          </cell>
          <cell r="C95" t="str">
            <v>¤ t« t­íi n­íc 5m3</v>
          </cell>
          <cell r="D95" t="str">
            <v>ca</v>
          </cell>
          <cell r="F95">
            <v>387254.25020000001</v>
          </cell>
          <cell r="G95">
            <v>343052</v>
          </cell>
        </row>
        <row r="96">
          <cell r="B96" t="str">
            <v>7556</v>
          </cell>
          <cell r="C96" t="str">
            <v>M¸y san 110cv</v>
          </cell>
          <cell r="D96" t="str">
            <v>ca</v>
          </cell>
          <cell r="F96">
            <v>659554.31835000007</v>
          </cell>
          <cell r="G96">
            <v>584271</v>
          </cell>
        </row>
        <row r="97">
          <cell r="B97" t="str">
            <v>7573</v>
          </cell>
          <cell r="C97" t="str">
            <v>M¸y ®Çm 25T</v>
          </cell>
          <cell r="D97" t="str">
            <v>ca</v>
          </cell>
          <cell r="F97">
            <v>654733</v>
          </cell>
          <cell r="G97">
            <v>580000</v>
          </cell>
        </row>
        <row r="98">
          <cell r="B98" t="str">
            <v>7574</v>
          </cell>
          <cell r="C98" t="str">
            <v>M¸y ®Çm 9T</v>
          </cell>
          <cell r="D98" t="str">
            <v>ca</v>
          </cell>
          <cell r="F98">
            <v>501033.29939999996</v>
          </cell>
          <cell r="G98">
            <v>443844</v>
          </cell>
        </row>
        <row r="99">
          <cell r="B99" t="str">
            <v>7572</v>
          </cell>
          <cell r="C99" t="str">
            <v>M¸y ®Çm 16T</v>
          </cell>
          <cell r="D99" t="str">
            <v>ca</v>
          </cell>
          <cell r="F99">
            <v>568940.4</v>
          </cell>
          <cell r="G99">
            <v>504000</v>
          </cell>
        </row>
        <row r="100">
          <cell r="B100" t="str">
            <v>7615</v>
          </cell>
          <cell r="C100" t="str">
            <v>¤ t« &lt;=12T</v>
          </cell>
          <cell r="D100" t="str">
            <v>ca</v>
          </cell>
          <cell r="F100">
            <v>651220.01879999996</v>
          </cell>
          <cell r="G100">
            <v>576888</v>
          </cell>
        </row>
        <row r="101">
          <cell r="B101" t="str">
            <v>7548</v>
          </cell>
          <cell r="C101" t="str">
            <v>M¸y nÐn khÝ 10m3/ph</v>
          </cell>
          <cell r="D101" t="str">
            <v>ca</v>
          </cell>
          <cell r="F101">
            <v>437166.35294999997</v>
          </cell>
          <cell r="G101">
            <v>387267</v>
          </cell>
        </row>
        <row r="102">
          <cell r="B102" t="str">
            <v>7541</v>
          </cell>
          <cell r="C102" t="str">
            <v>M¸y khoan cÇm tay D42mm</v>
          </cell>
          <cell r="D102" t="str">
            <v>ca</v>
          </cell>
          <cell r="F102">
            <v>39912.749450000003</v>
          </cell>
          <cell r="G102">
            <v>35357</v>
          </cell>
        </row>
        <row r="103">
          <cell r="B103" t="str">
            <v>7586</v>
          </cell>
          <cell r="C103" t="str">
            <v>M¸y ñi 110cv</v>
          </cell>
          <cell r="D103" t="str">
            <v>ca</v>
          </cell>
          <cell r="F103">
            <v>755593.48979999998</v>
          </cell>
          <cell r="G103">
            <v>669348</v>
          </cell>
        </row>
        <row r="104">
          <cell r="B104" t="str">
            <v>7614</v>
          </cell>
          <cell r="C104" t="str">
            <v>¤ t« &lt;=10T</v>
          </cell>
          <cell r="D104" t="str">
            <v>ca</v>
          </cell>
          <cell r="F104">
            <v>593481.59900000005</v>
          </cell>
          <cell r="G104">
            <v>525740</v>
          </cell>
        </row>
        <row r="105">
          <cell r="B105" t="str">
            <v>7568</v>
          </cell>
          <cell r="C105" t="str">
            <v>M¸y ®µo &lt;=1.6m3</v>
          </cell>
          <cell r="D105" t="str">
            <v>ca</v>
          </cell>
          <cell r="F105">
            <v>1555901.8569499999</v>
          </cell>
          <cell r="G105">
            <v>1378307</v>
          </cell>
        </row>
      </sheetData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hung"/>
      <sheetName val="bdt"/>
      <sheetName val="tmdt"/>
      <sheetName val="dbu"/>
      <sheetName val="thkp"/>
      <sheetName val="kt_p1"/>
      <sheetName val="cpk"/>
      <sheetName val="kstkb1"/>
      <sheetName val="kstkp1"/>
      <sheetName val="thkpc"/>
      <sheetName val="kt_pc"/>
      <sheetName val="kt_gd1"/>
      <sheetName val="kt_gd2"/>
      <sheetName val="cpk1"/>
      <sheetName val="kstkp2"/>
      <sheetName val="kt_p3"/>
      <sheetName val="cpk2"/>
      <sheetName val="kstkp3"/>
      <sheetName val="thvl"/>
      <sheetName val="cpvc"/>
      <sheetName val="gvl"/>
      <sheetName val="kpxld"/>
      <sheetName val="dtnp2"/>
      <sheetName val="dtnp13"/>
      <sheetName val="mgp1"/>
      <sheetName val="mgpc"/>
      <sheetName val="mgp3"/>
      <sheetName val="mbtnpc"/>
      <sheetName val="cpbtn"/>
      <sheetName val="ht_bh"/>
      <sheetName val="kpxlc"/>
      <sheetName val="cd80"/>
      <sheetName val="ranh"/>
      <sheetName val="cb80"/>
      <sheetName val="cmnl"/>
      <sheetName val="cq_ks"/>
      <sheetName val="dt_cq"/>
      <sheetName val="hdp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2">
          <cell r="F42">
            <v>8687900551.7143364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CT"/>
      <sheetName val="TH"/>
      <sheetName val="CBTH"/>
      <sheetName val="Sheet1"/>
      <sheetName val="So do nguyen ly"/>
      <sheetName val="So do nguyen_x0000__x0000__x0000_"/>
      <sheetName val="NEW-PANEL"/>
      <sheetName val="Bang 2B"/>
      <sheetName val="TB"/>
      <sheetName val="So do nguyen???"/>
      <sheetName val="So do nguyen___"/>
      <sheetName val="Thop(XL)"/>
      <sheetName val="Chiet tinh dz22"/>
      <sheetName val="GVL"/>
    </sheetNames>
    <sheetDataSet>
      <sheetData sheetId="0" refreshError="1">
        <row r="1">
          <cell r="A1" t="str">
            <v>Lo¹i chi phÝ</v>
          </cell>
          <cell r="B1" t="str">
            <v>§¬n vÞ</v>
          </cell>
          <cell r="C1" t="str">
            <v>§¬n gi¸</v>
          </cell>
        </row>
        <row r="2">
          <cell r="A2" t="str">
            <v>Bï gi¸ theo th«ng t­ 03 cho nh©n c«ng</v>
          </cell>
          <cell r="C2">
            <v>0.46</v>
          </cell>
        </row>
        <row r="3">
          <cell r="A3" t="str">
            <v>Bï gi¸ theo th«ng t­ 03 cho m¸y</v>
          </cell>
          <cell r="C3">
            <v>7.0000000000000007E-2</v>
          </cell>
        </row>
        <row r="4">
          <cell r="A4" t="str">
            <v>Chi phÝ chung</v>
          </cell>
          <cell r="C4">
            <v>0.67</v>
          </cell>
        </row>
        <row r="5">
          <cell r="A5" t="str">
            <v>Thu nhËp chÞu thuÕ tÝnh tr­íc</v>
          </cell>
          <cell r="C5">
            <v>5.5E-2</v>
          </cell>
        </row>
        <row r="6">
          <cell r="A6" t="str">
            <v>ThuÕ VAT</v>
          </cell>
          <cell r="C6">
            <v>0.05</v>
          </cell>
        </row>
        <row r="7">
          <cell r="A7" t="str">
            <v>Nh©n c«ng bËc 2,7/7</v>
          </cell>
          <cell r="C7">
            <v>12099</v>
          </cell>
        </row>
        <row r="8">
          <cell r="A8" t="str">
            <v>Nh©n c«ng bËc 3/7</v>
          </cell>
          <cell r="C8">
            <v>12413</v>
          </cell>
        </row>
        <row r="9">
          <cell r="A9" t="str">
            <v>Nh©n c«ng bËc 3,5/7</v>
          </cell>
          <cell r="C9">
            <v>12971</v>
          </cell>
        </row>
        <row r="10">
          <cell r="A10" t="str">
            <v>Nh©n c«ng bËc 3,7/7</v>
          </cell>
          <cell r="C10">
            <v>13194</v>
          </cell>
        </row>
        <row r="11">
          <cell r="A11" t="str">
            <v>Nh©n c«ng bËc 4/7</v>
          </cell>
          <cell r="C11">
            <v>13529</v>
          </cell>
        </row>
        <row r="12">
          <cell r="A12" t="str">
            <v>Nh©n c«ng bËc 4,5/7</v>
          </cell>
          <cell r="C12">
            <v>14925</v>
          </cell>
        </row>
        <row r="13">
          <cell r="A13" t="str">
            <v>Nh©n c«ng bËc 5/7</v>
          </cell>
          <cell r="C13">
            <v>16321</v>
          </cell>
        </row>
        <row r="14">
          <cell r="A14" t="str">
            <v>M¸y trén 80l</v>
          </cell>
          <cell r="B14" t="str">
            <v>ca</v>
          </cell>
          <cell r="C14">
            <v>45294</v>
          </cell>
        </row>
        <row r="15">
          <cell r="A15" t="str">
            <v>M¸y c¾t uèn</v>
          </cell>
          <cell r="B15" t="str">
            <v>ca</v>
          </cell>
          <cell r="C15">
            <v>35457</v>
          </cell>
        </row>
        <row r="16">
          <cell r="A16" t="str">
            <v>M¸y trén 250l</v>
          </cell>
          <cell r="B16" t="str">
            <v>ca</v>
          </cell>
          <cell r="C16">
            <v>96272</v>
          </cell>
        </row>
        <row r="17">
          <cell r="A17" t="str">
            <v>M¸y ®Çm dïi 1,5 KW</v>
          </cell>
          <cell r="B17" t="str">
            <v>ca</v>
          </cell>
          <cell r="C17">
            <v>37456</v>
          </cell>
        </row>
        <row r="18">
          <cell r="A18" t="str">
            <v>M¸y ®Çm bµn 1,5 KW</v>
          </cell>
          <cell r="B18" t="str">
            <v>ca</v>
          </cell>
          <cell r="C18">
            <v>32525</v>
          </cell>
        </row>
        <row r="19">
          <cell r="A19" t="str">
            <v>M¸y vËn th¨ng 0.8T</v>
          </cell>
          <cell r="B19" t="str">
            <v>ca</v>
          </cell>
          <cell r="C19">
            <v>54495</v>
          </cell>
        </row>
        <row r="20">
          <cell r="A20" t="str">
            <v>M¸y khoan 4.5 KW</v>
          </cell>
          <cell r="C20">
            <v>72334</v>
          </cell>
        </row>
        <row r="21">
          <cell r="A21" t="str">
            <v>M¸y hµn 23 KW</v>
          </cell>
          <cell r="B21" t="str">
            <v>ca</v>
          </cell>
          <cell r="C21">
            <v>77338</v>
          </cell>
        </row>
        <row r="22">
          <cell r="A22" t="str">
            <v>M¸y ®µo &lt;1.25m3</v>
          </cell>
          <cell r="B22" t="str">
            <v>ca</v>
          </cell>
          <cell r="C22">
            <v>1220784</v>
          </cell>
        </row>
        <row r="23">
          <cell r="A23" t="str">
            <v>M¸y ñi 110 CV</v>
          </cell>
          <cell r="B23" t="str">
            <v>ca</v>
          </cell>
          <cell r="C23">
            <v>669348</v>
          </cell>
        </row>
        <row r="24">
          <cell r="A24" t="str">
            <v>M¸y ®Çm cãc</v>
          </cell>
          <cell r="B24" t="str">
            <v>ca</v>
          </cell>
          <cell r="C24">
            <v>50170</v>
          </cell>
        </row>
        <row r="25">
          <cell r="A25" t="str">
            <v>¤ t« t­íi n­íc 5m3</v>
          </cell>
          <cell r="B25" t="str">
            <v>ca</v>
          </cell>
          <cell r="C25">
            <v>343052</v>
          </cell>
        </row>
        <row r="26">
          <cell r="A26" t="str">
            <v>M¸y ®µo &lt;0.8m3</v>
          </cell>
          <cell r="B26" t="str">
            <v>ca</v>
          </cell>
          <cell r="C26">
            <v>682967</v>
          </cell>
        </row>
        <row r="27">
          <cell r="A27" t="str">
            <v>CÇn cÈu 6T</v>
          </cell>
          <cell r="B27" t="str">
            <v>ca</v>
          </cell>
          <cell r="C27">
            <v>357174</v>
          </cell>
        </row>
        <row r="28">
          <cell r="A28" t="str">
            <v>CÇn cÈu 10T</v>
          </cell>
          <cell r="B28" t="str">
            <v>ca</v>
          </cell>
          <cell r="C28">
            <v>615511</v>
          </cell>
        </row>
        <row r="29">
          <cell r="A29" t="str">
            <v>Bóa c¨n 3m3 KN/ph</v>
          </cell>
          <cell r="B29" t="str">
            <v>ca</v>
          </cell>
          <cell r="C29">
            <v>49482</v>
          </cell>
        </row>
        <row r="30">
          <cell r="A30" t="str">
            <v>M¸y nÐn khÝ 9m3/ph</v>
          </cell>
          <cell r="B30" t="str">
            <v>ca</v>
          </cell>
          <cell r="C30">
            <v>315177</v>
          </cell>
        </row>
        <row r="31">
          <cell r="A31" t="str">
            <v>M¸y bµo</v>
          </cell>
          <cell r="C31">
            <v>58717</v>
          </cell>
        </row>
        <row r="32">
          <cell r="A32" t="str">
            <v>M¸y c¾t</v>
          </cell>
          <cell r="C32">
            <v>63863</v>
          </cell>
        </row>
        <row r="33">
          <cell r="A33" t="str">
            <v>Xi m¨ng</v>
          </cell>
          <cell r="B33" t="str">
            <v>kg</v>
          </cell>
          <cell r="C33">
            <v>714</v>
          </cell>
        </row>
        <row r="34">
          <cell r="A34" t="str">
            <v>C¸t vµng</v>
          </cell>
          <cell r="B34" t="str">
            <v>m3</v>
          </cell>
          <cell r="C34">
            <v>35000</v>
          </cell>
        </row>
        <row r="35">
          <cell r="A35" t="str">
            <v>§¸ 4x6</v>
          </cell>
          <cell r="B35" t="str">
            <v>m3</v>
          </cell>
          <cell r="C35">
            <v>75000</v>
          </cell>
        </row>
        <row r="36">
          <cell r="A36" t="str">
            <v>§¸ 1x2</v>
          </cell>
          <cell r="C36">
            <v>115000</v>
          </cell>
        </row>
        <row r="37">
          <cell r="A37" t="str">
            <v>C¸t x©y</v>
          </cell>
          <cell r="B37" t="str">
            <v>m3</v>
          </cell>
          <cell r="C37">
            <v>35000</v>
          </cell>
        </row>
        <row r="38">
          <cell r="A38" t="str">
            <v>G¹ch vì</v>
          </cell>
          <cell r="B38" t="str">
            <v>m3</v>
          </cell>
          <cell r="C38">
            <v>35000</v>
          </cell>
        </row>
        <row r="39">
          <cell r="A39" t="str">
            <v>C¸t mÞn</v>
          </cell>
          <cell r="C39">
            <v>36000</v>
          </cell>
        </row>
        <row r="40">
          <cell r="A40" t="str">
            <v>Gç v¸n cÇu c«ng t¸c</v>
          </cell>
          <cell r="B40" t="str">
            <v>m3</v>
          </cell>
          <cell r="C40">
            <v>1400000</v>
          </cell>
        </row>
        <row r="41">
          <cell r="A41" t="str">
            <v>§inh</v>
          </cell>
          <cell r="B41" t="str">
            <v>kg</v>
          </cell>
          <cell r="C41">
            <v>7000</v>
          </cell>
        </row>
        <row r="42">
          <cell r="A42" t="str">
            <v>§inh ®Øa</v>
          </cell>
          <cell r="B42" t="str">
            <v>c¸i</v>
          </cell>
          <cell r="C42">
            <v>600</v>
          </cell>
        </row>
        <row r="44">
          <cell r="A44" t="str">
            <v>G¹ch chØ</v>
          </cell>
          <cell r="B44" t="str">
            <v>viªn</v>
          </cell>
          <cell r="C44">
            <v>420</v>
          </cell>
        </row>
        <row r="45">
          <cell r="A45" t="str">
            <v>Gç ®µ nÑp</v>
          </cell>
          <cell r="B45" t="str">
            <v>m3</v>
          </cell>
          <cell r="C45">
            <v>1400000</v>
          </cell>
        </row>
        <row r="46">
          <cell r="A46" t="str">
            <v>Gç chèng</v>
          </cell>
          <cell r="B46" t="str">
            <v>m3</v>
          </cell>
          <cell r="C46">
            <v>1400000</v>
          </cell>
        </row>
        <row r="47">
          <cell r="A47" t="str">
            <v>C©y chèng</v>
          </cell>
          <cell r="B47" t="str">
            <v>c©y</v>
          </cell>
          <cell r="C47">
            <v>11500</v>
          </cell>
        </row>
        <row r="48">
          <cell r="A48" t="str">
            <v>Gç v¸n</v>
          </cell>
          <cell r="B48" t="str">
            <v>m3</v>
          </cell>
          <cell r="C48">
            <v>1400000</v>
          </cell>
        </row>
        <row r="49">
          <cell r="A49" t="str">
            <v>D©y buéc</v>
          </cell>
          <cell r="B49" t="str">
            <v>kg</v>
          </cell>
          <cell r="C49">
            <v>6000</v>
          </cell>
        </row>
        <row r="50">
          <cell r="A50" t="str">
            <v>ThÐp trßn D&gt;18mm</v>
          </cell>
          <cell r="B50" t="str">
            <v>kg</v>
          </cell>
          <cell r="C50">
            <v>4350</v>
          </cell>
        </row>
        <row r="51">
          <cell r="A51" t="str">
            <v>ThÐp trßn D&lt;=18mm</v>
          </cell>
          <cell r="B51" t="str">
            <v>kg</v>
          </cell>
          <cell r="C51">
            <v>4350</v>
          </cell>
        </row>
        <row r="52">
          <cell r="A52" t="str">
            <v>ThÐp trßn D&lt;=10mm</v>
          </cell>
          <cell r="B52" t="str">
            <v>kg</v>
          </cell>
          <cell r="C52">
            <v>4670</v>
          </cell>
        </row>
        <row r="53">
          <cell r="A53" t="str">
            <v>D©y thÐp</v>
          </cell>
          <cell r="B53" t="str">
            <v>kg</v>
          </cell>
          <cell r="C53">
            <v>7000</v>
          </cell>
        </row>
        <row r="54">
          <cell r="A54" t="str">
            <v>ThÐp h×nh</v>
          </cell>
          <cell r="B54" t="str">
            <v>kg</v>
          </cell>
          <cell r="C54">
            <v>4600</v>
          </cell>
        </row>
        <row r="55">
          <cell r="A55" t="str">
            <v>ThÐp ray P38</v>
          </cell>
          <cell r="B55" t="str">
            <v>kg</v>
          </cell>
          <cell r="C55">
            <v>5000</v>
          </cell>
        </row>
        <row r="56">
          <cell r="A56" t="str">
            <v>ThÐp tÊm</v>
          </cell>
          <cell r="B56" t="str">
            <v>kg</v>
          </cell>
          <cell r="C56">
            <v>4500</v>
          </cell>
        </row>
        <row r="57">
          <cell r="A57" t="str">
            <v>Que hµn</v>
          </cell>
          <cell r="B57" t="str">
            <v>kg</v>
          </cell>
          <cell r="C57">
            <v>8500</v>
          </cell>
        </row>
        <row r="58">
          <cell r="A58" t="str">
            <v>« xy</v>
          </cell>
          <cell r="B58" t="str">
            <v>chai</v>
          </cell>
          <cell r="C58">
            <v>35000</v>
          </cell>
        </row>
        <row r="59">
          <cell r="A59" t="str">
            <v>§Êt ®Ìn</v>
          </cell>
          <cell r="B59" t="str">
            <v>kg</v>
          </cell>
          <cell r="C59">
            <v>6000</v>
          </cell>
        </row>
        <row r="60">
          <cell r="A60" t="str">
            <v>Than c¸m</v>
          </cell>
          <cell r="B60" t="str">
            <v>kg</v>
          </cell>
          <cell r="C60">
            <v>300</v>
          </cell>
        </row>
        <row r="61">
          <cell r="A61" t="str">
            <v>Bu l«ng M20x80</v>
          </cell>
          <cell r="B61" t="str">
            <v>bé</v>
          </cell>
          <cell r="C61">
            <v>3500</v>
          </cell>
        </row>
        <row r="62">
          <cell r="A62" t="str">
            <v>§inh t¸n D22</v>
          </cell>
          <cell r="B62" t="str">
            <v>c¸i</v>
          </cell>
          <cell r="C62">
            <v>1000</v>
          </cell>
        </row>
        <row r="64">
          <cell r="A64" t="str">
            <v>Nhùa bi tum</v>
          </cell>
          <cell r="B64" t="str">
            <v>kg</v>
          </cell>
          <cell r="C64">
            <v>3800</v>
          </cell>
        </row>
        <row r="65">
          <cell r="A65" t="str">
            <v>D©y thõng</v>
          </cell>
          <cell r="B65" t="str">
            <v>m</v>
          </cell>
          <cell r="C65">
            <v>500</v>
          </cell>
        </row>
        <row r="66">
          <cell r="A66" t="str">
            <v>Cñi</v>
          </cell>
          <cell r="B66" t="str">
            <v>kg</v>
          </cell>
          <cell r="C66">
            <v>600</v>
          </cell>
        </row>
        <row r="67">
          <cell r="A67" t="str">
            <v>Bét sÐt</v>
          </cell>
          <cell r="B67" t="str">
            <v>kg</v>
          </cell>
          <cell r="C67">
            <v>500</v>
          </cell>
        </row>
        <row r="68">
          <cell r="A68" t="str">
            <v>Bét sa mèt</v>
          </cell>
          <cell r="B68" t="str">
            <v>kg</v>
          </cell>
          <cell r="C68">
            <v>500</v>
          </cell>
        </row>
        <row r="70">
          <cell r="A70" t="str">
            <v>G¹ch sa mèt</v>
          </cell>
          <cell r="B70" t="str">
            <v>tÊn</v>
          </cell>
          <cell r="C70">
            <v>1250000</v>
          </cell>
        </row>
        <row r="71">
          <cell r="A71" t="str">
            <v>V÷a sa mèt</v>
          </cell>
          <cell r="B71" t="str">
            <v>tÊn</v>
          </cell>
          <cell r="C71">
            <v>500000</v>
          </cell>
        </row>
        <row r="72">
          <cell r="A72" t="str">
            <v>G¹ch h×nh nªm</v>
          </cell>
          <cell r="B72" t="str">
            <v>tÊn</v>
          </cell>
          <cell r="C72">
            <v>1350000</v>
          </cell>
        </row>
        <row r="73">
          <cell r="A73" t="str">
            <v>Cãt Ðp 2 líp</v>
          </cell>
          <cell r="B73" t="str">
            <v>m2</v>
          </cell>
          <cell r="C73">
            <v>4000</v>
          </cell>
        </row>
        <row r="74">
          <cell r="A74" t="str">
            <v>G¹ch mÆt goßng</v>
          </cell>
          <cell r="B74" t="str">
            <v>tÊn</v>
          </cell>
          <cell r="C74">
            <v>1350000</v>
          </cell>
        </row>
        <row r="75">
          <cell r="A75" t="str">
            <v>S¹n chÞu nhiÖt</v>
          </cell>
          <cell r="B75" t="str">
            <v>kg</v>
          </cell>
          <cell r="C75">
            <v>746</v>
          </cell>
        </row>
        <row r="76">
          <cell r="A76" t="str">
            <v>C¸t alumin</v>
          </cell>
          <cell r="B76" t="str">
            <v>m3</v>
          </cell>
          <cell r="C76">
            <v>1105423.2</v>
          </cell>
        </row>
        <row r="78">
          <cell r="A78" t="str">
            <v>S¬n</v>
          </cell>
          <cell r="B78" t="str">
            <v>kg</v>
          </cell>
          <cell r="C78">
            <v>14000</v>
          </cell>
        </row>
        <row r="79">
          <cell r="A79" t="str">
            <v>X¨ng</v>
          </cell>
          <cell r="B79" t="str">
            <v>kg</v>
          </cell>
          <cell r="C79">
            <v>5400</v>
          </cell>
        </row>
        <row r="82">
          <cell r="A82" t="str">
            <v>U 120x64x4.8</v>
          </cell>
          <cell r="B82" t="str">
            <v>kg</v>
          </cell>
          <cell r="C82">
            <v>4600</v>
          </cell>
        </row>
        <row r="83">
          <cell r="A83" t="str">
            <v>I200x110x5.4</v>
          </cell>
          <cell r="B83" t="str">
            <v>kg</v>
          </cell>
          <cell r="C83">
            <v>4600</v>
          </cell>
        </row>
        <row r="84">
          <cell r="A84" t="str">
            <v>I220x110x5.4</v>
          </cell>
          <cell r="B84" t="str">
            <v>kg</v>
          </cell>
          <cell r="C84">
            <v>4600</v>
          </cell>
        </row>
        <row r="85">
          <cell r="A85" t="str">
            <v>L63x63x6</v>
          </cell>
          <cell r="B85" t="str">
            <v>kg</v>
          </cell>
          <cell r="C85">
            <v>4370</v>
          </cell>
        </row>
        <row r="86">
          <cell r="A86" t="str">
            <v>ThÐp b¶n m·</v>
          </cell>
          <cell r="B86" t="str">
            <v>kg</v>
          </cell>
          <cell r="C86">
            <v>4250</v>
          </cell>
        </row>
        <row r="87">
          <cell r="A87" t="str">
            <v>Bu l«ng M18x500</v>
          </cell>
          <cell r="B87" t="str">
            <v>bé</v>
          </cell>
          <cell r="C87">
            <v>12000</v>
          </cell>
        </row>
        <row r="88">
          <cell r="A88" t="str">
            <v>Bu l«ng M22x100</v>
          </cell>
          <cell r="B88" t="str">
            <v>bé</v>
          </cell>
          <cell r="C88">
            <v>3500</v>
          </cell>
        </row>
        <row r="89">
          <cell r="A89" t="str">
            <v>Gi¶m chÊn</v>
          </cell>
          <cell r="B89" t="str">
            <v>bé</v>
          </cell>
          <cell r="C89">
            <v>50000</v>
          </cell>
        </row>
        <row r="91">
          <cell r="A91" t="str">
            <v>L80x80x8</v>
          </cell>
          <cell r="B91" t="str">
            <v>kg</v>
          </cell>
          <cell r="C91">
            <v>4370</v>
          </cell>
        </row>
        <row r="92">
          <cell r="A92" t="str">
            <v>Van xoay</v>
          </cell>
          <cell r="B92" t="str">
            <v>bé</v>
          </cell>
          <cell r="C92">
            <v>400000</v>
          </cell>
        </row>
        <row r="93">
          <cell r="A93" t="str">
            <v>Bu l«ng M14x80</v>
          </cell>
          <cell r="B93" t="str">
            <v>bé</v>
          </cell>
          <cell r="C93">
            <v>1500</v>
          </cell>
        </row>
        <row r="94">
          <cell r="A94" t="str">
            <v>ChÌn sîi ami¨ng</v>
          </cell>
          <cell r="B94" t="str">
            <v>kg</v>
          </cell>
          <cell r="C94">
            <v>27000</v>
          </cell>
        </row>
        <row r="95">
          <cell r="A95" t="str">
            <v>B×a ami¨ng</v>
          </cell>
          <cell r="B95" t="str">
            <v>m2</v>
          </cell>
          <cell r="C95">
            <v>30000</v>
          </cell>
        </row>
        <row r="96">
          <cell r="A96" t="str">
            <v>C«n vu«ng trßn: 700x100 d4</v>
          </cell>
          <cell r="B96" t="str">
            <v>kg</v>
          </cell>
          <cell r="C96">
            <v>4250</v>
          </cell>
        </row>
        <row r="97">
          <cell r="A97" t="str">
            <v>BÝch vu«ng: L50x50x5</v>
          </cell>
          <cell r="B97" t="str">
            <v>kg</v>
          </cell>
          <cell r="C97">
            <v>4370</v>
          </cell>
        </row>
        <row r="98">
          <cell r="A98" t="str">
            <v>BÝch trßn d8</v>
          </cell>
          <cell r="B98" t="str">
            <v>kg</v>
          </cell>
          <cell r="C98">
            <v>4250</v>
          </cell>
        </row>
        <row r="99">
          <cell r="A99" t="str">
            <v>BÝch trßn: L63x63x6</v>
          </cell>
          <cell r="B99" t="str">
            <v>kg</v>
          </cell>
          <cell r="C99">
            <v>4370</v>
          </cell>
        </row>
        <row r="100">
          <cell r="A100" t="str">
            <v>G©n t¨ng cøng d10</v>
          </cell>
          <cell r="B100" t="str">
            <v>kg</v>
          </cell>
          <cell r="C100">
            <v>4370</v>
          </cell>
        </row>
        <row r="101">
          <cell r="A101" t="str">
            <v>Nãn che t«n 4 ly</v>
          </cell>
          <cell r="B101" t="str">
            <v>kg</v>
          </cell>
          <cell r="C101">
            <v>4250</v>
          </cell>
        </row>
        <row r="102">
          <cell r="A102" t="str">
            <v>èng khãi t«n 3 ly</v>
          </cell>
          <cell r="B102" t="str">
            <v>kg</v>
          </cell>
          <cell r="C102">
            <v>4250</v>
          </cell>
        </row>
        <row r="103">
          <cell r="A103" t="str">
            <v>Thanh èp L63x6</v>
          </cell>
          <cell r="B103" t="str">
            <v>kg</v>
          </cell>
          <cell r="C103">
            <v>4370</v>
          </cell>
        </row>
        <row r="104">
          <cell r="A104" t="str">
            <v>Thanh èp ngang d6x60</v>
          </cell>
          <cell r="B104" t="str">
            <v>kg</v>
          </cell>
          <cell r="C104">
            <v>4250</v>
          </cell>
        </row>
        <row r="105">
          <cell r="A105" t="str">
            <v>Thanh ®ì nãn L50x5</v>
          </cell>
          <cell r="B105" t="str">
            <v>kg</v>
          </cell>
          <cell r="C105">
            <v>4370</v>
          </cell>
        </row>
        <row r="106">
          <cell r="A106" t="str">
            <v>BÝch trßn d­íi vµ trªn L63x6</v>
          </cell>
          <cell r="B106" t="str">
            <v>kg</v>
          </cell>
          <cell r="C106">
            <v>4370</v>
          </cell>
        </row>
        <row r="107">
          <cell r="A107" t="str">
            <v>C¸p d©y neo d10</v>
          </cell>
          <cell r="B107" t="str">
            <v>m</v>
          </cell>
          <cell r="C107">
            <v>12000</v>
          </cell>
        </row>
        <row r="108">
          <cell r="A108" t="str">
            <v>T¨ng ®¬</v>
          </cell>
          <cell r="B108" t="str">
            <v>bé</v>
          </cell>
          <cell r="C108">
            <v>14000</v>
          </cell>
        </row>
        <row r="109">
          <cell r="A109" t="str">
            <v>Mãc má neo</v>
          </cell>
          <cell r="B109" t="str">
            <v>bé</v>
          </cell>
          <cell r="C109">
            <v>4000</v>
          </cell>
        </row>
        <row r="110">
          <cell r="A110" t="str">
            <v>Bu l«ng M12x50</v>
          </cell>
          <cell r="B110" t="str">
            <v>bé</v>
          </cell>
          <cell r="C110">
            <v>1200</v>
          </cell>
        </row>
        <row r="111">
          <cell r="A111" t="str">
            <v>èng nèi t«n 4 ly</v>
          </cell>
          <cell r="B111" t="str">
            <v>kg</v>
          </cell>
          <cell r="C111">
            <v>4250</v>
          </cell>
        </row>
        <row r="112">
          <cell r="A112" t="str">
            <v>BÝch trßn L50x50x5</v>
          </cell>
          <cell r="B112" t="str">
            <v>kg</v>
          </cell>
          <cell r="C112">
            <v>4370</v>
          </cell>
        </row>
        <row r="113">
          <cell r="A113" t="str">
            <v>èng hót t«n 4 ly</v>
          </cell>
          <cell r="B113" t="str">
            <v>kg</v>
          </cell>
          <cell r="C113">
            <v>4250</v>
          </cell>
        </row>
        <row r="114">
          <cell r="A114" t="str">
            <v>BÝch vu«ng: L50x50x5</v>
          </cell>
          <cell r="B114" t="str">
            <v>kg</v>
          </cell>
          <cell r="C114">
            <v>4370</v>
          </cell>
        </row>
        <row r="115">
          <cell r="A115" t="str">
            <v>BÝch chÆn t«n 10 ly</v>
          </cell>
          <cell r="B115" t="str">
            <v>kg</v>
          </cell>
          <cell r="C115">
            <v>4250</v>
          </cell>
        </row>
        <row r="116">
          <cell r="A116" t="str">
            <v>Bu l«ng M14x30</v>
          </cell>
          <cell r="B116" t="str">
            <v>bé</v>
          </cell>
          <cell r="C116">
            <v>1300</v>
          </cell>
        </row>
        <row r="117">
          <cell r="A117" t="str">
            <v>Bu l«ng M12x30</v>
          </cell>
          <cell r="B117" t="str">
            <v>bé</v>
          </cell>
          <cell r="C117">
            <v>1200</v>
          </cell>
        </row>
        <row r="118">
          <cell r="A118" t="str">
            <v>T«n 3 ly</v>
          </cell>
          <cell r="B118" t="str">
            <v>kg</v>
          </cell>
          <cell r="C118">
            <v>4250</v>
          </cell>
        </row>
        <row r="119">
          <cell r="A119" t="str">
            <v>§Õ qu¹t</v>
          </cell>
          <cell r="B119" t="str">
            <v>kg</v>
          </cell>
          <cell r="C119">
            <v>4100</v>
          </cell>
        </row>
        <row r="120">
          <cell r="A120" t="str">
            <v>BÝch L50x5</v>
          </cell>
          <cell r="B120" t="str">
            <v>kg</v>
          </cell>
          <cell r="C120">
            <v>4370</v>
          </cell>
        </row>
        <row r="121">
          <cell r="A121" t="str">
            <v>Bu l«ng M10x30</v>
          </cell>
          <cell r="B121" t="str">
            <v>kg</v>
          </cell>
          <cell r="C121">
            <v>1000</v>
          </cell>
        </row>
        <row r="122">
          <cell r="A122" t="str">
            <v>Sµn ®ì qu¹t L75x75x7</v>
          </cell>
          <cell r="B122" t="str">
            <v>kg</v>
          </cell>
          <cell r="C122">
            <v>4370</v>
          </cell>
        </row>
        <row r="125">
          <cell r="A125" t="str">
            <v>Van chÆn vu«ng 910x910</v>
          </cell>
          <cell r="B125" t="str">
            <v>bé</v>
          </cell>
          <cell r="C125">
            <v>300000</v>
          </cell>
        </row>
        <row r="126">
          <cell r="A126" t="str">
            <v>èng chèng rung 4 ly</v>
          </cell>
          <cell r="B126" t="str">
            <v>kg</v>
          </cell>
          <cell r="C126">
            <v>4250</v>
          </cell>
        </row>
        <row r="127">
          <cell r="A127" t="str">
            <v>BÝch vu«ng ®Çu qu¹t</v>
          </cell>
          <cell r="B127" t="str">
            <v>kg</v>
          </cell>
          <cell r="C127">
            <v>4370</v>
          </cell>
        </row>
        <row r="128">
          <cell r="A128" t="str">
            <v>èng dÉn 3 ly</v>
          </cell>
          <cell r="B128" t="str">
            <v>kg</v>
          </cell>
          <cell r="C128">
            <v>4250</v>
          </cell>
        </row>
        <row r="129">
          <cell r="A129" t="str">
            <v>Bu l«ng M16x250</v>
          </cell>
          <cell r="B129" t="str">
            <v>bé</v>
          </cell>
          <cell r="C129">
            <v>4750</v>
          </cell>
        </row>
        <row r="130">
          <cell r="A130" t="str">
            <v>Bu l«ng mãng M18x450</v>
          </cell>
          <cell r="B130" t="str">
            <v>bé</v>
          </cell>
          <cell r="C130">
            <v>15000</v>
          </cell>
        </row>
        <row r="131">
          <cell r="A131" t="str">
            <v>I200x100x5.2</v>
          </cell>
          <cell r="B131" t="str">
            <v>kg</v>
          </cell>
          <cell r="C131">
            <v>4500</v>
          </cell>
        </row>
        <row r="132">
          <cell r="A132" t="str">
            <v>U160x68x5</v>
          </cell>
          <cell r="B132" t="str">
            <v>kg</v>
          </cell>
          <cell r="C132">
            <v>4500</v>
          </cell>
        </row>
        <row r="133">
          <cell r="A133" t="str">
            <v>L40x40x4</v>
          </cell>
          <cell r="B133" t="str">
            <v>kg</v>
          </cell>
          <cell r="C133">
            <v>4370</v>
          </cell>
        </row>
        <row r="134">
          <cell r="A134" t="str">
            <v>DÇu thuû lùc HLP 68</v>
          </cell>
          <cell r="B134" t="str">
            <v>kg</v>
          </cell>
          <cell r="C134">
            <v>11060</v>
          </cell>
        </row>
        <row r="135">
          <cell r="A135" t="str">
            <v>Bu l«ng M16x150</v>
          </cell>
          <cell r="B135" t="str">
            <v>bé</v>
          </cell>
          <cell r="C135">
            <v>2850</v>
          </cell>
        </row>
        <row r="136">
          <cell r="A136" t="str">
            <v>Bu l«ng M16x300</v>
          </cell>
          <cell r="B136" t="str">
            <v>bé</v>
          </cell>
          <cell r="C136">
            <v>5600</v>
          </cell>
        </row>
        <row r="138">
          <cell r="A138" t="str">
            <v>L45x45x4</v>
          </cell>
          <cell r="B138" t="str">
            <v>kg</v>
          </cell>
          <cell r="C138">
            <v>4370</v>
          </cell>
        </row>
        <row r="139">
          <cell r="A139" t="str">
            <v>Puli ®ì c¸p</v>
          </cell>
          <cell r="B139" t="str">
            <v>bé</v>
          </cell>
          <cell r="C139">
            <v>50000</v>
          </cell>
        </row>
        <row r="140">
          <cell r="A140" t="str">
            <v>DÇm ngang U80x40x4.5</v>
          </cell>
          <cell r="B140" t="str">
            <v>kg</v>
          </cell>
          <cell r="C140">
            <v>4500</v>
          </cell>
        </row>
        <row r="141">
          <cell r="A141" t="str">
            <v>Ke gãc d6</v>
          </cell>
          <cell r="B141" t="str">
            <v>kg</v>
          </cell>
          <cell r="C141">
            <v>4250</v>
          </cell>
        </row>
        <row r="142">
          <cell r="A142" t="str">
            <v>D©y c¸p lôa D12</v>
          </cell>
          <cell r="B142" t="str">
            <v>m</v>
          </cell>
          <cell r="C142">
            <v>15000</v>
          </cell>
        </row>
        <row r="143">
          <cell r="A143" t="str">
            <v>Cöa phô lµm kÝn d3</v>
          </cell>
          <cell r="B143" t="str">
            <v>kg</v>
          </cell>
          <cell r="C143">
            <v>4250</v>
          </cell>
        </row>
        <row r="144">
          <cell r="A144" t="str">
            <v>Vßng bi 203</v>
          </cell>
          <cell r="B144" t="str">
            <v>bé</v>
          </cell>
          <cell r="C144">
            <v>15000</v>
          </cell>
        </row>
        <row r="145">
          <cell r="A145" t="str">
            <v>Vßng bi 200</v>
          </cell>
          <cell r="B145" t="str">
            <v>bé</v>
          </cell>
          <cell r="C145">
            <v>12000</v>
          </cell>
        </row>
        <row r="146">
          <cell r="A146" t="str">
            <v>KÑp c¸p</v>
          </cell>
          <cell r="B146" t="str">
            <v>bé</v>
          </cell>
          <cell r="C146">
            <v>8000</v>
          </cell>
        </row>
        <row r="147">
          <cell r="A147" t="str">
            <v>Chèt trô D5</v>
          </cell>
          <cell r="B147" t="str">
            <v>bé</v>
          </cell>
          <cell r="C147">
            <v>1000</v>
          </cell>
        </row>
        <row r="148">
          <cell r="A148" t="str">
            <v>T«n 7 ly</v>
          </cell>
          <cell r="B148" t="str">
            <v>kg</v>
          </cell>
          <cell r="C148">
            <v>4250</v>
          </cell>
        </row>
        <row r="149">
          <cell r="A149" t="str">
            <v>L50x50x5</v>
          </cell>
          <cell r="B149" t="str">
            <v>kg</v>
          </cell>
          <cell r="C149">
            <v>4370</v>
          </cell>
        </row>
        <row r="150">
          <cell r="A150" t="str">
            <v>L75x75x7</v>
          </cell>
          <cell r="B150" t="str">
            <v>kg</v>
          </cell>
          <cell r="C150">
            <v>4370</v>
          </cell>
        </row>
        <row r="151">
          <cell r="A151" t="str">
            <v>B¶n lÒ cöa</v>
          </cell>
          <cell r="B151" t="str">
            <v>bé</v>
          </cell>
          <cell r="C151">
            <v>12000</v>
          </cell>
        </row>
        <row r="152">
          <cell r="A152" t="str">
            <v>Then cöa</v>
          </cell>
          <cell r="B152" t="str">
            <v>chiÕc</v>
          </cell>
          <cell r="C152">
            <v>20000</v>
          </cell>
        </row>
        <row r="153">
          <cell r="A153" t="str">
            <v>Chèt cöa</v>
          </cell>
          <cell r="B153" t="str">
            <v>chiÕc</v>
          </cell>
          <cell r="C153">
            <v>15000</v>
          </cell>
        </row>
        <row r="154">
          <cell r="A154" t="str">
            <v>Tay n¾m then cöa</v>
          </cell>
          <cell r="B154" t="str">
            <v>chiÕc</v>
          </cell>
          <cell r="C154">
            <v>20000</v>
          </cell>
        </row>
        <row r="155">
          <cell r="A155" t="str">
            <v>Bu l«ng M12x100</v>
          </cell>
          <cell r="B155" t="str">
            <v>bé</v>
          </cell>
          <cell r="C155">
            <v>2220</v>
          </cell>
        </row>
        <row r="156">
          <cell r="A156" t="str">
            <v>Bu l«ng chèt M12</v>
          </cell>
          <cell r="B156" t="str">
            <v>bé</v>
          </cell>
          <cell r="C156">
            <v>1200</v>
          </cell>
        </row>
        <row r="157">
          <cell r="A157" t="str">
            <v>T«n bÞt cöa 2 ly</v>
          </cell>
          <cell r="B157" t="str">
            <v>kg</v>
          </cell>
          <cell r="C157">
            <v>4250</v>
          </cell>
        </row>
        <row r="158">
          <cell r="A158" t="str">
            <v>Ray P16</v>
          </cell>
          <cell r="B158" t="str">
            <v>kg</v>
          </cell>
          <cell r="C158">
            <v>5100</v>
          </cell>
        </row>
        <row r="159">
          <cell r="A159" t="str">
            <v>ThÐp L80x8</v>
          </cell>
          <cell r="B159" t="str">
            <v>kg</v>
          </cell>
          <cell r="C159">
            <v>4370</v>
          </cell>
        </row>
        <row r="160">
          <cell r="A160" t="str">
            <v>U65x36x4.4</v>
          </cell>
          <cell r="B160" t="str">
            <v>bé</v>
          </cell>
          <cell r="C160">
            <v>4370</v>
          </cell>
        </row>
        <row r="161">
          <cell r="A161" t="str">
            <v>Trôc phi 40</v>
          </cell>
          <cell r="C161">
            <v>60000</v>
          </cell>
        </row>
        <row r="162">
          <cell r="A162" t="str">
            <v>B¸nh xe phi 150</v>
          </cell>
          <cell r="C162">
            <v>50000</v>
          </cell>
        </row>
        <row r="163">
          <cell r="A163" t="str">
            <v>C¸p lôa D14</v>
          </cell>
          <cell r="C163">
            <v>15000</v>
          </cell>
        </row>
        <row r="164">
          <cell r="A164" t="str">
            <v>U120x52x4.8</v>
          </cell>
          <cell r="B164" t="str">
            <v>kg</v>
          </cell>
          <cell r="C164">
            <v>4600</v>
          </cell>
        </row>
        <row r="165">
          <cell r="A165" t="str">
            <v>U80x40x4.5</v>
          </cell>
          <cell r="B165" t="str">
            <v>kg</v>
          </cell>
          <cell r="C165">
            <v>4600</v>
          </cell>
        </row>
        <row r="166">
          <cell r="A166" t="str">
            <v>T«n 4ly</v>
          </cell>
          <cell r="B166" t="str">
            <v>kg</v>
          </cell>
          <cell r="C166">
            <v>4250</v>
          </cell>
        </row>
        <row r="167">
          <cell r="A167" t="str">
            <v>Bu l«ng M16x450</v>
          </cell>
          <cell r="B167" t="str">
            <v>bé</v>
          </cell>
          <cell r="C167">
            <v>9000</v>
          </cell>
        </row>
        <row r="168">
          <cell r="A168" t="str">
            <v>Puli chuyÓn h­íng D200</v>
          </cell>
          <cell r="B168" t="str">
            <v>bé</v>
          </cell>
          <cell r="C168">
            <v>100000</v>
          </cell>
        </row>
        <row r="169">
          <cell r="A169" t="str">
            <v>Mãc kÐo</v>
          </cell>
          <cell r="B169" t="str">
            <v>bé</v>
          </cell>
          <cell r="C169">
            <v>150000</v>
          </cell>
        </row>
        <row r="170">
          <cell r="A170" t="str">
            <v>B«ng kho¸ng</v>
          </cell>
          <cell r="B170" t="str">
            <v>kg</v>
          </cell>
          <cell r="C170">
            <v>13000</v>
          </cell>
        </row>
        <row r="171">
          <cell r="A171" t="str">
            <v>L­íi thÐp phi 1</v>
          </cell>
          <cell r="B171" t="str">
            <v>m2</v>
          </cell>
          <cell r="C171">
            <v>12000</v>
          </cell>
        </row>
        <row r="172">
          <cell r="A172" t="str">
            <v>D©y thÐp phi 2</v>
          </cell>
          <cell r="B172" t="str">
            <v>kg</v>
          </cell>
          <cell r="C172">
            <v>7300</v>
          </cell>
        </row>
        <row r="173">
          <cell r="A173" t="str">
            <v>Bét ami¨ng</v>
          </cell>
          <cell r="B173" t="str">
            <v>kg</v>
          </cell>
          <cell r="C173">
            <v>4000</v>
          </cell>
        </row>
        <row r="174">
          <cell r="A174" t="str">
            <v>S¬n mÇu</v>
          </cell>
          <cell r="B174" t="str">
            <v>kg</v>
          </cell>
          <cell r="C174">
            <v>18300</v>
          </cell>
        </row>
        <row r="175">
          <cell r="A175" t="str">
            <v>Mì c¸c lo¹i</v>
          </cell>
          <cell r="B175" t="str">
            <v>kg</v>
          </cell>
          <cell r="C175">
            <v>10000</v>
          </cell>
        </row>
        <row r="176">
          <cell r="A176" t="str">
            <v>DÇu nhên</v>
          </cell>
          <cell r="B176" t="str">
            <v>lÝt</v>
          </cell>
          <cell r="C176">
            <v>12000</v>
          </cell>
        </row>
        <row r="177">
          <cell r="A177" t="str">
            <v>ThÐp c¨n kª</v>
          </cell>
          <cell r="B177" t="str">
            <v>kg</v>
          </cell>
          <cell r="C177">
            <v>4250</v>
          </cell>
        </row>
        <row r="178">
          <cell r="A178" t="str">
            <v>KhÝ ga (chai 12 kg)</v>
          </cell>
          <cell r="B178" t="str">
            <v>chai</v>
          </cell>
          <cell r="C178">
            <v>95000</v>
          </cell>
        </row>
        <row r="179">
          <cell r="A179" t="str">
            <v>Cao su tÊm</v>
          </cell>
          <cell r="B179" t="str">
            <v>m2</v>
          </cell>
          <cell r="C179">
            <v>60000</v>
          </cell>
        </row>
        <row r="180">
          <cell r="A180" t="str">
            <v>§ång l¸</v>
          </cell>
          <cell r="B180" t="str">
            <v>kg</v>
          </cell>
          <cell r="C180">
            <v>36000</v>
          </cell>
        </row>
        <row r="181">
          <cell r="A181" t="str">
            <v>D©y ch×</v>
          </cell>
          <cell r="B181" t="str">
            <v>kg</v>
          </cell>
          <cell r="C181">
            <v>6200</v>
          </cell>
        </row>
        <row r="182">
          <cell r="A182" t="str">
            <v>Bét nh«m « xÝt</v>
          </cell>
          <cell r="B182" t="str">
            <v>kg</v>
          </cell>
          <cell r="C182">
            <v>27000</v>
          </cell>
        </row>
        <row r="183">
          <cell r="A183" t="str">
            <v>Mì ch×</v>
          </cell>
          <cell r="B183" t="str">
            <v>kg</v>
          </cell>
          <cell r="C183">
            <v>15000</v>
          </cell>
        </row>
        <row r="184">
          <cell r="A184" t="str">
            <v>U100x46x4.5</v>
          </cell>
          <cell r="B184" t="str">
            <v>kg</v>
          </cell>
          <cell r="C184">
            <v>4600</v>
          </cell>
        </row>
        <row r="185">
          <cell r="A185" t="str">
            <v>DÇu diezen</v>
          </cell>
          <cell r="B185" t="str">
            <v>kg</v>
          </cell>
          <cell r="C185">
            <v>4100</v>
          </cell>
        </row>
        <row r="186">
          <cell r="A186" t="str">
            <v>GiÊy r¸p</v>
          </cell>
          <cell r="B186" t="str">
            <v>m2</v>
          </cell>
          <cell r="C186">
            <v>8000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  <sheetName val="A6"/>
      <sheetName val="bao TNMT"/>
      <sheetName val="T2+3"/>
      <sheetName val="XL4Test5"/>
      <sheetName val="gVL"/>
      <sheetName val="DTCT-tuyen chinh"/>
      <sheetName val="Tra KS"/>
      <sheetName val="NEW-PANEL"/>
      <sheetName val="atmy dinh "/>
      <sheetName val="uq my dinh "/>
      <sheetName val="atld 887"/>
      <sheetName val="trich ngang"/>
      <sheetName val="trich ngangmy dinh "/>
      <sheetName val="XXXXXXXX"/>
      <sheetName val="80 - V"/>
      <sheetName val="80 -T"/>
      <sheetName val="90"/>
      <sheetName val="95"/>
      <sheetName val="The 2"/>
      <sheetName val="The dac"/>
      <sheetName val="De Mi"/>
      <sheetName val="BK NHAP GACH"/>
      <sheetName val="Th"/>
      <sheetName val="DTCT"/>
      <sheetName val="Gia KS"/>
      <sheetName val="Bia ngoai"/>
      <sheetName val="biaky"/>
      <sheetName val="Thuyet minh"/>
      <sheetName val="thkp toan bo"/>
      <sheetName val="thkp"/>
      <sheetName val="Thvt_cl"/>
      <sheetName val="Van chuyen"/>
      <sheetName val="kinhphi"/>
      <sheetName val="tienluong"/>
      <sheetName val="PTVT"/>
      <sheetName val="PL1"/>
      <sheetName val="Sheet11"/>
      <sheetName val="Sheet13"/>
      <sheetName val="Sheet14"/>
      <sheetName val="Sheet15"/>
      <sheetName val="Sheet16"/>
      <sheetName val="00000000"/>
      <sheetName val="Xuly Data"/>
      <sheetName val="GVT"/>
      <sheetName val="Mong"/>
      <sheetName val="PA2_QH"/>
      <sheetName val="TDT"/>
      <sheetName val="DG 85"/>
      <sheetName val="PA2-QH"/>
      <sheetName val="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Loading"/>
      <sheetName val="ba"/>
      <sheetName val="dtxl"/>
      <sheetName val="Lç khoan LK1"/>
      <sheetName val="Quy Mo 0,4- Phu Hoa"/>
      <sheetName val="TC"/>
      <sheetName val="________"/>
      <sheetName val="dg-VTu"/>
      <sheetName val="ba__TNMT"/>
      <sheetName val="GiaVatLieu"/>
      <sheetName val="DGTH"/>
      <sheetName val="dongia (2)"/>
      <sheetName val="DLNS"/>
      <sheetName val="DMTN(IV)"/>
      <sheetName val="TH-XL"/>
      <sheetName val="chitimc"/>
      <sheetName val="Phần phụ trợ"/>
      <sheetName val="MTO REV.2(ARMOR)"/>
      <sheetName val="PEDESB"/>
      <sheetName val="ba_x0000__x0000_TNMT"/>
      <sheetName val="????????"/>
      <sheetName val="ba??TNMT"/>
      <sheetName val="tiet_kiem"/>
      <sheetName val="TH_KHOAN1"/>
      <sheetName val="[Worksheet in Crossh~1]\1. DU T"/>
      <sheetName val="_1. DU TOAN THOAT NUOC DUONG TI"/>
      <sheetName val="[Worksheet in Crossh~1]_1__DU_2"/>
      <sheetName val="MTC"/>
      <sheetName val="LTMay"/>
      <sheetName val="Nlieu"/>
      <sheetName val="Thuc thanh"/>
      <sheetName val="_Worksheet in Crossh~1__1. DU T"/>
      <sheetName val="KKKKKKKK"/>
      <sheetName val="VL,NC"/>
      <sheetName val="[Worksheet in Crossh~1]_1__DU_3"/>
      <sheetName val="[Worksheet in Crossh~1]_1__DU_4"/>
      <sheetName val="_Worksheet in Crossh~1__1__DU_2"/>
      <sheetName val="_Worksheet in Crossh~1__1__DU_3"/>
      <sheetName val="_Worksheet in Crossh~1__1__DU_4"/>
      <sheetName val="_x0000__x0000__x0000__x0000__x0000__x0000__x0000__x0000_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H_MUC"/>
      <sheetName val="DM_TN"/>
      <sheetName val="THTN"/>
      <sheetName val="BUGIAVL"/>
      <sheetName val="BUVL"/>
      <sheetName val="CP_VC"/>
      <sheetName val="TH_KP"/>
      <sheetName val="VCTHUCONG"/>
      <sheetName val="VLP-NC-MTC"/>
      <sheetName val="THOP_DT"/>
      <sheetName val="CTTN"/>
      <sheetName val="VL_NN"/>
      <sheetName val="DMVT_NN"/>
      <sheetName val="VL_TN"/>
      <sheetName val="CT_KETCAU"/>
      <sheetName val="DAOMONG"/>
      <sheetName val="KL_BOULON"/>
      <sheetName val="T.So_chung"/>
      <sheetName val="CAPPHOI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L_NN_DT"/>
      <sheetName val="Ke_Tbi_tudien"/>
      <sheetName val="T_So_chung"/>
      <sheetName val="GVL"/>
      <sheetName val="Tai trong"/>
      <sheetName val="Gia-V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5">
          <cell r="B5" t="str">
            <v>HAÛNG MUÛC :  CAÏC TRAÛM BIÃÚN AÏP PHUÛ TAÍI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phu luc 1 (2)(phuong an)"/>
      <sheetName val="phu luc 2A"/>
      <sheetName val="phu luc 1"/>
      <sheetName val="phu luc 2B (2)(phuong an)"/>
      <sheetName val="Ho tro"/>
      <sheetName val="phu luc 2B"/>
      <sheetName val="Giay tra tien"/>
      <sheetName val="mau day du"/>
      <sheetName val="Trung gian"/>
      <sheetName val="00000000"/>
      <sheetName val="00000001"/>
      <sheetName val="00000002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 89"/>
      <sheetName val="Chi tiet VL-NC-MTC"/>
      <sheetName val="VL-NC-MTC 8,4-1"/>
      <sheetName val="Thop 8,4-1"/>
      <sheetName val="VL-NC-MTC 8,4-2"/>
      <sheetName val="Thop 8,4-2"/>
      <sheetName val="VL-NC-MTC 8,4-3"/>
      <sheetName val="Thop 8,4-3"/>
      <sheetName val="VL-NC-MTC 8,4-4"/>
      <sheetName val="Thop 8,4-4"/>
      <sheetName val="VL-NC-MTC 10,5-1"/>
      <sheetName val="Thop 10,5-1"/>
      <sheetName val="VL-NC-MTC 10,5-2"/>
      <sheetName val="Thop 10,5-2"/>
      <sheetName val="VL-NC-MTC 10,5-3"/>
      <sheetName val="Thop 10,5-3"/>
      <sheetName val="VL-NC-MTC 10,5-4"/>
      <sheetName val="Thop 10,5-4"/>
      <sheetName val="VL-NC-MTC 12-1"/>
      <sheetName val="Thop 12-1"/>
      <sheetName val="VL-NC-MTC 12-2"/>
      <sheetName val="Thop 12-2"/>
      <sheetName val="VL-NC-MTC 12-3"/>
      <sheetName val="Thop 12-3"/>
      <sheetName val="VL-NC-MTC 12-4"/>
      <sheetName val="Thop 12-4"/>
      <sheetName val="Thop RC2"/>
      <sheetName val="Day noi tiep dia"/>
      <sheetName val="Van chuyen"/>
    </sheetNames>
    <sheetDataSet>
      <sheetData sheetId="0"/>
      <sheetData sheetId="1">
        <row r="308">
          <cell r="C308">
            <v>0.7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_CT1"/>
      <sheetName val="DO_AN"/>
      <sheetName val="TTAP"/>
    </sheetNames>
    <definedNames>
      <definedName name="KHOI_LUONG"/>
      <definedName name="TAO_BANG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PT SATTHEP"/>
      <sheetName val="DM 56"/>
    </sheetNames>
    <sheetDataSet>
      <sheetData sheetId="0"/>
      <sheetData sheetId="1" refreshError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DToan"/>
      <sheetName val="Tonghop"/>
      <sheetName val="Chitiet"/>
      <sheetName val="010.010"/>
      <sheetName val="20.030"/>
      <sheetName val="20.050"/>
      <sheetName val="20.060"/>
      <sheetName val="20.070"/>
      <sheetName val="40.010"/>
      <sheetName val="VL-NC-M"/>
      <sheetName val="KhoiLuong"/>
      <sheetName val="Ks Dia hinh"/>
      <sheetName val="Ks Dia chat"/>
      <sheetName val="Sheet1"/>
      <sheetName val="Du_lieu"/>
    </sheetNames>
    <sheetDataSet>
      <sheetData sheetId="0"/>
      <sheetData sheetId="1"/>
      <sheetData sheetId="2"/>
      <sheetData sheetId="3">
        <row r="3">
          <cell r="G3">
            <v>8539384.6153846141</v>
          </cell>
        </row>
      </sheetData>
      <sheetData sheetId="4">
        <row r="2">
          <cell r="G2">
            <v>348955</v>
          </cell>
        </row>
        <row r="8">
          <cell r="G8">
            <v>3754384.615384615</v>
          </cell>
        </row>
        <row r="9">
          <cell r="G9">
            <v>4876977</v>
          </cell>
        </row>
      </sheetData>
      <sheetData sheetId="5">
        <row r="3">
          <cell r="G3">
            <v>35000</v>
          </cell>
        </row>
        <row r="5">
          <cell r="G5">
            <v>721430.76923076925</v>
          </cell>
        </row>
        <row r="8">
          <cell r="G8">
            <v>1271839.1000000001</v>
          </cell>
        </row>
      </sheetData>
      <sheetData sheetId="6">
        <row r="2">
          <cell r="G2">
            <v>207555</v>
          </cell>
        </row>
        <row r="7">
          <cell r="G7">
            <v>2002338.4615384613</v>
          </cell>
        </row>
        <row r="9">
          <cell r="G9">
            <v>6202526.1000000006</v>
          </cell>
        </row>
      </sheetData>
      <sheetData sheetId="7">
        <row r="7">
          <cell r="G7">
            <v>1325076.923076923</v>
          </cell>
        </row>
        <row r="9">
          <cell r="G9">
            <v>30841.289999999997</v>
          </cell>
        </row>
      </sheetData>
      <sheetData sheetId="8">
        <row r="2">
          <cell r="G2">
            <v>968337.5</v>
          </cell>
        </row>
        <row r="11">
          <cell r="G11">
            <v>1426298.0769230768</v>
          </cell>
        </row>
        <row r="13">
          <cell r="G13">
            <v>25945</v>
          </cell>
        </row>
      </sheetData>
      <sheetData sheetId="9"/>
      <sheetData sheetId="10">
        <row r="5">
          <cell r="F5">
            <v>13740</v>
          </cell>
        </row>
        <row r="10">
          <cell r="F10">
            <v>1040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GIANG"/>
      <sheetName val="KLTH_99"/>
    </sheetNames>
    <definedNames>
      <definedName name="KHOILUONG_TONGHOP"/>
    </definedNames>
    <sheetDataSet>
      <sheetData sheetId="0" refreshError="1"/>
      <sheetData sheetId="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_AN"/>
      <sheetName val="TTAP"/>
      <sheetName val="KL_KHOA"/>
      <sheetName val="TH-Hang muc"/>
    </sheetNames>
    <sheetDataSet>
      <sheetData sheetId="0" refreshError="1">
        <row r="8">
          <cell r="E8" t="str">
            <v/>
          </cell>
        </row>
        <row r="9">
          <cell r="A9">
            <v>1</v>
          </cell>
          <cell r="E9" t="str">
            <v/>
          </cell>
          <cell r="F9" t="str">
            <v>ÂA Täút nghiãûp</v>
          </cell>
          <cell r="G9" t="str">
            <v>17Â</v>
          </cell>
          <cell r="H9">
            <v>75</v>
          </cell>
          <cell r="J9">
            <v>0.3</v>
          </cell>
          <cell r="L9">
            <v>1.2</v>
          </cell>
          <cell r="M9" t="str">
            <v/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2400</v>
          </cell>
          <cell r="Z9" t="str">
            <v>DIEN</v>
          </cell>
          <cell r="AA9">
            <v>1</v>
          </cell>
        </row>
        <row r="10">
          <cell r="A10">
            <v>2</v>
          </cell>
          <cell r="E10" t="str">
            <v/>
          </cell>
          <cell r="F10" t="str">
            <v>ÂA Täút nghiãûp</v>
          </cell>
          <cell r="G10" t="str">
            <v>17CÂÂL</v>
          </cell>
          <cell r="H10">
            <v>41</v>
          </cell>
          <cell r="J10">
            <v>0.3</v>
          </cell>
          <cell r="L10">
            <v>1</v>
          </cell>
          <cell r="M10" t="str">
            <v/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1312</v>
          </cell>
          <cell r="Z10" t="str">
            <v>CD</v>
          </cell>
          <cell r="AA10">
            <v>3</v>
          </cell>
        </row>
        <row r="11">
          <cell r="A11">
            <v>3</v>
          </cell>
          <cell r="E11" t="str">
            <v/>
          </cell>
          <cell r="F11" t="str">
            <v>ÂA Täút nghiãûp</v>
          </cell>
          <cell r="G11" t="str">
            <v>17XÂL</v>
          </cell>
          <cell r="H11">
            <v>58</v>
          </cell>
          <cell r="J11">
            <v>0.3</v>
          </cell>
          <cell r="L11">
            <v>1</v>
          </cell>
          <cell r="M11" t="str">
            <v/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1856</v>
          </cell>
          <cell r="Z11" t="str">
            <v>XD</v>
          </cell>
          <cell r="AA11">
            <v>6</v>
          </cell>
        </row>
        <row r="12">
          <cell r="A12">
            <v>4</v>
          </cell>
          <cell r="E12" t="str">
            <v/>
          </cell>
          <cell r="F12" t="str">
            <v>ÂA Nhaì maïy âiãûn</v>
          </cell>
          <cell r="G12" t="str">
            <v>18Â</v>
          </cell>
          <cell r="H12">
            <v>69</v>
          </cell>
          <cell r="J12">
            <v>0.3</v>
          </cell>
          <cell r="L12">
            <v>1.2</v>
          </cell>
          <cell r="M12" t="str">
            <v/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207</v>
          </cell>
          <cell r="Z12" t="str">
            <v>DIEN</v>
          </cell>
          <cell r="AA12">
            <v>15</v>
          </cell>
        </row>
        <row r="13">
          <cell r="A13">
            <v>5</v>
          </cell>
          <cell r="E13" t="str">
            <v/>
          </cell>
          <cell r="F13" t="str">
            <v>ÂA Nhaì maïy âiãûn</v>
          </cell>
          <cell r="G13" t="str">
            <v>18ÂÂL</v>
          </cell>
          <cell r="H13">
            <v>38</v>
          </cell>
          <cell r="J13">
            <v>0.3</v>
          </cell>
          <cell r="L13">
            <v>1</v>
          </cell>
          <cell r="M13" t="str">
            <v/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114</v>
          </cell>
          <cell r="Z13" t="str">
            <v>DIEN</v>
          </cell>
          <cell r="AA13">
            <v>24</v>
          </cell>
        </row>
        <row r="14">
          <cell r="A14">
            <v>6</v>
          </cell>
          <cell r="E14" t="str">
            <v/>
          </cell>
          <cell r="F14" t="str">
            <v>ÂA Nhaì maïy âiãûn</v>
          </cell>
          <cell r="G14" t="str">
            <v>18ÂPY</v>
          </cell>
          <cell r="H14">
            <v>43</v>
          </cell>
          <cell r="J14">
            <v>0.3</v>
          </cell>
          <cell r="L14">
            <v>1</v>
          </cell>
          <cell r="M14" t="str">
            <v/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129</v>
          </cell>
          <cell r="Z14" t="str">
            <v>DIEN</v>
          </cell>
          <cell r="AA14">
            <v>33</v>
          </cell>
        </row>
        <row r="15">
          <cell r="A15">
            <v>7</v>
          </cell>
          <cell r="E15" t="str">
            <v/>
          </cell>
          <cell r="F15" t="str">
            <v>ÂA Kãút cáúu ÂC&amp;ätä</v>
          </cell>
          <cell r="G15" t="str">
            <v>18C</v>
          </cell>
          <cell r="H15">
            <v>21</v>
          </cell>
          <cell r="J15">
            <v>0.3</v>
          </cell>
          <cell r="L15">
            <v>1</v>
          </cell>
          <cell r="M15" t="str">
            <v/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63</v>
          </cell>
          <cell r="Z15" t="str">
            <v>CK</v>
          </cell>
          <cell r="AA15">
            <v>49</v>
          </cell>
        </row>
        <row r="16">
          <cell r="A16">
            <v>8</v>
          </cell>
          <cell r="B16" t="str">
            <v>Thoü + Hoaìng</v>
          </cell>
          <cell r="E16" t="str">
            <v/>
          </cell>
          <cell r="F16" t="str">
            <v>ÂA XD Âæåìng 2</v>
          </cell>
          <cell r="G16" t="str">
            <v>18CÂ</v>
          </cell>
          <cell r="H16">
            <v>19</v>
          </cell>
          <cell r="J16">
            <v>0.3</v>
          </cell>
          <cell r="L16">
            <v>1</v>
          </cell>
          <cell r="M16" t="str">
            <v/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57</v>
          </cell>
          <cell r="Z16" t="str">
            <v>CD</v>
          </cell>
          <cell r="AA16">
            <v>57</v>
          </cell>
        </row>
        <row r="17">
          <cell r="A17">
            <v>9</v>
          </cell>
          <cell r="B17" t="str">
            <v>Hoaìng Phæång</v>
          </cell>
          <cell r="C17" t="str">
            <v>Hoa</v>
          </cell>
          <cell r="D17" t="str">
            <v>GV</v>
          </cell>
          <cell r="E17">
            <v>120</v>
          </cell>
          <cell r="F17" t="str">
            <v>ÂA XD Cáöu</v>
          </cell>
          <cell r="G17" t="str">
            <v>18CÂ</v>
          </cell>
          <cell r="H17">
            <v>19</v>
          </cell>
          <cell r="J17">
            <v>0.3</v>
          </cell>
          <cell r="L17">
            <v>1</v>
          </cell>
          <cell r="M17">
            <v>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57</v>
          </cell>
          <cell r="Z17" t="str">
            <v>CD</v>
          </cell>
          <cell r="AA17">
            <v>58</v>
          </cell>
        </row>
        <row r="18">
          <cell r="A18">
            <v>10</v>
          </cell>
          <cell r="B18" t="str">
            <v>Nguyãùn Biãn</v>
          </cell>
          <cell r="C18" t="str">
            <v>Cæång</v>
          </cell>
          <cell r="D18" t="str">
            <v>GV</v>
          </cell>
          <cell r="E18">
            <v>120</v>
          </cell>
          <cell r="F18" t="str">
            <v>ÂA XD Âæåìng 2</v>
          </cell>
          <cell r="G18" t="str">
            <v>18CÂBÂ</v>
          </cell>
          <cell r="H18">
            <v>38</v>
          </cell>
          <cell r="J18">
            <v>0.3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114</v>
          </cell>
          <cell r="Z18" t="str">
            <v>CD</v>
          </cell>
          <cell r="AA18">
            <v>67</v>
          </cell>
        </row>
        <row r="19">
          <cell r="A19">
            <v>11</v>
          </cell>
          <cell r="B19" t="str">
            <v>Hoaìng Phæång</v>
          </cell>
          <cell r="C19" t="str">
            <v>Hoa</v>
          </cell>
          <cell r="D19" t="str">
            <v>GV</v>
          </cell>
          <cell r="E19">
            <v>120</v>
          </cell>
          <cell r="F19" t="str">
            <v>ÂA XD Cáöu</v>
          </cell>
          <cell r="G19" t="str">
            <v>18CÂBÂ</v>
          </cell>
          <cell r="H19">
            <v>38</v>
          </cell>
          <cell r="J19">
            <v>0.3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114</v>
          </cell>
          <cell r="Z19" t="str">
            <v>CD</v>
          </cell>
          <cell r="AA19">
            <v>68</v>
          </cell>
        </row>
        <row r="20">
          <cell r="A20">
            <v>12</v>
          </cell>
          <cell r="B20" t="str">
            <v>Nguyãùn Biãn</v>
          </cell>
          <cell r="C20" t="str">
            <v>Cæång</v>
          </cell>
          <cell r="D20" t="str">
            <v>GV</v>
          </cell>
          <cell r="E20">
            <v>120</v>
          </cell>
          <cell r="F20" t="str">
            <v>ÂA XD Âæåìng 2</v>
          </cell>
          <cell r="G20" t="str">
            <v>18CÂQN</v>
          </cell>
          <cell r="H20">
            <v>39</v>
          </cell>
          <cell r="J20">
            <v>0.3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117</v>
          </cell>
          <cell r="Z20" t="str">
            <v>CD</v>
          </cell>
          <cell r="AA20">
            <v>76</v>
          </cell>
        </row>
        <row r="21">
          <cell r="A21">
            <v>13</v>
          </cell>
          <cell r="B21" t="str">
            <v>Hoaìng Phæång</v>
          </cell>
          <cell r="C21" t="str">
            <v>Hoa</v>
          </cell>
          <cell r="D21" t="str">
            <v>GV</v>
          </cell>
          <cell r="E21">
            <v>120</v>
          </cell>
          <cell r="F21" t="str">
            <v>ÂA XD Cáöu</v>
          </cell>
          <cell r="G21" t="str">
            <v>18CÂQN</v>
          </cell>
          <cell r="H21">
            <v>39</v>
          </cell>
          <cell r="J21">
            <v>0.3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117</v>
          </cell>
          <cell r="Z21" t="str">
            <v>CD</v>
          </cell>
          <cell r="AA21">
            <v>77</v>
          </cell>
        </row>
        <row r="22">
          <cell r="A22">
            <v>14</v>
          </cell>
          <cell r="B22" t="str">
            <v>Nguyãùn Vàn</v>
          </cell>
          <cell r="C22" t="str">
            <v>Ngoüc</v>
          </cell>
          <cell r="D22" t="str">
            <v>GV</v>
          </cell>
          <cell r="E22">
            <v>120</v>
          </cell>
          <cell r="F22" t="str">
            <v>ÂA Täø chæïc TC</v>
          </cell>
          <cell r="G22" t="str">
            <v>18X</v>
          </cell>
          <cell r="H22">
            <v>48</v>
          </cell>
          <cell r="J22">
            <v>0.3</v>
          </cell>
          <cell r="L22">
            <v>1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144</v>
          </cell>
          <cell r="Z22" t="str">
            <v>XD</v>
          </cell>
          <cell r="AA22">
            <v>92</v>
          </cell>
        </row>
        <row r="23">
          <cell r="A23">
            <v>15</v>
          </cell>
          <cell r="B23" t="str">
            <v>Nguyãùn Vàn</v>
          </cell>
          <cell r="C23" t="str">
            <v>Ngoüc</v>
          </cell>
          <cell r="D23" t="str">
            <v>GV</v>
          </cell>
          <cell r="E23">
            <v>120</v>
          </cell>
          <cell r="F23" t="str">
            <v>ÂA Täø chæïc TC</v>
          </cell>
          <cell r="G23" t="str">
            <v>18XBÂ</v>
          </cell>
          <cell r="H23">
            <v>68</v>
          </cell>
          <cell r="J23">
            <v>0.3</v>
          </cell>
          <cell r="L23">
            <v>1.2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204</v>
          </cell>
          <cell r="Z23" t="str">
            <v>XD</v>
          </cell>
          <cell r="AA23">
            <v>99</v>
          </cell>
        </row>
        <row r="24">
          <cell r="A24">
            <v>16</v>
          </cell>
          <cell r="B24" t="str">
            <v>Nguyãùn Vàn</v>
          </cell>
          <cell r="C24" t="str">
            <v>Ngoüc</v>
          </cell>
          <cell r="D24" t="str">
            <v>GV</v>
          </cell>
          <cell r="E24">
            <v>120</v>
          </cell>
          <cell r="F24" t="str">
            <v>ÂA Täø chæïc TC</v>
          </cell>
          <cell r="G24" t="str">
            <v>18XQN</v>
          </cell>
          <cell r="H24">
            <v>50</v>
          </cell>
          <cell r="J24">
            <v>0.3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150</v>
          </cell>
          <cell r="Z24" t="str">
            <v>XD</v>
          </cell>
          <cell r="AA24">
            <v>106</v>
          </cell>
        </row>
        <row r="25">
          <cell r="A25">
            <v>17</v>
          </cell>
          <cell r="E25" t="str">
            <v/>
          </cell>
          <cell r="F25" t="str">
            <v>ÂA Hãû thäúng âiãûn 1</v>
          </cell>
          <cell r="G25" t="str">
            <v>19Â1</v>
          </cell>
          <cell r="H25">
            <v>51</v>
          </cell>
          <cell r="J25">
            <v>0.3</v>
          </cell>
          <cell r="L25">
            <v>1</v>
          </cell>
          <cell r="M25" t="str">
            <v/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153</v>
          </cell>
          <cell r="Z25" t="str">
            <v>DIEN</v>
          </cell>
          <cell r="AA25">
            <v>114</v>
          </cell>
        </row>
        <row r="26">
          <cell r="A26">
            <v>18</v>
          </cell>
          <cell r="E26" t="str">
            <v/>
          </cell>
          <cell r="F26" t="str">
            <v>ÂA Tr. âäüng âiãûn</v>
          </cell>
          <cell r="G26" t="str">
            <v>19Â1</v>
          </cell>
          <cell r="H26">
            <v>51</v>
          </cell>
          <cell r="J26">
            <v>0.3</v>
          </cell>
          <cell r="L26">
            <v>1</v>
          </cell>
          <cell r="M26" t="str">
            <v/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153</v>
          </cell>
          <cell r="Z26" t="str">
            <v>DIEN</v>
          </cell>
          <cell r="AA26">
            <v>115</v>
          </cell>
        </row>
        <row r="27">
          <cell r="A27">
            <v>19</v>
          </cell>
          <cell r="E27" t="str">
            <v/>
          </cell>
          <cell r="F27" t="str">
            <v>ÂA Hãû thäúng âiãûn 1</v>
          </cell>
          <cell r="G27" t="str">
            <v>19Â2</v>
          </cell>
          <cell r="H27">
            <v>37</v>
          </cell>
          <cell r="J27">
            <v>0.3</v>
          </cell>
          <cell r="L27">
            <v>1</v>
          </cell>
          <cell r="M27" t="str">
            <v/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111</v>
          </cell>
          <cell r="Z27" t="str">
            <v>DIEN</v>
          </cell>
          <cell r="AA27">
            <v>122</v>
          </cell>
        </row>
        <row r="28">
          <cell r="A28">
            <v>20</v>
          </cell>
          <cell r="E28" t="str">
            <v/>
          </cell>
          <cell r="F28" t="str">
            <v>ÂA Tr. âäüng âiãûn</v>
          </cell>
          <cell r="G28" t="str">
            <v>19Â2</v>
          </cell>
          <cell r="H28">
            <v>37</v>
          </cell>
          <cell r="J28">
            <v>0.3</v>
          </cell>
          <cell r="L28">
            <v>1</v>
          </cell>
          <cell r="M28" t="str">
            <v/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111</v>
          </cell>
          <cell r="Z28" t="str">
            <v>DIEN</v>
          </cell>
          <cell r="AA28">
            <v>123</v>
          </cell>
        </row>
        <row r="29">
          <cell r="A29">
            <v>21</v>
          </cell>
          <cell r="E29" t="str">
            <v/>
          </cell>
          <cell r="F29" t="str">
            <v>ÂA Hãû thäúng âiãûn 1</v>
          </cell>
          <cell r="G29" t="str">
            <v>19ÂLÂ</v>
          </cell>
          <cell r="H29">
            <v>43</v>
          </cell>
          <cell r="J29">
            <v>0.3</v>
          </cell>
          <cell r="L29">
            <v>1</v>
          </cell>
          <cell r="M29" t="str">
            <v/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129</v>
          </cell>
          <cell r="Z29" t="str">
            <v>DIEN</v>
          </cell>
          <cell r="AA29">
            <v>130</v>
          </cell>
        </row>
        <row r="30">
          <cell r="A30">
            <v>22</v>
          </cell>
          <cell r="E30" t="str">
            <v/>
          </cell>
          <cell r="F30" t="str">
            <v>ÂA Tr. âäüng âiãûn</v>
          </cell>
          <cell r="G30" t="str">
            <v>19ÂLÂ</v>
          </cell>
          <cell r="H30">
            <v>43</v>
          </cell>
          <cell r="J30">
            <v>0.3</v>
          </cell>
          <cell r="L30">
            <v>1</v>
          </cell>
          <cell r="M30" t="str">
            <v/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129</v>
          </cell>
          <cell r="Z30" t="str">
            <v>DIEN</v>
          </cell>
          <cell r="AA30">
            <v>131</v>
          </cell>
        </row>
        <row r="31">
          <cell r="A31">
            <v>23</v>
          </cell>
          <cell r="E31" t="str">
            <v/>
          </cell>
          <cell r="F31" t="str">
            <v>ÂA Hãû thäúng âiãûn 1</v>
          </cell>
          <cell r="G31" t="str">
            <v>19ÂNT</v>
          </cell>
          <cell r="H31">
            <v>61</v>
          </cell>
          <cell r="J31">
            <v>0.3</v>
          </cell>
          <cell r="L31">
            <v>1.2</v>
          </cell>
          <cell r="M31" t="str">
            <v/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183</v>
          </cell>
          <cell r="Z31" t="str">
            <v>DIEN</v>
          </cell>
          <cell r="AA31">
            <v>138</v>
          </cell>
        </row>
        <row r="32">
          <cell r="A32">
            <v>24</v>
          </cell>
          <cell r="E32" t="str">
            <v/>
          </cell>
          <cell r="F32" t="str">
            <v>ÂA Tr. âäüng âiãûn</v>
          </cell>
          <cell r="G32" t="str">
            <v>19ÂNT</v>
          </cell>
          <cell r="H32">
            <v>61</v>
          </cell>
          <cell r="J32">
            <v>0.3</v>
          </cell>
          <cell r="L32">
            <v>1.2</v>
          </cell>
          <cell r="M32" t="str">
            <v/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183</v>
          </cell>
          <cell r="Z32" t="str">
            <v>DIEN</v>
          </cell>
          <cell r="AA32">
            <v>139</v>
          </cell>
        </row>
        <row r="33">
          <cell r="A33">
            <v>25</v>
          </cell>
          <cell r="E33" t="str">
            <v/>
          </cell>
          <cell r="F33" t="str">
            <v>ÂA Maûch ÂT 1</v>
          </cell>
          <cell r="G33" t="str">
            <v>19ÂT</v>
          </cell>
          <cell r="H33">
            <v>40</v>
          </cell>
          <cell r="J33">
            <v>0.3</v>
          </cell>
          <cell r="L33">
            <v>1</v>
          </cell>
          <cell r="M33" t="str">
            <v/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120</v>
          </cell>
          <cell r="Z33" t="str">
            <v>CNTT</v>
          </cell>
          <cell r="AA33">
            <v>146</v>
          </cell>
        </row>
        <row r="34">
          <cell r="A34">
            <v>26</v>
          </cell>
          <cell r="E34" t="str">
            <v/>
          </cell>
          <cell r="F34" t="str">
            <v>ÂA Maûch ÂT 1</v>
          </cell>
          <cell r="G34" t="str">
            <v>19ÂTNT</v>
          </cell>
          <cell r="H34">
            <v>40</v>
          </cell>
          <cell r="J34">
            <v>0.3</v>
          </cell>
          <cell r="L34">
            <v>1</v>
          </cell>
          <cell r="M34" t="str">
            <v/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120</v>
          </cell>
          <cell r="Z34" t="str">
            <v>CNTT</v>
          </cell>
          <cell r="AA34">
            <v>153</v>
          </cell>
        </row>
        <row r="35">
          <cell r="A35">
            <v>27</v>
          </cell>
          <cell r="B35" t="str">
            <v>Nguyãùn Vàn</v>
          </cell>
          <cell r="C35" t="str">
            <v>Yãún</v>
          </cell>
          <cell r="D35" t="str">
            <v>GV</v>
          </cell>
          <cell r="E35">
            <v>120</v>
          </cell>
          <cell r="F35" t="str">
            <v>ÂA Chi tiãút maïy</v>
          </cell>
          <cell r="G35" t="str">
            <v>19C</v>
          </cell>
          <cell r="H35">
            <v>24</v>
          </cell>
          <cell r="J35">
            <v>0.3</v>
          </cell>
          <cell r="L35">
            <v>1</v>
          </cell>
          <cell r="M35">
            <v>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72</v>
          </cell>
          <cell r="Z35" t="str">
            <v>CSKT</v>
          </cell>
          <cell r="AA35">
            <v>161</v>
          </cell>
        </row>
        <row r="36">
          <cell r="A36">
            <v>28</v>
          </cell>
          <cell r="B36" t="str">
            <v>Lã Vàn</v>
          </cell>
          <cell r="C36" t="str">
            <v>Laûc</v>
          </cell>
          <cell r="D36" t="str">
            <v>GV</v>
          </cell>
          <cell r="E36">
            <v>120</v>
          </cell>
          <cell r="F36" t="str">
            <v>ÂA Tkãú cáöu bãtäng</v>
          </cell>
          <cell r="G36" t="str">
            <v>19CÂ</v>
          </cell>
          <cell r="H36">
            <v>36</v>
          </cell>
          <cell r="J36">
            <v>0.3</v>
          </cell>
          <cell r="L36">
            <v>1</v>
          </cell>
          <cell r="M36">
            <v>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108</v>
          </cell>
          <cell r="Z36" t="str">
            <v>CD</v>
          </cell>
          <cell r="AA36">
            <v>169</v>
          </cell>
        </row>
        <row r="37">
          <cell r="A37">
            <v>29</v>
          </cell>
          <cell r="B37" t="str">
            <v>Phan Cao</v>
          </cell>
          <cell r="C37" t="str">
            <v>Thoü</v>
          </cell>
          <cell r="D37" t="str">
            <v>GV</v>
          </cell>
          <cell r="E37">
            <v>120</v>
          </cell>
          <cell r="F37" t="str">
            <v>ÂA Tkãú âæåìng 1</v>
          </cell>
          <cell r="G37" t="str">
            <v>19CÂ</v>
          </cell>
          <cell r="H37">
            <v>36</v>
          </cell>
          <cell r="J37">
            <v>0.3</v>
          </cell>
          <cell r="L37">
            <v>1</v>
          </cell>
          <cell r="M37">
            <v>1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108</v>
          </cell>
          <cell r="Z37" t="str">
            <v>CD</v>
          </cell>
          <cell r="AA37">
            <v>170</v>
          </cell>
        </row>
        <row r="38">
          <cell r="A38">
            <v>30</v>
          </cell>
          <cell r="B38" t="str">
            <v>Lã Vàn</v>
          </cell>
          <cell r="C38" t="str">
            <v>Laûc</v>
          </cell>
          <cell r="D38" t="str">
            <v>GV</v>
          </cell>
          <cell r="E38">
            <v>120</v>
          </cell>
          <cell r="F38" t="str">
            <v>ÂA Tkãú cáöu bãtäng</v>
          </cell>
          <cell r="G38" t="str">
            <v>19CÂKT</v>
          </cell>
          <cell r="H38">
            <v>62</v>
          </cell>
          <cell r="J38">
            <v>0.3</v>
          </cell>
          <cell r="L38">
            <v>1.2</v>
          </cell>
          <cell r="M38">
            <v>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186</v>
          </cell>
          <cell r="Z38" t="str">
            <v>CD</v>
          </cell>
          <cell r="AA38">
            <v>178</v>
          </cell>
        </row>
        <row r="39">
          <cell r="A39">
            <v>31</v>
          </cell>
          <cell r="B39" t="str">
            <v>Phan Cao</v>
          </cell>
          <cell r="C39" t="str">
            <v>Thoü</v>
          </cell>
          <cell r="D39" t="str">
            <v>GV</v>
          </cell>
          <cell r="E39">
            <v>120</v>
          </cell>
          <cell r="F39" t="str">
            <v>ÂA Tkãú âæåìng 1</v>
          </cell>
          <cell r="G39" t="str">
            <v>19CÂKT</v>
          </cell>
          <cell r="H39">
            <v>62</v>
          </cell>
          <cell r="J39">
            <v>0.3</v>
          </cell>
          <cell r="L39">
            <v>1.2</v>
          </cell>
          <cell r="M39">
            <v>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186</v>
          </cell>
          <cell r="Z39" t="str">
            <v>CD</v>
          </cell>
          <cell r="AA39">
            <v>179</v>
          </cell>
        </row>
        <row r="40">
          <cell r="A40">
            <v>32</v>
          </cell>
          <cell r="B40" t="str">
            <v>Nguyãùn Quang</v>
          </cell>
          <cell r="C40" t="str">
            <v>Âoaìn</v>
          </cell>
          <cell r="D40" t="str">
            <v>GVC</v>
          </cell>
          <cell r="E40">
            <v>130</v>
          </cell>
          <cell r="F40" t="str">
            <v>ÂA Thuíy Näng</v>
          </cell>
          <cell r="G40" t="str">
            <v>19TLBÂ</v>
          </cell>
          <cell r="H40">
            <v>30</v>
          </cell>
          <cell r="J40">
            <v>0.3</v>
          </cell>
          <cell r="L40">
            <v>1</v>
          </cell>
          <cell r="M40">
            <v>1.2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90</v>
          </cell>
          <cell r="Z40" t="str">
            <v>TL</v>
          </cell>
          <cell r="AA40">
            <v>202</v>
          </cell>
        </row>
        <row r="41">
          <cell r="A41">
            <v>33</v>
          </cell>
          <cell r="B41" t="str">
            <v>Nguyãùn</v>
          </cell>
          <cell r="C41" t="str">
            <v>Häöi</v>
          </cell>
          <cell r="D41" t="str">
            <v>GV</v>
          </cell>
          <cell r="E41">
            <v>120</v>
          </cell>
          <cell r="F41" t="str">
            <v>ÂA Thuíy Cäng</v>
          </cell>
          <cell r="G41" t="str">
            <v>19TLBÂ</v>
          </cell>
          <cell r="H41">
            <v>30</v>
          </cell>
          <cell r="J41">
            <v>0.3</v>
          </cell>
          <cell r="L41">
            <v>1</v>
          </cell>
          <cell r="M41">
            <v>1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90</v>
          </cell>
          <cell r="Z41" t="str">
            <v>TL</v>
          </cell>
          <cell r="AA41">
            <v>203</v>
          </cell>
        </row>
        <row r="42">
          <cell r="A42">
            <v>34</v>
          </cell>
          <cell r="B42" t="str">
            <v>Nguyãùn Âàng</v>
          </cell>
          <cell r="C42" t="str">
            <v>Thaûch</v>
          </cell>
          <cell r="D42" t="str">
            <v>GV</v>
          </cell>
          <cell r="E42">
            <v>120</v>
          </cell>
          <cell r="F42" t="str">
            <v>ÂA Thuíy Näng</v>
          </cell>
          <cell r="G42" t="str">
            <v>19TLKT</v>
          </cell>
          <cell r="H42">
            <v>22</v>
          </cell>
          <cell r="J42">
            <v>0.3</v>
          </cell>
          <cell r="L42">
            <v>1</v>
          </cell>
          <cell r="M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66</v>
          </cell>
          <cell r="Z42" t="str">
            <v>TL</v>
          </cell>
          <cell r="AA42">
            <v>211</v>
          </cell>
        </row>
        <row r="43">
          <cell r="A43">
            <v>35</v>
          </cell>
          <cell r="B43" t="str">
            <v>Lã Vàn</v>
          </cell>
          <cell r="C43" t="str">
            <v>Håüi</v>
          </cell>
          <cell r="D43" t="str">
            <v>GV</v>
          </cell>
          <cell r="E43">
            <v>120</v>
          </cell>
          <cell r="F43" t="str">
            <v>ÂA Thuíy Cäng</v>
          </cell>
          <cell r="G43" t="str">
            <v>19TLKT</v>
          </cell>
          <cell r="H43">
            <v>22</v>
          </cell>
          <cell r="J43">
            <v>0.3</v>
          </cell>
          <cell r="L43">
            <v>1</v>
          </cell>
          <cell r="M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66</v>
          </cell>
          <cell r="Z43" t="str">
            <v>TL</v>
          </cell>
          <cell r="AA43">
            <v>212</v>
          </cell>
        </row>
        <row r="44">
          <cell r="A44">
            <v>36</v>
          </cell>
          <cell r="B44" t="str">
            <v>Buìi Thiãn</v>
          </cell>
          <cell r="C44" t="str">
            <v>Lam</v>
          </cell>
          <cell r="D44" t="str">
            <v>GV</v>
          </cell>
          <cell r="E44">
            <v>120</v>
          </cell>
          <cell r="F44" t="str">
            <v>ÂA KC Bãtäng 2</v>
          </cell>
          <cell r="G44" t="str">
            <v>19X</v>
          </cell>
          <cell r="H44">
            <v>49</v>
          </cell>
          <cell r="J44">
            <v>0.3</v>
          </cell>
          <cell r="L44">
            <v>1</v>
          </cell>
          <cell r="M44">
            <v>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147</v>
          </cell>
          <cell r="Z44" t="str">
            <v>XD</v>
          </cell>
          <cell r="AA44">
            <v>220</v>
          </cell>
        </row>
        <row r="45">
          <cell r="A45">
            <v>37</v>
          </cell>
          <cell r="B45" t="str">
            <v>Hoaìng</v>
          </cell>
          <cell r="C45" t="str">
            <v>Truyãön</v>
          </cell>
          <cell r="D45" t="str">
            <v>GVC</v>
          </cell>
          <cell r="E45">
            <v>130</v>
          </cell>
          <cell r="F45" t="str">
            <v>ÂA Nãön moïng</v>
          </cell>
          <cell r="G45" t="str">
            <v>19X</v>
          </cell>
          <cell r="H45">
            <v>49</v>
          </cell>
          <cell r="J45">
            <v>0.3</v>
          </cell>
          <cell r="L45">
            <v>1</v>
          </cell>
          <cell r="M45">
            <v>1.2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147</v>
          </cell>
          <cell r="Z45" t="str">
            <v>CD</v>
          </cell>
          <cell r="AA45">
            <v>221</v>
          </cell>
        </row>
        <row r="46">
          <cell r="A46">
            <v>38</v>
          </cell>
          <cell r="B46" t="str">
            <v>Nguyãùn Thanh</v>
          </cell>
          <cell r="C46" t="str">
            <v>Thënh</v>
          </cell>
          <cell r="D46" t="str">
            <v>GVC</v>
          </cell>
          <cell r="E46">
            <v>130</v>
          </cell>
          <cell r="F46" t="str">
            <v>ÂA KC Bãtäng 2</v>
          </cell>
          <cell r="G46" t="str">
            <v>19XGL</v>
          </cell>
          <cell r="H46">
            <v>68</v>
          </cell>
          <cell r="J46">
            <v>0.3</v>
          </cell>
          <cell r="L46">
            <v>1.2</v>
          </cell>
          <cell r="M46">
            <v>1.2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204</v>
          </cell>
          <cell r="Z46" t="str">
            <v>XD</v>
          </cell>
          <cell r="AA46">
            <v>230</v>
          </cell>
        </row>
        <row r="47">
          <cell r="A47">
            <v>39</v>
          </cell>
          <cell r="B47" t="str">
            <v>Hoaìng</v>
          </cell>
          <cell r="C47" t="str">
            <v>Truyãön</v>
          </cell>
          <cell r="D47" t="str">
            <v>GVC</v>
          </cell>
          <cell r="E47">
            <v>130</v>
          </cell>
          <cell r="F47" t="str">
            <v>ÂA Nãön moïng</v>
          </cell>
          <cell r="G47" t="str">
            <v>19XGL</v>
          </cell>
          <cell r="H47">
            <v>68</v>
          </cell>
          <cell r="J47">
            <v>0.3</v>
          </cell>
          <cell r="L47">
            <v>1.2</v>
          </cell>
          <cell r="M47">
            <v>1.2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204</v>
          </cell>
          <cell r="Z47" t="str">
            <v>CD</v>
          </cell>
          <cell r="AA47">
            <v>231</v>
          </cell>
        </row>
        <row r="48">
          <cell r="A48">
            <v>40</v>
          </cell>
          <cell r="B48" t="str">
            <v>Buìi Thiãn</v>
          </cell>
          <cell r="C48" t="str">
            <v>Lam</v>
          </cell>
          <cell r="D48" t="str">
            <v>GV</v>
          </cell>
          <cell r="E48">
            <v>120</v>
          </cell>
          <cell r="F48" t="str">
            <v>ÂA KC Bãtäng 2</v>
          </cell>
          <cell r="G48" t="str">
            <v>19XKT</v>
          </cell>
          <cell r="H48">
            <v>60</v>
          </cell>
          <cell r="J48">
            <v>0.3</v>
          </cell>
          <cell r="L48">
            <v>1.2</v>
          </cell>
          <cell r="M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180</v>
          </cell>
          <cell r="Z48" t="str">
            <v>XD</v>
          </cell>
          <cell r="AA48">
            <v>240</v>
          </cell>
        </row>
        <row r="49">
          <cell r="A49">
            <v>41</v>
          </cell>
          <cell r="B49" t="str">
            <v>Lã Xuán</v>
          </cell>
          <cell r="C49" t="str">
            <v>Mai</v>
          </cell>
          <cell r="D49" t="str">
            <v>GV</v>
          </cell>
          <cell r="E49">
            <v>120</v>
          </cell>
          <cell r="F49" t="str">
            <v>ÂA Nãön moïng</v>
          </cell>
          <cell r="G49" t="str">
            <v>19XKT</v>
          </cell>
          <cell r="H49">
            <v>60</v>
          </cell>
          <cell r="J49">
            <v>0.3</v>
          </cell>
          <cell r="L49">
            <v>1.2</v>
          </cell>
          <cell r="M49">
            <v>1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180</v>
          </cell>
          <cell r="Z49" t="str">
            <v>CD</v>
          </cell>
          <cell r="AA49">
            <v>241</v>
          </cell>
        </row>
        <row r="50">
          <cell r="A50">
            <v>42</v>
          </cell>
          <cell r="E50" t="str">
            <v/>
          </cell>
          <cell r="F50" t="str">
            <v>ÂA Maïy âiãûn</v>
          </cell>
          <cell r="G50" t="str">
            <v>20Â</v>
          </cell>
          <cell r="H50">
            <v>79</v>
          </cell>
          <cell r="J50">
            <v>0.3</v>
          </cell>
          <cell r="L50">
            <v>1.2</v>
          </cell>
          <cell r="M50" t="str">
            <v/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237</v>
          </cell>
          <cell r="Z50" t="str">
            <v>DIEN</v>
          </cell>
          <cell r="AA50">
            <v>249</v>
          </cell>
        </row>
        <row r="51">
          <cell r="A51">
            <v>43</v>
          </cell>
          <cell r="E51" t="str">
            <v/>
          </cell>
          <cell r="F51" t="str">
            <v>ÂA Maïy âiãûn</v>
          </cell>
          <cell r="G51" t="str">
            <v>20ÂBÂ</v>
          </cell>
          <cell r="H51">
            <v>29</v>
          </cell>
          <cell r="J51">
            <v>0.3</v>
          </cell>
          <cell r="L51">
            <v>1</v>
          </cell>
          <cell r="M51" t="str">
            <v/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87</v>
          </cell>
          <cell r="Z51" t="str">
            <v>DIEN</v>
          </cell>
          <cell r="AA51">
            <v>257</v>
          </cell>
        </row>
        <row r="52">
          <cell r="A52">
            <v>44</v>
          </cell>
          <cell r="E52" t="str">
            <v/>
          </cell>
          <cell r="F52" t="str">
            <v>ÂA Maïy âiãûn</v>
          </cell>
          <cell r="G52" t="str">
            <v>20ÂQN</v>
          </cell>
          <cell r="H52">
            <v>58</v>
          </cell>
          <cell r="J52">
            <v>0.3</v>
          </cell>
          <cell r="L52">
            <v>1</v>
          </cell>
          <cell r="M52" t="str">
            <v/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174</v>
          </cell>
          <cell r="Z52" t="str">
            <v>DIEN</v>
          </cell>
          <cell r="AA52">
            <v>265</v>
          </cell>
        </row>
        <row r="53">
          <cell r="A53">
            <v>45</v>
          </cell>
          <cell r="B53" t="str">
            <v>Nguyãùn Ngoüc</v>
          </cell>
          <cell r="C53" t="str">
            <v>Bçnh</v>
          </cell>
          <cell r="D53" t="str">
            <v>Tr.G</v>
          </cell>
          <cell r="E53">
            <v>110</v>
          </cell>
          <cell r="F53" t="str">
            <v>ÂA Kiãún truïc DD</v>
          </cell>
          <cell r="G53" t="str">
            <v>20X</v>
          </cell>
          <cell r="H53">
            <v>73</v>
          </cell>
          <cell r="J53">
            <v>0.3</v>
          </cell>
          <cell r="L53">
            <v>1.2</v>
          </cell>
          <cell r="M53">
            <v>0.9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219</v>
          </cell>
          <cell r="Z53" t="str">
            <v>XD</v>
          </cell>
          <cell r="AA53">
            <v>326</v>
          </cell>
        </row>
        <row r="54">
          <cell r="A54">
            <v>46</v>
          </cell>
          <cell r="B54" t="str">
            <v>Nguyãùn Ngoüc</v>
          </cell>
          <cell r="C54" t="str">
            <v>Bçnh</v>
          </cell>
          <cell r="D54" t="str">
            <v>Tr.G</v>
          </cell>
          <cell r="E54">
            <v>110</v>
          </cell>
          <cell r="F54" t="str">
            <v>ÂA Kiãún truïc DD</v>
          </cell>
          <cell r="G54" t="str">
            <v>20XÂL</v>
          </cell>
          <cell r="H54">
            <v>50</v>
          </cell>
          <cell r="J54">
            <v>0.3</v>
          </cell>
          <cell r="L54">
            <v>1</v>
          </cell>
          <cell r="M54">
            <v>0.9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150</v>
          </cell>
          <cell r="Z54" t="str">
            <v>XD</v>
          </cell>
          <cell r="AA54">
            <v>335</v>
          </cell>
        </row>
        <row r="55">
          <cell r="A55">
            <v>47</v>
          </cell>
          <cell r="B55" t="str">
            <v>Nguyãùn Häöng</v>
          </cell>
          <cell r="C55" t="str">
            <v>Ngoüc</v>
          </cell>
          <cell r="D55" t="str">
            <v>Tr.G</v>
          </cell>
          <cell r="E55">
            <v>110</v>
          </cell>
          <cell r="F55" t="str">
            <v>ÂA Kiãún truïc DD</v>
          </cell>
          <cell r="G55" t="str">
            <v>20XBÂ</v>
          </cell>
          <cell r="H55">
            <v>52</v>
          </cell>
          <cell r="J55">
            <v>0.3</v>
          </cell>
          <cell r="L55">
            <v>1</v>
          </cell>
          <cell r="M55">
            <v>0.9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156</v>
          </cell>
          <cell r="Z55" t="str">
            <v>XD</v>
          </cell>
          <cell r="AA55">
            <v>344</v>
          </cell>
        </row>
        <row r="56">
          <cell r="A56">
            <v>48</v>
          </cell>
          <cell r="B56" t="str">
            <v>Nguyãùn Ngoüc</v>
          </cell>
          <cell r="C56" t="str">
            <v>Bçnh</v>
          </cell>
          <cell r="D56" t="str">
            <v>Tr.G</v>
          </cell>
          <cell r="E56">
            <v>110</v>
          </cell>
          <cell r="F56" t="str">
            <v>ÂA Kiãún truïc DD</v>
          </cell>
          <cell r="G56" t="str">
            <v>20XLÂ</v>
          </cell>
          <cell r="H56">
            <v>49</v>
          </cell>
          <cell r="J56">
            <v>0.3</v>
          </cell>
          <cell r="L56">
            <v>1</v>
          </cell>
          <cell r="M56">
            <v>0.9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147</v>
          </cell>
          <cell r="Z56" t="str">
            <v>XD</v>
          </cell>
          <cell r="AA56">
            <v>353</v>
          </cell>
        </row>
        <row r="57">
          <cell r="A57">
            <v>49</v>
          </cell>
          <cell r="E57" t="str">
            <v/>
          </cell>
          <cell r="F57" t="str">
            <v>ÂA Âiãûn tæí ÆD</v>
          </cell>
          <cell r="G57" t="str">
            <v>94ÂTBB</v>
          </cell>
          <cell r="H57">
            <v>35</v>
          </cell>
          <cell r="L57">
            <v>1</v>
          </cell>
          <cell r="M57" t="str">
            <v/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105</v>
          </cell>
          <cell r="Z57" t="str">
            <v>CNTT</v>
          </cell>
          <cell r="AA57">
            <v>503</v>
          </cell>
        </row>
        <row r="58">
          <cell r="A58">
            <v>50</v>
          </cell>
          <cell r="E58" t="str">
            <v/>
          </cell>
          <cell r="F58" t="str">
            <v>ÂA Cäng nghãû 2</v>
          </cell>
          <cell r="G58" t="str">
            <v>94HBB</v>
          </cell>
          <cell r="H58">
            <v>28</v>
          </cell>
          <cell r="L58">
            <v>1</v>
          </cell>
          <cell r="M58" t="str">
            <v/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84</v>
          </cell>
          <cell r="Z58" t="str">
            <v>HOA KT</v>
          </cell>
          <cell r="AA58">
            <v>520</v>
          </cell>
        </row>
        <row r="59">
          <cell r="A59">
            <v>51</v>
          </cell>
          <cell r="B59" t="str">
            <v>Tráön Vàn</v>
          </cell>
          <cell r="C59" t="str">
            <v>Vang</v>
          </cell>
          <cell r="D59" t="str">
            <v>GV</v>
          </cell>
          <cell r="E59">
            <v>120</v>
          </cell>
          <cell r="F59" t="str">
            <v>ÂA Sáúy</v>
          </cell>
          <cell r="G59" t="str">
            <v>94NBB</v>
          </cell>
          <cell r="H59">
            <v>28</v>
          </cell>
          <cell r="L59">
            <v>1</v>
          </cell>
          <cell r="M59">
            <v>1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84</v>
          </cell>
          <cell r="Z59" t="str">
            <v>NHIET</v>
          </cell>
          <cell r="AA59">
            <v>528</v>
          </cell>
        </row>
        <row r="60">
          <cell r="A60">
            <v>52</v>
          </cell>
          <cell r="E60" t="str">
            <v/>
          </cell>
          <cell r="F60" t="str">
            <v>ÂA PT vaì TK H.thäúng</v>
          </cell>
          <cell r="G60" t="str">
            <v>94TÂL</v>
          </cell>
          <cell r="H60">
            <v>45</v>
          </cell>
          <cell r="L60">
            <v>1</v>
          </cell>
          <cell r="M60" t="str">
            <v/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135</v>
          </cell>
          <cell r="Z60" t="str">
            <v>CNTT</v>
          </cell>
          <cell r="AA60">
            <v>538</v>
          </cell>
        </row>
        <row r="61">
          <cell r="A61">
            <v>53</v>
          </cell>
          <cell r="E61" t="str">
            <v/>
          </cell>
          <cell r="F61" t="str">
            <v>ÂA PT vaì TK H.thäúng</v>
          </cell>
          <cell r="G61" t="str">
            <v>94TGL</v>
          </cell>
          <cell r="H61">
            <v>43</v>
          </cell>
          <cell r="L61">
            <v>1</v>
          </cell>
          <cell r="M61" t="str">
            <v/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129</v>
          </cell>
          <cell r="Z61" t="str">
            <v>CNTT</v>
          </cell>
          <cell r="AA61">
            <v>548</v>
          </cell>
        </row>
        <row r="62">
          <cell r="A62">
            <v>54</v>
          </cell>
          <cell r="B62" t="str">
            <v>Mai Chaïnh</v>
          </cell>
          <cell r="C62" t="str">
            <v>Trung</v>
          </cell>
          <cell r="D62" t="str">
            <v>Tr.G</v>
          </cell>
          <cell r="E62">
            <v>110</v>
          </cell>
          <cell r="F62" t="str">
            <v>ÂA Täø chæïc TC</v>
          </cell>
          <cell r="G62" t="str">
            <v>94X1BB</v>
          </cell>
          <cell r="H62">
            <v>35</v>
          </cell>
          <cell r="L62">
            <v>1</v>
          </cell>
          <cell r="M62">
            <v>0.9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105</v>
          </cell>
          <cell r="Z62" t="str">
            <v>XD</v>
          </cell>
          <cell r="AA62">
            <v>556</v>
          </cell>
        </row>
        <row r="63">
          <cell r="A63">
            <v>55</v>
          </cell>
          <cell r="B63" t="str">
            <v>Nguyãùn Biãn</v>
          </cell>
          <cell r="C63" t="str">
            <v>Cæång</v>
          </cell>
          <cell r="D63" t="str">
            <v>GV</v>
          </cell>
          <cell r="E63">
            <v>120</v>
          </cell>
          <cell r="F63" t="str">
            <v>ÂA XD Âæåìng 2</v>
          </cell>
          <cell r="G63" t="str">
            <v>94X3BB</v>
          </cell>
          <cell r="H63">
            <v>35</v>
          </cell>
          <cell r="L63">
            <v>1</v>
          </cell>
          <cell r="M63">
            <v>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105</v>
          </cell>
          <cell r="Z63" t="str">
            <v>CD</v>
          </cell>
          <cell r="AA63">
            <v>571</v>
          </cell>
        </row>
        <row r="64">
          <cell r="A64">
            <v>56</v>
          </cell>
          <cell r="B64" t="str">
            <v>Hoaìng Phæång</v>
          </cell>
          <cell r="C64" t="str">
            <v>Hoa</v>
          </cell>
          <cell r="D64" t="str">
            <v>GV</v>
          </cell>
          <cell r="E64">
            <v>120</v>
          </cell>
          <cell r="F64" t="str">
            <v>ÂA XD Cáöu</v>
          </cell>
          <cell r="G64" t="str">
            <v>94X3BB</v>
          </cell>
          <cell r="H64">
            <v>35</v>
          </cell>
          <cell r="L64">
            <v>1</v>
          </cell>
          <cell r="M64">
            <v>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105</v>
          </cell>
          <cell r="Z64" t="str">
            <v>CD</v>
          </cell>
          <cell r="AA64">
            <v>572</v>
          </cell>
        </row>
        <row r="65">
          <cell r="A65">
            <v>57</v>
          </cell>
          <cell r="E65" t="str">
            <v/>
          </cell>
          <cell r="F65" t="str">
            <v>ÂA Hãû thäúng âiãûn</v>
          </cell>
          <cell r="G65" t="str">
            <v>95ÂCT</v>
          </cell>
          <cell r="H65">
            <v>21</v>
          </cell>
          <cell r="L65">
            <v>1</v>
          </cell>
          <cell r="M65" t="str">
            <v/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63</v>
          </cell>
          <cell r="Z65" t="str">
            <v>DIEN</v>
          </cell>
          <cell r="AA65">
            <v>645</v>
          </cell>
        </row>
        <row r="66">
          <cell r="A66">
            <v>58</v>
          </cell>
          <cell r="E66" t="str">
            <v/>
          </cell>
          <cell r="F66" t="str">
            <v>ÂA CN CTM</v>
          </cell>
          <cell r="G66" t="str">
            <v>95C1A</v>
          </cell>
          <cell r="H66">
            <v>45</v>
          </cell>
          <cell r="L66">
            <v>1</v>
          </cell>
          <cell r="M66" t="str">
            <v/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135</v>
          </cell>
          <cell r="Z66" t="str">
            <v>CK</v>
          </cell>
          <cell r="AA66">
            <v>671</v>
          </cell>
        </row>
        <row r="67">
          <cell r="A67">
            <v>59</v>
          </cell>
          <cell r="E67" t="str">
            <v/>
          </cell>
          <cell r="F67" t="str">
            <v>ÂA CN CTM</v>
          </cell>
          <cell r="G67" t="str">
            <v>95C1B</v>
          </cell>
          <cell r="H67">
            <v>43</v>
          </cell>
          <cell r="L67">
            <v>1</v>
          </cell>
          <cell r="M67" t="str">
            <v/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129</v>
          </cell>
          <cell r="Z67" t="str">
            <v>CK</v>
          </cell>
          <cell r="AA67">
            <v>682</v>
          </cell>
        </row>
        <row r="68">
          <cell r="A68">
            <v>60</v>
          </cell>
          <cell r="E68" t="str">
            <v/>
          </cell>
          <cell r="F68" t="str">
            <v>ÂA CN CTM</v>
          </cell>
          <cell r="G68" t="str">
            <v>95C1C</v>
          </cell>
          <cell r="H68">
            <v>36</v>
          </cell>
          <cell r="L68">
            <v>1</v>
          </cell>
          <cell r="M68" t="str">
            <v/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108</v>
          </cell>
          <cell r="Z68" t="str">
            <v>CK</v>
          </cell>
          <cell r="AA68">
            <v>693</v>
          </cell>
        </row>
        <row r="69">
          <cell r="A69">
            <v>61</v>
          </cell>
          <cell r="E69" t="str">
            <v/>
          </cell>
          <cell r="F69" t="str">
            <v>ÂA Ätä</v>
          </cell>
          <cell r="G69" t="str">
            <v>95C4</v>
          </cell>
          <cell r="H69">
            <v>43</v>
          </cell>
          <cell r="L69">
            <v>1</v>
          </cell>
          <cell r="M69" t="str">
            <v/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129</v>
          </cell>
          <cell r="Z69" t="str">
            <v>CK</v>
          </cell>
          <cell r="AA69">
            <v>704</v>
          </cell>
        </row>
        <row r="70">
          <cell r="A70">
            <v>62</v>
          </cell>
          <cell r="E70" t="str">
            <v/>
          </cell>
          <cell r="F70" t="str">
            <v>ÂA Cäng nghãû 2</v>
          </cell>
          <cell r="G70" t="str">
            <v>95H1</v>
          </cell>
          <cell r="H70">
            <v>27</v>
          </cell>
          <cell r="L70">
            <v>1</v>
          </cell>
          <cell r="M70" t="str">
            <v/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81</v>
          </cell>
          <cell r="Z70" t="str">
            <v>HOA KT</v>
          </cell>
          <cell r="AA70">
            <v>712</v>
          </cell>
        </row>
        <row r="71">
          <cell r="A71">
            <v>63</v>
          </cell>
          <cell r="E71" t="str">
            <v/>
          </cell>
          <cell r="F71" t="str">
            <v>ÂA Cäng nghãû 2</v>
          </cell>
          <cell r="G71" t="str">
            <v>95H2</v>
          </cell>
          <cell r="H71">
            <v>46</v>
          </cell>
          <cell r="L71">
            <v>1</v>
          </cell>
          <cell r="M71" t="str">
            <v/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138</v>
          </cell>
          <cell r="Z71" t="str">
            <v>HOA KT</v>
          </cell>
          <cell r="AA71">
            <v>719</v>
          </cell>
        </row>
        <row r="72">
          <cell r="A72">
            <v>64</v>
          </cell>
          <cell r="E72" t="str">
            <v/>
          </cell>
          <cell r="F72" t="str">
            <v>ÂA Cäng nghãû 2</v>
          </cell>
          <cell r="G72" t="str">
            <v>95H4</v>
          </cell>
          <cell r="H72">
            <v>26</v>
          </cell>
          <cell r="L72">
            <v>1</v>
          </cell>
          <cell r="M72" t="str">
            <v/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78</v>
          </cell>
          <cell r="Z72" t="str">
            <v>HOA KT</v>
          </cell>
          <cell r="AA72">
            <v>727</v>
          </cell>
        </row>
        <row r="73">
          <cell r="A73">
            <v>65</v>
          </cell>
          <cell r="E73" t="str">
            <v/>
          </cell>
          <cell r="F73" t="str">
            <v>ÂA Cäng nghãû 2</v>
          </cell>
          <cell r="G73" t="str">
            <v>95H5</v>
          </cell>
          <cell r="H73">
            <v>38</v>
          </cell>
          <cell r="L73">
            <v>1</v>
          </cell>
          <cell r="M73" t="str">
            <v/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114</v>
          </cell>
          <cell r="Z73" t="str">
            <v>HOA KT</v>
          </cell>
          <cell r="AA73">
            <v>736</v>
          </cell>
        </row>
        <row r="74">
          <cell r="A74">
            <v>66</v>
          </cell>
          <cell r="E74" t="str">
            <v/>
          </cell>
          <cell r="F74" t="str">
            <v>ÂA Sáúy</v>
          </cell>
          <cell r="G74" t="str">
            <v>95N1,2</v>
          </cell>
          <cell r="H74">
            <v>50</v>
          </cell>
          <cell r="L74">
            <v>1</v>
          </cell>
          <cell r="M74" t="str">
            <v/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150</v>
          </cell>
          <cell r="Z74" t="str">
            <v>NHIET</v>
          </cell>
          <cell r="AA74">
            <v>745</v>
          </cell>
        </row>
        <row r="75">
          <cell r="A75">
            <v>67</v>
          </cell>
          <cell r="E75" t="str">
            <v/>
          </cell>
          <cell r="F75" t="str">
            <v>ÂA PT vaì TK H.thäúng</v>
          </cell>
          <cell r="G75" t="str">
            <v>95T</v>
          </cell>
          <cell r="H75">
            <v>41</v>
          </cell>
          <cell r="L75">
            <v>1</v>
          </cell>
          <cell r="M75" t="str">
            <v/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123</v>
          </cell>
          <cell r="Z75" t="str">
            <v>CNTT</v>
          </cell>
          <cell r="AA75">
            <v>754</v>
          </cell>
        </row>
        <row r="76">
          <cell r="A76">
            <v>68</v>
          </cell>
          <cell r="B76" t="str">
            <v>Nguyãùn Vàn</v>
          </cell>
          <cell r="C76" t="str">
            <v>Ngoüc</v>
          </cell>
          <cell r="D76" t="str">
            <v>GV</v>
          </cell>
          <cell r="E76">
            <v>120</v>
          </cell>
          <cell r="F76" t="str">
            <v>ÂA Täø chæïc TC</v>
          </cell>
          <cell r="G76" t="str">
            <v>95X1A</v>
          </cell>
          <cell r="H76">
            <v>52</v>
          </cell>
          <cell r="L76">
            <v>1</v>
          </cell>
          <cell r="M76">
            <v>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156</v>
          </cell>
          <cell r="Z76" t="str">
            <v>XD</v>
          </cell>
          <cell r="AA76">
            <v>763</v>
          </cell>
        </row>
        <row r="77">
          <cell r="A77">
            <v>69</v>
          </cell>
          <cell r="B77" t="str">
            <v>Nguyãùn Vàn</v>
          </cell>
          <cell r="C77" t="str">
            <v>Ngoüc</v>
          </cell>
          <cell r="D77" t="str">
            <v>GV</v>
          </cell>
          <cell r="E77">
            <v>120</v>
          </cell>
          <cell r="F77" t="str">
            <v>ÂA Täø chæïc TC</v>
          </cell>
          <cell r="G77" t="str">
            <v>95X1B</v>
          </cell>
          <cell r="H77">
            <v>47</v>
          </cell>
          <cell r="L77">
            <v>1</v>
          </cell>
          <cell r="M77">
            <v>1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141</v>
          </cell>
          <cell r="Z77" t="str">
            <v>XD</v>
          </cell>
          <cell r="AA77">
            <v>772</v>
          </cell>
        </row>
        <row r="78">
          <cell r="A78">
            <v>70</v>
          </cell>
          <cell r="B78" t="str">
            <v>Nguyãùn</v>
          </cell>
          <cell r="C78" t="str">
            <v>Häöi</v>
          </cell>
          <cell r="D78" t="str">
            <v>GV</v>
          </cell>
          <cell r="E78">
            <v>120</v>
          </cell>
          <cell r="F78" t="str">
            <v>ÂA Thuíy cäng</v>
          </cell>
          <cell r="G78" t="str">
            <v>95X2A</v>
          </cell>
          <cell r="H78">
            <v>42</v>
          </cell>
          <cell r="L78">
            <v>1</v>
          </cell>
          <cell r="M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126</v>
          </cell>
          <cell r="Z78" t="str">
            <v>TL</v>
          </cell>
          <cell r="AA78">
            <v>780</v>
          </cell>
        </row>
        <row r="79">
          <cell r="A79">
            <v>71</v>
          </cell>
          <cell r="B79" t="str">
            <v>Phan Häöng</v>
          </cell>
          <cell r="C79" t="str">
            <v>Saïng</v>
          </cell>
          <cell r="D79" t="str">
            <v>GV</v>
          </cell>
          <cell r="E79">
            <v>120</v>
          </cell>
          <cell r="F79" t="str">
            <v>ÂA Tcäng  Thuíy Låüi</v>
          </cell>
          <cell r="G79" t="str">
            <v>95X2A</v>
          </cell>
          <cell r="H79">
            <v>42</v>
          </cell>
          <cell r="L79">
            <v>1</v>
          </cell>
          <cell r="M79">
            <v>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126</v>
          </cell>
          <cell r="Z79" t="str">
            <v>TL</v>
          </cell>
          <cell r="AA79">
            <v>781</v>
          </cell>
        </row>
        <row r="80">
          <cell r="A80">
            <v>72</v>
          </cell>
          <cell r="B80" t="str">
            <v>Lã Vàn</v>
          </cell>
          <cell r="C80" t="str">
            <v>Håüi</v>
          </cell>
          <cell r="D80" t="str">
            <v>GV</v>
          </cell>
          <cell r="E80">
            <v>120</v>
          </cell>
          <cell r="F80" t="str">
            <v>ÂA Thuíy cäng</v>
          </cell>
          <cell r="G80" t="str">
            <v>95X2B</v>
          </cell>
          <cell r="H80">
            <v>43</v>
          </cell>
          <cell r="L80">
            <v>1</v>
          </cell>
          <cell r="M80">
            <v>1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129</v>
          </cell>
          <cell r="Z80" t="str">
            <v>TL</v>
          </cell>
          <cell r="AA80">
            <v>789</v>
          </cell>
        </row>
        <row r="81">
          <cell r="A81">
            <v>73</v>
          </cell>
          <cell r="B81" t="str">
            <v>Ngä Vàn</v>
          </cell>
          <cell r="C81" t="str">
            <v>Duîng</v>
          </cell>
          <cell r="D81" t="str">
            <v>GV</v>
          </cell>
          <cell r="E81">
            <v>120</v>
          </cell>
          <cell r="F81" t="str">
            <v>ÂA Tcäng  Thuíy Låüi</v>
          </cell>
          <cell r="G81" t="str">
            <v>95X2B</v>
          </cell>
          <cell r="H81">
            <v>43</v>
          </cell>
          <cell r="L81">
            <v>1</v>
          </cell>
          <cell r="M81">
            <v>1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129</v>
          </cell>
          <cell r="Z81" t="str">
            <v>TL</v>
          </cell>
          <cell r="AA81">
            <v>790</v>
          </cell>
        </row>
        <row r="82">
          <cell r="A82">
            <v>74</v>
          </cell>
          <cell r="B82" t="str">
            <v>Nguyãùn</v>
          </cell>
          <cell r="C82" t="str">
            <v>Häöi</v>
          </cell>
          <cell r="D82" t="str">
            <v>GV</v>
          </cell>
          <cell r="E82">
            <v>120</v>
          </cell>
          <cell r="F82" t="str">
            <v>ÂA Thuíy cäng</v>
          </cell>
          <cell r="G82" t="str">
            <v>95X2C</v>
          </cell>
          <cell r="H82">
            <v>41</v>
          </cell>
          <cell r="L82">
            <v>1</v>
          </cell>
          <cell r="M82">
            <v>1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123</v>
          </cell>
          <cell r="Z82" t="str">
            <v>TL</v>
          </cell>
          <cell r="AA82">
            <v>798</v>
          </cell>
        </row>
        <row r="83">
          <cell r="A83">
            <v>75</v>
          </cell>
          <cell r="B83" t="str">
            <v>Phan Häöng</v>
          </cell>
          <cell r="C83" t="str">
            <v>Saïng</v>
          </cell>
          <cell r="D83" t="str">
            <v>GV</v>
          </cell>
          <cell r="E83">
            <v>120</v>
          </cell>
          <cell r="F83" t="str">
            <v>ÂA Tcäng  Thuíy Låüi</v>
          </cell>
          <cell r="G83" t="str">
            <v>95X2C</v>
          </cell>
          <cell r="H83">
            <v>41</v>
          </cell>
          <cell r="L83">
            <v>1</v>
          </cell>
          <cell r="M83">
            <v>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123</v>
          </cell>
          <cell r="Z83" t="str">
            <v>TL</v>
          </cell>
          <cell r="AA83">
            <v>799</v>
          </cell>
        </row>
        <row r="84">
          <cell r="A84">
            <v>76</v>
          </cell>
          <cell r="B84" t="str">
            <v>Nguyãùn Biãn</v>
          </cell>
          <cell r="C84" t="str">
            <v>Cæång</v>
          </cell>
          <cell r="D84" t="str">
            <v>GV</v>
          </cell>
          <cell r="E84">
            <v>120</v>
          </cell>
          <cell r="F84" t="str">
            <v>ÂA XD Âæåìng 2</v>
          </cell>
          <cell r="G84" t="str">
            <v>95X3A</v>
          </cell>
          <cell r="H84">
            <v>47</v>
          </cell>
          <cell r="L84">
            <v>1</v>
          </cell>
          <cell r="M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141</v>
          </cell>
          <cell r="Z84" t="str">
            <v>CD</v>
          </cell>
          <cell r="AA84">
            <v>807</v>
          </cell>
        </row>
        <row r="85">
          <cell r="A85">
            <v>77</v>
          </cell>
          <cell r="B85" t="str">
            <v>Hoaìng Phæång</v>
          </cell>
          <cell r="C85" t="str">
            <v>Hoa</v>
          </cell>
          <cell r="D85" t="str">
            <v>GV</v>
          </cell>
          <cell r="E85">
            <v>120</v>
          </cell>
          <cell r="F85" t="str">
            <v>ÂA XD Cáöu</v>
          </cell>
          <cell r="G85" t="str">
            <v>95X3A</v>
          </cell>
          <cell r="H85">
            <v>47</v>
          </cell>
          <cell r="L85">
            <v>1</v>
          </cell>
          <cell r="M85">
            <v>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141</v>
          </cell>
          <cell r="Z85" t="str">
            <v>CD</v>
          </cell>
          <cell r="AA85">
            <v>808</v>
          </cell>
        </row>
        <row r="86">
          <cell r="A86">
            <v>78</v>
          </cell>
          <cell r="B86" t="str">
            <v>Nguyãùn Biãn</v>
          </cell>
          <cell r="C86" t="str">
            <v>Cæång</v>
          </cell>
          <cell r="D86" t="str">
            <v>GV</v>
          </cell>
          <cell r="E86">
            <v>120</v>
          </cell>
          <cell r="F86" t="str">
            <v>ÂA XD Âæåìng 2</v>
          </cell>
          <cell r="G86" t="str">
            <v>95X3B</v>
          </cell>
          <cell r="H86">
            <v>45</v>
          </cell>
          <cell r="L86">
            <v>1</v>
          </cell>
          <cell r="M86">
            <v>1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135</v>
          </cell>
          <cell r="Z86" t="str">
            <v>CD</v>
          </cell>
          <cell r="AA86">
            <v>816</v>
          </cell>
        </row>
        <row r="87">
          <cell r="A87">
            <v>79</v>
          </cell>
          <cell r="B87" t="str">
            <v>Hoaìng Phæång</v>
          </cell>
          <cell r="C87" t="str">
            <v>Hoa</v>
          </cell>
          <cell r="D87" t="str">
            <v>GV</v>
          </cell>
          <cell r="E87">
            <v>120</v>
          </cell>
          <cell r="F87" t="str">
            <v>ÂA XD Cáöu</v>
          </cell>
          <cell r="G87" t="str">
            <v>95X3B</v>
          </cell>
          <cell r="H87">
            <v>45</v>
          </cell>
          <cell r="L87">
            <v>1</v>
          </cell>
          <cell r="M87">
            <v>1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135</v>
          </cell>
          <cell r="Z87" t="str">
            <v>CD</v>
          </cell>
          <cell r="AA87">
            <v>817</v>
          </cell>
        </row>
        <row r="88">
          <cell r="A88">
            <v>80</v>
          </cell>
          <cell r="E88" t="str">
            <v/>
          </cell>
          <cell r="F88" t="str">
            <v>ÂA Hãû thäúng âiãûn</v>
          </cell>
          <cell r="G88" t="str">
            <v>96Â1</v>
          </cell>
          <cell r="H88">
            <v>49</v>
          </cell>
          <cell r="L88">
            <v>1</v>
          </cell>
          <cell r="M88" t="str">
            <v/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147</v>
          </cell>
          <cell r="Z88" t="str">
            <v>DIEN</v>
          </cell>
          <cell r="AA88">
            <v>826</v>
          </cell>
        </row>
        <row r="89">
          <cell r="A89">
            <v>81</v>
          </cell>
          <cell r="E89" t="str">
            <v/>
          </cell>
          <cell r="F89" t="str">
            <v>ÂA Hãû thäúng âiãûn</v>
          </cell>
          <cell r="G89" t="str">
            <v>96Â2</v>
          </cell>
          <cell r="H89">
            <v>46</v>
          </cell>
          <cell r="L89">
            <v>1</v>
          </cell>
          <cell r="M89" t="str">
            <v/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138</v>
          </cell>
          <cell r="Z89" t="str">
            <v>DIEN</v>
          </cell>
          <cell r="AA89">
            <v>835</v>
          </cell>
        </row>
        <row r="90">
          <cell r="A90">
            <v>82</v>
          </cell>
          <cell r="E90" t="str">
            <v/>
          </cell>
          <cell r="F90" t="str">
            <v>ÂA Hãû thäúng âiãûn</v>
          </cell>
          <cell r="G90" t="str">
            <v>96Â3</v>
          </cell>
          <cell r="H90">
            <v>48</v>
          </cell>
          <cell r="L90">
            <v>1</v>
          </cell>
          <cell r="M90" t="str">
            <v/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144</v>
          </cell>
          <cell r="Z90" t="str">
            <v>DIEN</v>
          </cell>
          <cell r="AA90">
            <v>844</v>
          </cell>
        </row>
        <row r="91">
          <cell r="A91">
            <v>83</v>
          </cell>
          <cell r="E91" t="str">
            <v/>
          </cell>
          <cell r="F91" t="str">
            <v>ÂA Hãû thäúng âiãûn</v>
          </cell>
          <cell r="G91" t="str">
            <v>96Â4</v>
          </cell>
          <cell r="H91">
            <v>48</v>
          </cell>
          <cell r="L91">
            <v>1</v>
          </cell>
          <cell r="M91" t="str">
            <v/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144</v>
          </cell>
          <cell r="Z91" t="str">
            <v>DIEN</v>
          </cell>
          <cell r="AA91">
            <v>855</v>
          </cell>
        </row>
        <row r="92">
          <cell r="A92">
            <v>84</v>
          </cell>
          <cell r="E92" t="str">
            <v/>
          </cell>
          <cell r="F92" t="str">
            <v>ÂA Hãû thäúng âiãûn</v>
          </cell>
          <cell r="G92" t="str">
            <v>96Â5</v>
          </cell>
          <cell r="H92">
            <v>49</v>
          </cell>
          <cell r="L92">
            <v>1</v>
          </cell>
          <cell r="M92" t="str">
            <v/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147</v>
          </cell>
          <cell r="Z92" t="str">
            <v>DIEN</v>
          </cell>
          <cell r="AA92">
            <v>865</v>
          </cell>
        </row>
        <row r="93">
          <cell r="A93">
            <v>85</v>
          </cell>
          <cell r="E93" t="str">
            <v/>
          </cell>
          <cell r="F93" t="str">
            <v>ÂA Hãû thäúng âiãûn</v>
          </cell>
          <cell r="G93" t="str">
            <v>96Â6</v>
          </cell>
          <cell r="H93">
            <v>48</v>
          </cell>
          <cell r="L93">
            <v>1</v>
          </cell>
          <cell r="M93" t="str">
            <v/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144</v>
          </cell>
          <cell r="Z93" t="str">
            <v>DIEN</v>
          </cell>
          <cell r="AA93">
            <v>875</v>
          </cell>
        </row>
        <row r="94">
          <cell r="A94">
            <v>86</v>
          </cell>
          <cell r="B94" t="str">
            <v>Nguyãùn</v>
          </cell>
          <cell r="C94" t="str">
            <v>Thaûnh</v>
          </cell>
          <cell r="E94" t="str">
            <v/>
          </cell>
          <cell r="F94" t="str">
            <v>ÂA Chi tiãút maïy</v>
          </cell>
          <cell r="G94" t="str">
            <v>96C1A</v>
          </cell>
          <cell r="H94">
            <v>37</v>
          </cell>
          <cell r="L94">
            <v>1</v>
          </cell>
          <cell r="M94" t="str">
            <v/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111</v>
          </cell>
          <cell r="Z94" t="str">
            <v>CSKT</v>
          </cell>
          <cell r="AA94">
            <v>902</v>
          </cell>
        </row>
        <row r="95">
          <cell r="A95">
            <v>87</v>
          </cell>
          <cell r="B95" t="str">
            <v>Nguyãùn</v>
          </cell>
          <cell r="C95" t="str">
            <v>Thaûnh</v>
          </cell>
          <cell r="E95" t="str">
            <v/>
          </cell>
          <cell r="F95" t="str">
            <v>ÂA Chi tiãút maïy</v>
          </cell>
          <cell r="G95" t="str">
            <v>96C1B</v>
          </cell>
          <cell r="H95">
            <v>34</v>
          </cell>
          <cell r="L95">
            <v>1</v>
          </cell>
          <cell r="M95" t="str">
            <v/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102</v>
          </cell>
          <cell r="Z95" t="str">
            <v>CSKT</v>
          </cell>
          <cell r="AA95">
            <v>913</v>
          </cell>
        </row>
        <row r="96">
          <cell r="A96">
            <v>88</v>
          </cell>
          <cell r="E96" t="str">
            <v/>
          </cell>
          <cell r="F96" t="str">
            <v>ÂA Chi tiãút maïy</v>
          </cell>
          <cell r="G96" t="str">
            <v>96C1C</v>
          </cell>
          <cell r="H96">
            <v>42</v>
          </cell>
          <cell r="L96">
            <v>1</v>
          </cell>
          <cell r="M96" t="str">
            <v/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126</v>
          </cell>
          <cell r="Z96" t="str">
            <v>CSKT</v>
          </cell>
          <cell r="AA96">
            <v>924</v>
          </cell>
        </row>
        <row r="97">
          <cell r="A97">
            <v>89</v>
          </cell>
          <cell r="B97" t="str">
            <v>Nguyãùn Vàn</v>
          </cell>
          <cell r="C97" t="str">
            <v>Yãún</v>
          </cell>
          <cell r="D97" t="str">
            <v>GV</v>
          </cell>
          <cell r="E97">
            <v>120</v>
          </cell>
          <cell r="F97" t="str">
            <v>ÂA Chi tiãút maïy</v>
          </cell>
          <cell r="G97" t="str">
            <v>96C1D</v>
          </cell>
          <cell r="H97">
            <v>35</v>
          </cell>
          <cell r="L97">
            <v>1</v>
          </cell>
          <cell r="M97">
            <v>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105</v>
          </cell>
          <cell r="Z97" t="str">
            <v>CSKT</v>
          </cell>
          <cell r="AA97">
            <v>935</v>
          </cell>
        </row>
        <row r="98">
          <cell r="A98" t="e">
            <v>#REF!</v>
          </cell>
          <cell r="E98" t="str">
            <v/>
          </cell>
          <cell r="F98" t="str">
            <v>ÂA ÂCÂT</v>
          </cell>
          <cell r="G98" t="str">
            <v>96C4A</v>
          </cell>
          <cell r="H98">
            <v>46</v>
          </cell>
          <cell r="L98">
            <v>1</v>
          </cell>
          <cell r="M98" t="str">
            <v/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138</v>
          </cell>
          <cell r="Z98" t="str">
            <v>CK</v>
          </cell>
          <cell r="AA98">
            <v>945</v>
          </cell>
        </row>
        <row r="99">
          <cell r="A99" t="e">
            <v>#REF!</v>
          </cell>
          <cell r="E99" t="str">
            <v/>
          </cell>
          <cell r="F99" t="str">
            <v>ÂA ÂCÂT</v>
          </cell>
          <cell r="G99" t="str">
            <v>96C4B</v>
          </cell>
          <cell r="H99">
            <v>44</v>
          </cell>
          <cell r="L99">
            <v>1</v>
          </cell>
          <cell r="M99" t="str">
            <v/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132</v>
          </cell>
          <cell r="Z99" t="str">
            <v>CK</v>
          </cell>
          <cell r="AA99">
            <v>955</v>
          </cell>
        </row>
        <row r="100">
          <cell r="A100" t="e">
            <v>#REF!</v>
          </cell>
          <cell r="E100" t="str">
            <v/>
          </cell>
          <cell r="F100" t="str">
            <v>ÂA Qtrçnh Tbë</v>
          </cell>
          <cell r="G100" t="str">
            <v>96H1A</v>
          </cell>
          <cell r="H100">
            <v>33</v>
          </cell>
          <cell r="L100">
            <v>1</v>
          </cell>
          <cell r="M100" t="str">
            <v/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99</v>
          </cell>
          <cell r="Z100" t="str">
            <v>HOA KT</v>
          </cell>
          <cell r="AA100">
            <v>963</v>
          </cell>
        </row>
        <row r="101">
          <cell r="A101" t="e">
            <v>#REF!</v>
          </cell>
          <cell r="E101" t="str">
            <v/>
          </cell>
          <cell r="F101" t="str">
            <v>ÂA Qtrçnh Tbë</v>
          </cell>
          <cell r="G101" t="str">
            <v>96H1B</v>
          </cell>
          <cell r="H101">
            <v>31</v>
          </cell>
          <cell r="L101">
            <v>1</v>
          </cell>
          <cell r="M101" t="str">
            <v/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93</v>
          </cell>
          <cell r="Z101" t="str">
            <v>HOA KT</v>
          </cell>
          <cell r="AA101">
            <v>971</v>
          </cell>
        </row>
        <row r="102">
          <cell r="A102" t="e">
            <v>#REF!</v>
          </cell>
          <cell r="E102" t="str">
            <v/>
          </cell>
          <cell r="F102" t="str">
            <v>ÂA Qtrçnh Tbë</v>
          </cell>
          <cell r="G102" t="str">
            <v>96H2A</v>
          </cell>
          <cell r="H102">
            <v>46</v>
          </cell>
          <cell r="L102">
            <v>1</v>
          </cell>
          <cell r="M102" t="str">
            <v/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138</v>
          </cell>
          <cell r="Z102" t="str">
            <v>HOA KT</v>
          </cell>
          <cell r="AA102">
            <v>979</v>
          </cell>
        </row>
        <row r="103">
          <cell r="A103" t="e">
            <v>#REF!</v>
          </cell>
          <cell r="E103" t="str">
            <v/>
          </cell>
          <cell r="F103" t="str">
            <v>ÂA Qtrçnh Tbë</v>
          </cell>
          <cell r="G103" t="str">
            <v>96H2B</v>
          </cell>
          <cell r="H103">
            <v>49</v>
          </cell>
          <cell r="L103">
            <v>1</v>
          </cell>
          <cell r="M103" t="str">
            <v/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147</v>
          </cell>
          <cell r="Z103" t="str">
            <v>HOA KT</v>
          </cell>
          <cell r="AA103">
            <v>987</v>
          </cell>
        </row>
        <row r="104">
          <cell r="A104" t="e">
            <v>#REF!</v>
          </cell>
          <cell r="E104" t="str">
            <v/>
          </cell>
          <cell r="F104" t="str">
            <v>ÂA Qtrçnh Tbë</v>
          </cell>
          <cell r="G104" t="str">
            <v>96H4</v>
          </cell>
          <cell r="H104">
            <v>34</v>
          </cell>
          <cell r="L104">
            <v>1</v>
          </cell>
          <cell r="M104" t="str">
            <v/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102</v>
          </cell>
          <cell r="Z104" t="str">
            <v>HOA KT</v>
          </cell>
          <cell r="AA104">
            <v>996</v>
          </cell>
        </row>
        <row r="105">
          <cell r="A105" t="e">
            <v>#REF!</v>
          </cell>
          <cell r="E105" t="str">
            <v/>
          </cell>
          <cell r="F105" t="str">
            <v>ÂA Qtrçnh Tbë</v>
          </cell>
          <cell r="G105" t="str">
            <v>96H5</v>
          </cell>
          <cell r="H105">
            <v>42</v>
          </cell>
          <cell r="L105">
            <v>1</v>
          </cell>
          <cell r="M105" t="str">
            <v/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126</v>
          </cell>
          <cell r="Z105" t="str">
            <v>HOA KT</v>
          </cell>
          <cell r="AA105">
            <v>1005</v>
          </cell>
        </row>
        <row r="106">
          <cell r="A106" t="e">
            <v>#REF!</v>
          </cell>
          <cell r="E106" t="str">
            <v/>
          </cell>
          <cell r="F106" t="str">
            <v>ÂA Loì håi</v>
          </cell>
          <cell r="G106" t="str">
            <v>96N1,2</v>
          </cell>
          <cell r="H106">
            <v>77</v>
          </cell>
          <cell r="L106">
            <v>1.2</v>
          </cell>
          <cell r="M106" t="str">
            <v/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231</v>
          </cell>
          <cell r="Z106" t="str">
            <v>NHIET</v>
          </cell>
          <cell r="AA106">
            <v>1013</v>
          </cell>
        </row>
        <row r="107">
          <cell r="A107" t="e">
            <v>#REF!</v>
          </cell>
          <cell r="E107" t="str">
            <v/>
          </cell>
          <cell r="F107" t="str">
            <v>ÂA Nguyãn lyï HÂH</v>
          </cell>
          <cell r="G107" t="str">
            <v>96T1</v>
          </cell>
          <cell r="H107">
            <v>45</v>
          </cell>
          <cell r="L107">
            <v>1</v>
          </cell>
          <cell r="M107" t="str">
            <v/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135</v>
          </cell>
          <cell r="Z107" t="str">
            <v>CNTT</v>
          </cell>
          <cell r="AA107">
            <v>1022</v>
          </cell>
        </row>
        <row r="108">
          <cell r="A108" t="e">
            <v>#REF!</v>
          </cell>
          <cell r="E108" t="str">
            <v/>
          </cell>
          <cell r="F108" t="str">
            <v>ÂA Nguyãn lyï HÂH</v>
          </cell>
          <cell r="G108" t="str">
            <v>96T2</v>
          </cell>
          <cell r="H108">
            <v>46</v>
          </cell>
          <cell r="L108">
            <v>1</v>
          </cell>
          <cell r="M108" t="str">
            <v/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138</v>
          </cell>
          <cell r="Z108" t="str">
            <v>CNTT</v>
          </cell>
          <cell r="AA108">
            <v>1032</v>
          </cell>
        </row>
        <row r="109">
          <cell r="A109" t="e">
            <v>#REF!</v>
          </cell>
          <cell r="B109" t="str">
            <v>Nguyãùn Thanh</v>
          </cell>
          <cell r="C109" t="str">
            <v>Thënh</v>
          </cell>
          <cell r="D109" t="str">
            <v>GVC</v>
          </cell>
          <cell r="E109">
            <v>130</v>
          </cell>
          <cell r="F109" t="str">
            <v>ÂA KC Bãtäng 2</v>
          </cell>
          <cell r="G109" t="str">
            <v>96X1A</v>
          </cell>
          <cell r="H109">
            <v>50</v>
          </cell>
          <cell r="L109">
            <v>1</v>
          </cell>
          <cell r="M109">
            <v>1.2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150</v>
          </cell>
          <cell r="Z109" t="str">
            <v>XD</v>
          </cell>
          <cell r="AA109">
            <v>1042</v>
          </cell>
        </row>
        <row r="110">
          <cell r="A110" t="e">
            <v>#REF!</v>
          </cell>
          <cell r="B110" t="str">
            <v>Træång Hoaìi</v>
          </cell>
          <cell r="C110" t="str">
            <v>Chênh</v>
          </cell>
          <cell r="D110" t="str">
            <v>GV</v>
          </cell>
          <cell r="E110">
            <v>120</v>
          </cell>
          <cell r="F110" t="str">
            <v>ÂA Kiãún truïc CN</v>
          </cell>
          <cell r="G110" t="str">
            <v>96X1A</v>
          </cell>
          <cell r="H110">
            <v>50</v>
          </cell>
          <cell r="L110">
            <v>1</v>
          </cell>
          <cell r="M110">
            <v>1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150</v>
          </cell>
          <cell r="Z110" t="str">
            <v>XD</v>
          </cell>
          <cell r="AA110">
            <v>1043</v>
          </cell>
        </row>
        <row r="111">
          <cell r="A111" t="e">
            <v>#REF!</v>
          </cell>
          <cell r="B111" t="str">
            <v>Hoaìng</v>
          </cell>
          <cell r="C111" t="str">
            <v>Truyãön</v>
          </cell>
          <cell r="D111" t="str">
            <v>GVC</v>
          </cell>
          <cell r="E111">
            <v>130</v>
          </cell>
          <cell r="F111" t="str">
            <v>ÂA Nãön moïng</v>
          </cell>
          <cell r="G111" t="str">
            <v>96X1A</v>
          </cell>
          <cell r="H111">
            <v>50</v>
          </cell>
          <cell r="L111">
            <v>1</v>
          </cell>
          <cell r="M111">
            <v>1.2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150</v>
          </cell>
          <cell r="Z111" t="str">
            <v>CD</v>
          </cell>
          <cell r="AA111">
            <v>1044</v>
          </cell>
        </row>
        <row r="112">
          <cell r="A112" t="e">
            <v>#REF!</v>
          </cell>
          <cell r="B112" t="str">
            <v>Buìi Thiãn</v>
          </cell>
          <cell r="C112" t="str">
            <v>Lam</v>
          </cell>
          <cell r="D112" t="str">
            <v>GV</v>
          </cell>
          <cell r="E112">
            <v>120</v>
          </cell>
          <cell r="F112" t="str">
            <v>ÂA KC Bãtäng 2</v>
          </cell>
          <cell r="G112" t="str">
            <v>96X1B</v>
          </cell>
          <cell r="H112">
            <v>51</v>
          </cell>
          <cell r="L112">
            <v>1</v>
          </cell>
          <cell r="M112">
            <v>1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153</v>
          </cell>
          <cell r="Z112" t="str">
            <v>XD</v>
          </cell>
          <cell r="AA112">
            <v>1054</v>
          </cell>
        </row>
        <row r="113">
          <cell r="A113" t="e">
            <v>#REF!</v>
          </cell>
          <cell r="B113" t="str">
            <v>Træång Hoaìi</v>
          </cell>
          <cell r="C113" t="str">
            <v>Chênh</v>
          </cell>
          <cell r="D113" t="str">
            <v>GV</v>
          </cell>
          <cell r="E113">
            <v>120</v>
          </cell>
          <cell r="F113" t="str">
            <v>ÂA Kiãún truïc CN</v>
          </cell>
          <cell r="G113" t="str">
            <v>96X1B</v>
          </cell>
          <cell r="H113">
            <v>51</v>
          </cell>
          <cell r="L113">
            <v>1</v>
          </cell>
          <cell r="M113">
            <v>1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153</v>
          </cell>
          <cell r="Z113" t="str">
            <v>XD</v>
          </cell>
          <cell r="AA113">
            <v>1055</v>
          </cell>
        </row>
        <row r="114">
          <cell r="A114" t="e">
            <v>#REF!</v>
          </cell>
          <cell r="B114" t="str">
            <v>Lã Xuán</v>
          </cell>
          <cell r="C114" t="str">
            <v>Mai</v>
          </cell>
          <cell r="D114" t="str">
            <v>GV</v>
          </cell>
          <cell r="E114">
            <v>120</v>
          </cell>
          <cell r="F114" t="str">
            <v>ÂA Nãön moïng</v>
          </cell>
          <cell r="G114" t="str">
            <v>96X1B</v>
          </cell>
          <cell r="H114">
            <v>51</v>
          </cell>
          <cell r="L114">
            <v>1</v>
          </cell>
          <cell r="M114">
            <v>1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153</v>
          </cell>
          <cell r="Z114" t="str">
            <v>CD</v>
          </cell>
          <cell r="AA114">
            <v>1056</v>
          </cell>
        </row>
        <row r="115">
          <cell r="A115" t="e">
            <v>#REF!</v>
          </cell>
          <cell r="B115" t="str">
            <v>Nguyãùn Thanh</v>
          </cell>
          <cell r="C115" t="str">
            <v>Thënh</v>
          </cell>
          <cell r="D115" t="str">
            <v>GVC</v>
          </cell>
          <cell r="E115">
            <v>130</v>
          </cell>
          <cell r="F115" t="str">
            <v>ÂA KC Bãtäng 2</v>
          </cell>
          <cell r="G115" t="str">
            <v>96X1C</v>
          </cell>
          <cell r="H115">
            <v>50</v>
          </cell>
          <cell r="L115">
            <v>1</v>
          </cell>
          <cell r="M115">
            <v>1.2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150</v>
          </cell>
          <cell r="Z115" t="str">
            <v>XD</v>
          </cell>
          <cell r="AA115">
            <v>1065</v>
          </cell>
        </row>
        <row r="116">
          <cell r="A116" t="e">
            <v>#REF!</v>
          </cell>
          <cell r="B116" t="str">
            <v>Træång Hoaìi</v>
          </cell>
          <cell r="C116" t="str">
            <v>Chênh</v>
          </cell>
          <cell r="D116" t="str">
            <v>GV</v>
          </cell>
          <cell r="E116">
            <v>120</v>
          </cell>
          <cell r="F116" t="str">
            <v>ÂA Kiãún truïc CN</v>
          </cell>
          <cell r="G116" t="str">
            <v>96X1C</v>
          </cell>
          <cell r="H116">
            <v>50</v>
          </cell>
          <cell r="L116">
            <v>1</v>
          </cell>
          <cell r="M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150</v>
          </cell>
          <cell r="Z116" t="str">
            <v>XD</v>
          </cell>
          <cell r="AA116">
            <v>1066</v>
          </cell>
        </row>
        <row r="117">
          <cell r="A117" t="e">
            <v>#REF!</v>
          </cell>
          <cell r="B117" t="str">
            <v>Hoaìng</v>
          </cell>
          <cell r="C117" t="str">
            <v>Truyãön</v>
          </cell>
          <cell r="D117" t="str">
            <v>GVC</v>
          </cell>
          <cell r="E117">
            <v>130</v>
          </cell>
          <cell r="F117" t="str">
            <v>ÂA Nãön moïng</v>
          </cell>
          <cell r="G117" t="str">
            <v>96X1C</v>
          </cell>
          <cell r="H117">
            <v>50</v>
          </cell>
          <cell r="L117">
            <v>1</v>
          </cell>
          <cell r="M117">
            <v>1.2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150</v>
          </cell>
          <cell r="Z117" t="str">
            <v>CD</v>
          </cell>
          <cell r="AA117">
            <v>1067</v>
          </cell>
        </row>
        <row r="118">
          <cell r="A118" t="e">
            <v>#REF!</v>
          </cell>
          <cell r="B118" t="str">
            <v>Lã Xuán</v>
          </cell>
          <cell r="C118" t="str">
            <v>Mai</v>
          </cell>
          <cell r="D118" t="str">
            <v>GV</v>
          </cell>
          <cell r="E118">
            <v>120</v>
          </cell>
          <cell r="F118" t="str">
            <v>ÂA Nãön moïng</v>
          </cell>
          <cell r="G118" t="str">
            <v>96X2A</v>
          </cell>
          <cell r="H118">
            <v>42</v>
          </cell>
          <cell r="L118">
            <v>1</v>
          </cell>
          <cell r="M118">
            <v>1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126</v>
          </cell>
          <cell r="Z118" t="str">
            <v>CD</v>
          </cell>
          <cell r="AA118">
            <v>1077</v>
          </cell>
        </row>
        <row r="119">
          <cell r="A119" t="e">
            <v>#REF!</v>
          </cell>
          <cell r="B119" t="str">
            <v>Trënh Quang</v>
          </cell>
          <cell r="C119" t="str">
            <v>Thënh</v>
          </cell>
          <cell r="D119" t="str">
            <v>GV</v>
          </cell>
          <cell r="E119">
            <v>120</v>
          </cell>
          <cell r="F119" t="str">
            <v>ÂA KC Bãtäng</v>
          </cell>
          <cell r="G119" t="str">
            <v>96X2A</v>
          </cell>
          <cell r="H119">
            <v>42</v>
          </cell>
          <cell r="L119">
            <v>1</v>
          </cell>
          <cell r="M119">
            <v>1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126</v>
          </cell>
          <cell r="Z119" t="str">
            <v>XD</v>
          </cell>
          <cell r="AA119">
            <v>1078</v>
          </cell>
        </row>
        <row r="120">
          <cell r="A120" t="e">
            <v>#REF!</v>
          </cell>
          <cell r="B120" t="str">
            <v>Nguyãùn Âàng</v>
          </cell>
          <cell r="C120" t="str">
            <v>Thaûch</v>
          </cell>
          <cell r="D120" t="str">
            <v>GV</v>
          </cell>
          <cell r="E120">
            <v>120</v>
          </cell>
          <cell r="F120" t="str">
            <v>ÂA Thuíy Näng 1</v>
          </cell>
          <cell r="G120" t="str">
            <v>96X2A</v>
          </cell>
          <cell r="H120">
            <v>42</v>
          </cell>
          <cell r="L120">
            <v>1</v>
          </cell>
          <cell r="M120">
            <v>1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126</v>
          </cell>
          <cell r="Z120" t="str">
            <v>TL</v>
          </cell>
          <cell r="AA120">
            <v>1079</v>
          </cell>
        </row>
        <row r="121">
          <cell r="A121" t="e">
            <v>#REF!</v>
          </cell>
          <cell r="B121" t="str">
            <v>Lã Xuán</v>
          </cell>
          <cell r="C121" t="str">
            <v>Mai</v>
          </cell>
          <cell r="D121" t="str">
            <v>GV</v>
          </cell>
          <cell r="E121">
            <v>120</v>
          </cell>
          <cell r="F121" t="str">
            <v>ÂA Nãön moïng</v>
          </cell>
          <cell r="G121" t="str">
            <v>96X2B</v>
          </cell>
          <cell r="H121">
            <v>41</v>
          </cell>
          <cell r="L121">
            <v>1</v>
          </cell>
          <cell r="M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123</v>
          </cell>
          <cell r="Z121" t="str">
            <v>CD</v>
          </cell>
          <cell r="AA121">
            <v>1088</v>
          </cell>
        </row>
        <row r="122">
          <cell r="A122" t="e">
            <v>#REF!</v>
          </cell>
          <cell r="B122" t="str">
            <v>Tráön Anh</v>
          </cell>
          <cell r="C122" t="str">
            <v>Thiãûn</v>
          </cell>
          <cell r="D122" t="str">
            <v>Tr.G</v>
          </cell>
          <cell r="E122">
            <v>110</v>
          </cell>
          <cell r="F122" t="str">
            <v>ÂA KC Bãtäng</v>
          </cell>
          <cell r="G122" t="str">
            <v>96X2B</v>
          </cell>
          <cell r="H122">
            <v>41</v>
          </cell>
          <cell r="L122">
            <v>1</v>
          </cell>
          <cell r="M122">
            <v>0.9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123</v>
          </cell>
          <cell r="Z122" t="str">
            <v>XD</v>
          </cell>
          <cell r="AA122">
            <v>1089</v>
          </cell>
        </row>
        <row r="123">
          <cell r="A123" t="e">
            <v>#REF!</v>
          </cell>
          <cell r="B123" t="str">
            <v>Nguyãùn Quang</v>
          </cell>
          <cell r="C123" t="str">
            <v>Âoaìn</v>
          </cell>
          <cell r="D123" t="str">
            <v>GVC</v>
          </cell>
          <cell r="E123">
            <v>130</v>
          </cell>
          <cell r="F123" t="str">
            <v>ÂA Thuíy Näng 1</v>
          </cell>
          <cell r="G123" t="str">
            <v>96X2B</v>
          </cell>
          <cell r="H123">
            <v>41</v>
          </cell>
          <cell r="L123">
            <v>1</v>
          </cell>
          <cell r="M123">
            <v>1.2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123</v>
          </cell>
          <cell r="Z123" t="str">
            <v>TL</v>
          </cell>
          <cell r="AA123">
            <v>1090</v>
          </cell>
        </row>
        <row r="124">
          <cell r="A124" t="e">
            <v>#REF!</v>
          </cell>
          <cell r="B124" t="str">
            <v>Hoaìng</v>
          </cell>
          <cell r="C124" t="str">
            <v>Truyãön</v>
          </cell>
          <cell r="D124" t="str">
            <v>GVC</v>
          </cell>
          <cell r="E124">
            <v>130</v>
          </cell>
          <cell r="F124" t="str">
            <v>ÂA Nãön moïng</v>
          </cell>
          <cell r="G124" t="str">
            <v>96X2C</v>
          </cell>
          <cell r="H124">
            <v>43</v>
          </cell>
          <cell r="L124">
            <v>1</v>
          </cell>
          <cell r="M124">
            <v>1.2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129</v>
          </cell>
          <cell r="Z124" t="str">
            <v>CD</v>
          </cell>
          <cell r="AA124">
            <v>1099</v>
          </cell>
        </row>
        <row r="125">
          <cell r="A125" t="e">
            <v>#REF!</v>
          </cell>
          <cell r="B125" t="str">
            <v>Tráön Anh</v>
          </cell>
          <cell r="C125" t="str">
            <v>Thiãûn</v>
          </cell>
          <cell r="D125" t="str">
            <v>Tr.G</v>
          </cell>
          <cell r="E125">
            <v>110</v>
          </cell>
          <cell r="F125" t="str">
            <v>ÂA KC Bãtäng</v>
          </cell>
          <cell r="G125" t="str">
            <v>96X2C</v>
          </cell>
          <cell r="H125">
            <v>43</v>
          </cell>
          <cell r="L125">
            <v>1</v>
          </cell>
          <cell r="M125">
            <v>0.9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129</v>
          </cell>
          <cell r="Z125" t="str">
            <v>XD</v>
          </cell>
          <cell r="AA125">
            <v>1100</v>
          </cell>
        </row>
        <row r="126">
          <cell r="A126" t="e">
            <v>#REF!</v>
          </cell>
          <cell r="B126" t="str">
            <v>Nguyãùn Âàng</v>
          </cell>
          <cell r="C126" t="str">
            <v>Thaûch</v>
          </cell>
          <cell r="D126" t="str">
            <v>GV</v>
          </cell>
          <cell r="E126">
            <v>120</v>
          </cell>
          <cell r="F126" t="str">
            <v>ÂA Thuíy Näng 1</v>
          </cell>
          <cell r="G126" t="str">
            <v>96X2C</v>
          </cell>
          <cell r="H126">
            <v>43</v>
          </cell>
          <cell r="L126">
            <v>1</v>
          </cell>
          <cell r="M126">
            <v>1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129</v>
          </cell>
          <cell r="Z126" t="str">
            <v>TL</v>
          </cell>
          <cell r="AA126">
            <v>1101</v>
          </cell>
        </row>
        <row r="127">
          <cell r="A127" t="e">
            <v>#REF!</v>
          </cell>
          <cell r="B127" t="str">
            <v>Lã Xuán</v>
          </cell>
          <cell r="C127" t="str">
            <v>Mai</v>
          </cell>
          <cell r="D127" t="str">
            <v>GV</v>
          </cell>
          <cell r="E127">
            <v>120</v>
          </cell>
          <cell r="F127" t="str">
            <v>ÂA Nãön moïng</v>
          </cell>
          <cell r="G127" t="str">
            <v>96X3A</v>
          </cell>
          <cell r="H127">
            <v>46</v>
          </cell>
          <cell r="L127">
            <v>1</v>
          </cell>
          <cell r="M127">
            <v>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138</v>
          </cell>
          <cell r="Z127" t="str">
            <v>CD</v>
          </cell>
          <cell r="AA127">
            <v>1118</v>
          </cell>
        </row>
        <row r="128">
          <cell r="A128" t="e">
            <v>#REF!</v>
          </cell>
          <cell r="B128" t="str">
            <v>Voî Âæïc</v>
          </cell>
          <cell r="C128" t="str">
            <v>Hoaìng</v>
          </cell>
          <cell r="D128" t="str">
            <v>Tr.G</v>
          </cell>
          <cell r="E128">
            <v>110</v>
          </cell>
          <cell r="F128" t="str">
            <v>ÂA Tkãú âæåìng 1</v>
          </cell>
          <cell r="G128" t="str">
            <v>96X3A</v>
          </cell>
          <cell r="H128">
            <v>46</v>
          </cell>
          <cell r="L128">
            <v>1</v>
          </cell>
          <cell r="M128">
            <v>0.9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138</v>
          </cell>
          <cell r="Z128" t="str">
            <v>CD</v>
          </cell>
          <cell r="AA128">
            <v>1119</v>
          </cell>
        </row>
        <row r="129">
          <cell r="A129" t="e">
            <v>#REF!</v>
          </cell>
          <cell r="E129" t="str">
            <v/>
          </cell>
          <cell r="F129" t="str">
            <v>ÂA KC Bãtäng</v>
          </cell>
          <cell r="G129" t="str">
            <v>96X3A</v>
          </cell>
          <cell r="H129">
            <v>46</v>
          </cell>
          <cell r="L129">
            <v>1</v>
          </cell>
          <cell r="M129" t="str">
            <v/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138</v>
          </cell>
          <cell r="Z129" t="str">
            <v>XD</v>
          </cell>
          <cell r="AA129">
            <v>1120</v>
          </cell>
        </row>
        <row r="130">
          <cell r="A130" t="e">
            <v>#REF!</v>
          </cell>
          <cell r="B130" t="str">
            <v>Hoaìng</v>
          </cell>
          <cell r="C130" t="str">
            <v>Truyãön</v>
          </cell>
          <cell r="D130" t="str">
            <v>GVC</v>
          </cell>
          <cell r="E130">
            <v>130</v>
          </cell>
          <cell r="F130" t="str">
            <v>ÂA Nãön moïng</v>
          </cell>
          <cell r="G130" t="str">
            <v>96X3B</v>
          </cell>
          <cell r="H130">
            <v>47</v>
          </cell>
          <cell r="L130">
            <v>1</v>
          </cell>
          <cell r="M130">
            <v>1.2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141</v>
          </cell>
          <cell r="Z130" t="str">
            <v>CD</v>
          </cell>
          <cell r="AA130">
            <v>1128</v>
          </cell>
        </row>
        <row r="131">
          <cell r="A131" t="e">
            <v>#REF!</v>
          </cell>
          <cell r="B131" t="str">
            <v>Voî Âæïc</v>
          </cell>
          <cell r="C131" t="str">
            <v>Hoaìng</v>
          </cell>
          <cell r="D131" t="str">
            <v>Tr.G</v>
          </cell>
          <cell r="E131">
            <v>110</v>
          </cell>
          <cell r="F131" t="str">
            <v>ÂA Tkãú âæåìng 1</v>
          </cell>
          <cell r="G131" t="str">
            <v>96X3B</v>
          </cell>
          <cell r="H131">
            <v>47</v>
          </cell>
          <cell r="L131">
            <v>1</v>
          </cell>
          <cell r="M131">
            <v>0.9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141</v>
          </cell>
          <cell r="Z131" t="str">
            <v>CD</v>
          </cell>
          <cell r="AA131">
            <v>1129</v>
          </cell>
        </row>
        <row r="132">
          <cell r="A132" t="e">
            <v>#REF!</v>
          </cell>
          <cell r="E132" t="str">
            <v/>
          </cell>
          <cell r="F132" t="str">
            <v>ÂA KC Bãtäng</v>
          </cell>
          <cell r="G132" t="str">
            <v>96X3B</v>
          </cell>
          <cell r="H132">
            <v>47</v>
          </cell>
          <cell r="L132">
            <v>1</v>
          </cell>
          <cell r="M132" t="str">
            <v/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141</v>
          </cell>
          <cell r="Z132" t="str">
            <v>XD</v>
          </cell>
          <cell r="AA132">
            <v>1130</v>
          </cell>
        </row>
        <row r="133">
          <cell r="F133" t="str">
            <v>ÂA Maïy âiãûn</v>
          </cell>
          <cell r="G133" t="str">
            <v>97Â12</v>
          </cell>
          <cell r="H133">
            <v>116</v>
          </cell>
          <cell r="L133">
            <v>1.4</v>
          </cell>
          <cell r="U133">
            <v>348</v>
          </cell>
          <cell r="Z133" t="str">
            <v>DIEN</v>
          </cell>
        </row>
        <row r="134">
          <cell r="F134" t="str">
            <v>ÂA Maïy âiãûn</v>
          </cell>
          <cell r="G134" t="str">
            <v>97Â34</v>
          </cell>
          <cell r="H134">
            <v>115</v>
          </cell>
          <cell r="L134">
            <v>1.4</v>
          </cell>
          <cell r="U134">
            <v>345</v>
          </cell>
          <cell r="Z134" t="str">
            <v>DIEN</v>
          </cell>
        </row>
        <row r="135">
          <cell r="F135" t="str">
            <v>ÂA Maïy âiãûn</v>
          </cell>
          <cell r="G135" t="str">
            <v>97Â56</v>
          </cell>
          <cell r="H135">
            <v>114</v>
          </cell>
          <cell r="L135">
            <v>1.4</v>
          </cell>
          <cell r="U135">
            <v>342</v>
          </cell>
          <cell r="Z135" t="str">
            <v>DIEN</v>
          </cell>
        </row>
        <row r="136">
          <cell r="A136" t="e">
            <v>#REF!</v>
          </cell>
          <cell r="E136" t="str">
            <v/>
          </cell>
          <cell r="F136" t="str">
            <v>ÂA Cáúu truïc dæî liãûu</v>
          </cell>
          <cell r="G136" t="str">
            <v>97T12</v>
          </cell>
          <cell r="H136">
            <v>117</v>
          </cell>
          <cell r="L136">
            <v>1.4</v>
          </cell>
          <cell r="M136" t="str">
            <v/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351</v>
          </cell>
          <cell r="Z136" t="str">
            <v>CNTT</v>
          </cell>
          <cell r="AA136">
            <v>1253</v>
          </cell>
        </row>
        <row r="137">
          <cell r="A137" t="e">
            <v>#REF!</v>
          </cell>
          <cell r="B137" t="str">
            <v>Nguyãùn Táún</v>
          </cell>
          <cell r="C137" t="str">
            <v>Hæng</v>
          </cell>
          <cell r="D137" t="str">
            <v>GV</v>
          </cell>
          <cell r="E137">
            <v>120</v>
          </cell>
          <cell r="F137" t="str">
            <v>ÂA KC Theïp</v>
          </cell>
          <cell r="G137" t="str">
            <v>17XÂL</v>
          </cell>
          <cell r="H137">
            <v>19</v>
          </cell>
          <cell r="J137">
            <v>0.3</v>
          </cell>
          <cell r="L137">
            <v>1</v>
          </cell>
          <cell r="M137">
            <v>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57</v>
          </cell>
          <cell r="V137" t="str">
            <v>HL(riãng)</v>
          </cell>
          <cell r="Z137" t="str">
            <v>XD</v>
          </cell>
          <cell r="AA137">
            <v>1650</v>
          </cell>
        </row>
        <row r="138">
          <cell r="A138" t="e">
            <v>#REF!</v>
          </cell>
          <cell r="B138" t="str">
            <v>Tráön Hæîu</v>
          </cell>
          <cell r="C138" t="str">
            <v>Huãú</v>
          </cell>
          <cell r="D138" t="str">
            <v>GVC</v>
          </cell>
          <cell r="E138">
            <v>130</v>
          </cell>
          <cell r="F138" t="str">
            <v>ÂA Nguyãn lyï maïy</v>
          </cell>
          <cell r="G138" t="str">
            <v>94,96C</v>
          </cell>
          <cell r="H138">
            <v>25</v>
          </cell>
          <cell r="L138">
            <v>1</v>
          </cell>
          <cell r="M138">
            <v>1.2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75</v>
          </cell>
          <cell r="V138" t="str">
            <v>HL(riãng)</v>
          </cell>
          <cell r="Z138" t="str">
            <v>CSKT</v>
          </cell>
          <cell r="AA138">
            <v>1652</v>
          </cell>
        </row>
        <row r="139">
          <cell r="A139" t="e">
            <v>#REF!</v>
          </cell>
          <cell r="B139" t="str">
            <v>Nguyãùn Biãn</v>
          </cell>
          <cell r="C139" t="str">
            <v>Cæång</v>
          </cell>
          <cell r="D139" t="str">
            <v>GV</v>
          </cell>
          <cell r="E139">
            <v>120</v>
          </cell>
          <cell r="F139" t="str">
            <v>ÂA XD Âæåìng 1</v>
          </cell>
          <cell r="G139" t="str">
            <v>94X3BB</v>
          </cell>
          <cell r="H139">
            <v>35</v>
          </cell>
          <cell r="L139">
            <v>1</v>
          </cell>
          <cell r="M139">
            <v>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105</v>
          </cell>
          <cell r="V139" t="str">
            <v>kyì 2/98-99</v>
          </cell>
          <cell r="Z139" t="str">
            <v>CD</v>
          </cell>
          <cell r="AA139">
            <v>1662</v>
          </cell>
        </row>
        <row r="140">
          <cell r="A140" t="e">
            <v>#REF!</v>
          </cell>
          <cell r="E140" t="str">
            <v/>
          </cell>
          <cell r="F140" t="str">
            <v>ÂA Täút nghiãûp</v>
          </cell>
          <cell r="G140" t="str">
            <v>Læu ban</v>
          </cell>
          <cell r="H140">
            <v>4</v>
          </cell>
          <cell r="L140">
            <v>1</v>
          </cell>
          <cell r="M140" t="str">
            <v/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128</v>
          </cell>
          <cell r="V140" t="str">
            <v>kyì 2/98-99</v>
          </cell>
          <cell r="Z140" t="str">
            <v>CD</v>
          </cell>
          <cell r="AA140">
            <v>1669</v>
          </cell>
        </row>
        <row r="141">
          <cell r="A141" t="e">
            <v>#REF!</v>
          </cell>
          <cell r="E141" t="str">
            <v/>
          </cell>
          <cell r="F141" t="str">
            <v>ÂA Täút nghiãûp</v>
          </cell>
          <cell r="G141" t="str">
            <v>Læu ban</v>
          </cell>
          <cell r="H141">
            <v>4</v>
          </cell>
          <cell r="L141">
            <v>1</v>
          </cell>
          <cell r="M141" t="str">
            <v/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128</v>
          </cell>
          <cell r="V141" t="str">
            <v>kyì 2/98-99</v>
          </cell>
          <cell r="Z141" t="str">
            <v>DIEN</v>
          </cell>
          <cell r="AA141">
            <v>1680</v>
          </cell>
        </row>
      </sheetData>
      <sheetData sheetId="1" refreshError="1">
        <row r="9">
          <cell r="A9">
            <v>1</v>
          </cell>
          <cell r="E9" t="str">
            <v/>
          </cell>
          <cell r="F9" t="str">
            <v>TT Täút nghiãûp</v>
          </cell>
          <cell r="G9" t="str">
            <v>18CÂ</v>
          </cell>
          <cell r="H9">
            <v>19</v>
          </cell>
          <cell r="J9">
            <v>0.3</v>
          </cell>
          <cell r="L9">
            <v>1</v>
          </cell>
          <cell r="M9" t="str">
            <v/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 t="e">
            <v>#VALUE!</v>
          </cell>
          <cell r="Z9" t="str">
            <v>CD</v>
          </cell>
          <cell r="AA9">
            <v>59</v>
          </cell>
        </row>
        <row r="10">
          <cell r="A10">
            <v>2</v>
          </cell>
          <cell r="E10" t="str">
            <v/>
          </cell>
          <cell r="F10" t="str">
            <v>TT Täút nghiãûp</v>
          </cell>
          <cell r="G10" t="str">
            <v>18CÂBÂ</v>
          </cell>
          <cell r="H10">
            <v>38</v>
          </cell>
          <cell r="J10">
            <v>0.3</v>
          </cell>
          <cell r="L10">
            <v>1</v>
          </cell>
          <cell r="M10" t="str">
            <v/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 t="e">
            <v>#VALUE!</v>
          </cell>
          <cell r="Z10" t="str">
            <v>CD</v>
          </cell>
          <cell r="AA10">
            <v>69</v>
          </cell>
        </row>
        <row r="11">
          <cell r="A11">
            <v>3</v>
          </cell>
          <cell r="E11" t="str">
            <v/>
          </cell>
          <cell r="F11" t="str">
            <v>TT Täút nghiãûp</v>
          </cell>
          <cell r="G11" t="str">
            <v>18CÂQN</v>
          </cell>
          <cell r="H11">
            <v>39</v>
          </cell>
          <cell r="J11">
            <v>0.3</v>
          </cell>
          <cell r="L11">
            <v>1</v>
          </cell>
          <cell r="M11" t="str">
            <v/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 t="e">
            <v>#VALUE!</v>
          </cell>
          <cell r="Z11" t="str">
            <v>CD</v>
          </cell>
          <cell r="AA11">
            <v>78</v>
          </cell>
        </row>
        <row r="12">
          <cell r="A12">
            <v>4</v>
          </cell>
          <cell r="E12" t="str">
            <v/>
          </cell>
          <cell r="F12" t="str">
            <v>TT Täút nghiãûp</v>
          </cell>
          <cell r="G12" t="str">
            <v>18X</v>
          </cell>
          <cell r="H12">
            <v>48</v>
          </cell>
          <cell r="J12">
            <v>0.3</v>
          </cell>
          <cell r="L12">
            <v>1</v>
          </cell>
          <cell r="M12" t="str">
            <v/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e">
            <v>#VALUE!</v>
          </cell>
          <cell r="Z12" t="str">
            <v>XD</v>
          </cell>
          <cell r="AA12">
            <v>93</v>
          </cell>
        </row>
        <row r="13">
          <cell r="A13">
            <v>5</v>
          </cell>
          <cell r="E13" t="str">
            <v/>
          </cell>
          <cell r="F13" t="str">
            <v>TT Täút nghiãûp</v>
          </cell>
          <cell r="G13" t="str">
            <v>18XBÂ</v>
          </cell>
          <cell r="H13">
            <v>68</v>
          </cell>
          <cell r="J13">
            <v>0.3</v>
          </cell>
          <cell r="L13">
            <v>1.2</v>
          </cell>
          <cell r="M13" t="str">
            <v/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e">
            <v>#VALUE!</v>
          </cell>
          <cell r="Z13" t="str">
            <v>XD</v>
          </cell>
          <cell r="AA13">
            <v>100</v>
          </cell>
        </row>
        <row r="14">
          <cell r="A14">
            <v>6</v>
          </cell>
          <cell r="E14" t="str">
            <v/>
          </cell>
          <cell r="F14" t="str">
            <v>TT Täút nghiãûp</v>
          </cell>
          <cell r="G14" t="str">
            <v>18XQN</v>
          </cell>
          <cell r="H14">
            <v>50</v>
          </cell>
          <cell r="J14">
            <v>0.3</v>
          </cell>
          <cell r="L14">
            <v>1</v>
          </cell>
          <cell r="M14" t="str">
            <v/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 t="e">
            <v>#VALUE!</v>
          </cell>
          <cell r="Z14" t="str">
            <v>XD</v>
          </cell>
          <cell r="AA14">
            <v>107</v>
          </cell>
        </row>
        <row r="15">
          <cell r="A15" t="e">
            <v>#REF!</v>
          </cell>
          <cell r="B15" t="str">
            <v>Tiãún + Toaìn</v>
          </cell>
          <cell r="E15" t="str">
            <v/>
          </cell>
          <cell r="F15" t="str">
            <v>TT Âëa cháút CT</v>
          </cell>
          <cell r="G15" t="str">
            <v>20CÂ</v>
          </cell>
          <cell r="H15">
            <v>29</v>
          </cell>
          <cell r="J15">
            <v>0.3</v>
          </cell>
          <cell r="L15">
            <v>1</v>
          </cell>
          <cell r="M15" t="str">
            <v/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 t="e">
            <v>#VALUE!</v>
          </cell>
          <cell r="Z15" t="str">
            <v>CD</v>
          </cell>
          <cell r="AA15">
            <v>292</v>
          </cell>
        </row>
        <row r="16">
          <cell r="A16" t="e">
            <v>#REF!</v>
          </cell>
          <cell r="B16" t="str">
            <v>Tiãún + Toaìn</v>
          </cell>
          <cell r="E16" t="str">
            <v/>
          </cell>
          <cell r="F16" t="str">
            <v>TT Âëa cháút CT</v>
          </cell>
          <cell r="G16" t="str">
            <v>20CÂPR</v>
          </cell>
          <cell r="H16">
            <v>66</v>
          </cell>
          <cell r="J16">
            <v>0.3</v>
          </cell>
          <cell r="L16">
            <v>1.2</v>
          </cell>
          <cell r="M16" t="str">
            <v/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e">
            <v>#VALUE!</v>
          </cell>
          <cell r="Z16" t="str">
            <v>CD</v>
          </cell>
          <cell r="AA16">
            <v>299</v>
          </cell>
        </row>
        <row r="17">
          <cell r="A17" t="e">
            <v>#REF!</v>
          </cell>
          <cell r="B17" t="str">
            <v>Nguyãùn Vàn</v>
          </cell>
          <cell r="C17" t="str">
            <v>Siãúu</v>
          </cell>
          <cell r="D17" t="str">
            <v>GV</v>
          </cell>
          <cell r="E17">
            <v>120</v>
          </cell>
          <cell r="F17" t="str">
            <v>TT Tràõc âëa</v>
          </cell>
          <cell r="G17" t="str">
            <v>20X</v>
          </cell>
          <cell r="H17">
            <v>73</v>
          </cell>
          <cell r="J17">
            <v>0.3</v>
          </cell>
          <cell r="L17">
            <v>1.2</v>
          </cell>
          <cell r="M17">
            <v>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Z17" t="str">
            <v>CD</v>
          </cell>
          <cell r="AA17">
            <v>327</v>
          </cell>
        </row>
        <row r="18">
          <cell r="A18" t="e">
            <v>#REF!</v>
          </cell>
          <cell r="B18" t="str">
            <v>Nguyãùn Vàn</v>
          </cell>
          <cell r="C18" t="str">
            <v>Siãúu</v>
          </cell>
          <cell r="D18" t="str">
            <v>GV</v>
          </cell>
          <cell r="E18">
            <v>120</v>
          </cell>
          <cell r="F18" t="str">
            <v>TT Tràõc âëa</v>
          </cell>
          <cell r="G18" t="str">
            <v>20XÂL</v>
          </cell>
          <cell r="H18">
            <v>50</v>
          </cell>
          <cell r="J18">
            <v>0.3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Z18" t="str">
            <v>CD</v>
          </cell>
          <cell r="AA18">
            <v>336</v>
          </cell>
        </row>
        <row r="19">
          <cell r="A19" t="e">
            <v>#REF!</v>
          </cell>
          <cell r="B19" t="str">
            <v>Lã Vàn</v>
          </cell>
          <cell r="C19" t="str">
            <v>Âënh</v>
          </cell>
          <cell r="D19" t="str">
            <v>GV</v>
          </cell>
          <cell r="E19">
            <v>120</v>
          </cell>
          <cell r="F19" t="str">
            <v>TT Tràõc âëa</v>
          </cell>
          <cell r="G19" t="str">
            <v>20XBÂ</v>
          </cell>
          <cell r="H19">
            <v>52</v>
          </cell>
          <cell r="J19">
            <v>0.3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Z19" t="str">
            <v>CD</v>
          </cell>
          <cell r="AA19">
            <v>345</v>
          </cell>
        </row>
        <row r="20">
          <cell r="A20" t="e">
            <v>#REF!</v>
          </cell>
          <cell r="B20" t="str">
            <v>Phaûm Vàn</v>
          </cell>
          <cell r="C20" t="str">
            <v>Maîng</v>
          </cell>
          <cell r="E20" t="str">
            <v/>
          </cell>
          <cell r="F20" t="str">
            <v>TT Tràõc âëa</v>
          </cell>
          <cell r="G20" t="str">
            <v>20XLÂ</v>
          </cell>
          <cell r="H20">
            <v>49</v>
          </cell>
          <cell r="J20">
            <v>0.3</v>
          </cell>
          <cell r="L20">
            <v>1</v>
          </cell>
          <cell r="M20" t="str">
            <v/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e">
            <v>#VALUE!</v>
          </cell>
          <cell r="Z20" t="str">
            <v>CD</v>
          </cell>
          <cell r="AA20">
            <v>354</v>
          </cell>
        </row>
        <row r="21">
          <cell r="A21" t="e">
            <v>#REF!</v>
          </cell>
          <cell r="E21" t="str">
            <v/>
          </cell>
          <cell r="F21" t="str">
            <v>TT Täút nghiãûp</v>
          </cell>
          <cell r="G21" t="str">
            <v>94ÂBB1</v>
          </cell>
          <cell r="H21">
            <v>33</v>
          </cell>
          <cell r="L21">
            <v>1</v>
          </cell>
          <cell r="M21" t="str">
            <v/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 t="e">
            <v>#VALUE!</v>
          </cell>
          <cell r="Z21" t="str">
            <v>DIEN</v>
          </cell>
          <cell r="AA21">
            <v>489</v>
          </cell>
        </row>
        <row r="22">
          <cell r="A22" t="e">
            <v>#REF!</v>
          </cell>
          <cell r="E22" t="str">
            <v/>
          </cell>
          <cell r="F22" t="str">
            <v>TT Täút nghiãûp</v>
          </cell>
          <cell r="G22" t="str">
            <v>94ÂBB2</v>
          </cell>
          <cell r="H22">
            <v>10</v>
          </cell>
          <cell r="L22">
            <v>1</v>
          </cell>
          <cell r="M22" t="str">
            <v/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 t="e">
            <v>#VALUE!</v>
          </cell>
          <cell r="Z22" t="str">
            <v>DIEN</v>
          </cell>
          <cell r="AA22">
            <v>496</v>
          </cell>
        </row>
        <row r="23">
          <cell r="A23" t="e">
            <v>#REF!</v>
          </cell>
          <cell r="E23" t="str">
            <v/>
          </cell>
          <cell r="F23" t="str">
            <v>TT Täút nghiãûp</v>
          </cell>
          <cell r="G23" t="str">
            <v>94ÂTBB</v>
          </cell>
          <cell r="H23">
            <v>35</v>
          </cell>
          <cell r="L23">
            <v>1</v>
          </cell>
          <cell r="M23" t="str">
            <v/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 t="e">
            <v>#VALUE!</v>
          </cell>
          <cell r="Z23" t="str">
            <v>CNTT</v>
          </cell>
          <cell r="AA23">
            <v>504</v>
          </cell>
        </row>
        <row r="24">
          <cell r="A24" t="e">
            <v>#REF!</v>
          </cell>
          <cell r="E24" t="str">
            <v/>
          </cell>
          <cell r="F24" t="str">
            <v>TT Täút nghiãûp</v>
          </cell>
          <cell r="G24" t="str">
            <v>94C1BB</v>
          </cell>
          <cell r="H24">
            <v>43</v>
          </cell>
          <cell r="L24">
            <v>1</v>
          </cell>
          <cell r="M24" t="str">
            <v/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e">
            <v>#VALUE!</v>
          </cell>
          <cell r="Z24" t="str">
            <v>CK</v>
          </cell>
          <cell r="AA24">
            <v>513</v>
          </cell>
        </row>
        <row r="25">
          <cell r="A25" t="e">
            <v>#REF!</v>
          </cell>
          <cell r="E25" t="str">
            <v/>
          </cell>
          <cell r="F25" t="str">
            <v>TT Täút nghiãûp</v>
          </cell>
          <cell r="G25" t="str">
            <v>94HBB</v>
          </cell>
          <cell r="H25">
            <v>28</v>
          </cell>
          <cell r="L25">
            <v>1</v>
          </cell>
          <cell r="M25" t="str">
            <v/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 t="e">
            <v>#VALUE!</v>
          </cell>
          <cell r="Z25" t="str">
            <v>HOA KT</v>
          </cell>
          <cell r="AA25">
            <v>521</v>
          </cell>
        </row>
        <row r="26">
          <cell r="A26" t="e">
            <v>#REF!</v>
          </cell>
          <cell r="E26" t="str">
            <v/>
          </cell>
          <cell r="F26" t="str">
            <v>TT Täút nghiãûp</v>
          </cell>
          <cell r="G26" t="str">
            <v>94NBB</v>
          </cell>
          <cell r="H26">
            <v>28</v>
          </cell>
          <cell r="L26">
            <v>1</v>
          </cell>
          <cell r="M26" t="str">
            <v/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e">
            <v>#VALUE!</v>
          </cell>
          <cell r="Z26" t="str">
            <v>NHIET</v>
          </cell>
          <cell r="AA26">
            <v>529</v>
          </cell>
        </row>
        <row r="27">
          <cell r="A27" t="e">
            <v>#REF!</v>
          </cell>
          <cell r="E27" t="str">
            <v/>
          </cell>
          <cell r="F27" t="str">
            <v>TT Täút nghiãûp</v>
          </cell>
          <cell r="G27" t="str">
            <v>94TÂL</v>
          </cell>
          <cell r="H27">
            <v>45</v>
          </cell>
          <cell r="L27">
            <v>1</v>
          </cell>
          <cell r="M27" t="str">
            <v/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e">
            <v>#VALUE!</v>
          </cell>
          <cell r="Z27" t="str">
            <v>CNTT</v>
          </cell>
          <cell r="AA27">
            <v>539</v>
          </cell>
        </row>
        <row r="28">
          <cell r="A28" t="e">
            <v>#REF!</v>
          </cell>
          <cell r="E28" t="str">
            <v/>
          </cell>
          <cell r="F28" t="str">
            <v>TT Täút nghiãûp</v>
          </cell>
          <cell r="G28" t="str">
            <v>94TGL</v>
          </cell>
          <cell r="H28">
            <v>43</v>
          </cell>
          <cell r="L28">
            <v>1</v>
          </cell>
          <cell r="M28" t="str">
            <v/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 t="e">
            <v>#VALUE!</v>
          </cell>
          <cell r="Z28" t="str">
            <v>CNTT</v>
          </cell>
          <cell r="AA28">
            <v>549</v>
          </cell>
        </row>
        <row r="29">
          <cell r="A29" t="e">
            <v>#REF!</v>
          </cell>
          <cell r="E29" t="str">
            <v/>
          </cell>
          <cell r="F29" t="str">
            <v>TT Täút nghiãûp</v>
          </cell>
          <cell r="G29" t="str">
            <v>94X1BB</v>
          </cell>
          <cell r="H29">
            <v>35</v>
          </cell>
          <cell r="L29">
            <v>1</v>
          </cell>
          <cell r="M29" t="str">
            <v/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 t="e">
            <v>#VALUE!</v>
          </cell>
          <cell r="Z29" t="str">
            <v>XD</v>
          </cell>
          <cell r="AA29">
            <v>557</v>
          </cell>
        </row>
        <row r="30">
          <cell r="A30" t="e">
            <v>#REF!</v>
          </cell>
          <cell r="E30" t="str">
            <v/>
          </cell>
          <cell r="F30" t="str">
            <v>TT Täút nghiãûp</v>
          </cell>
          <cell r="G30" t="str">
            <v>94X2BB</v>
          </cell>
          <cell r="H30">
            <v>36</v>
          </cell>
          <cell r="L30">
            <v>1</v>
          </cell>
          <cell r="M30" t="str">
            <v/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 t="e">
            <v>#VALUE!</v>
          </cell>
          <cell r="Z30" t="str">
            <v>XD</v>
          </cell>
          <cell r="AA30">
            <v>563</v>
          </cell>
        </row>
        <row r="31">
          <cell r="A31" t="e">
            <v>#REF!</v>
          </cell>
          <cell r="E31" t="str">
            <v/>
          </cell>
          <cell r="F31" t="str">
            <v>TT Täút nghiãûp</v>
          </cell>
          <cell r="G31" t="str">
            <v>94X3BB</v>
          </cell>
          <cell r="H31">
            <v>35</v>
          </cell>
          <cell r="L31">
            <v>1</v>
          </cell>
          <cell r="M31" t="str">
            <v/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e">
            <v>#VALUE!</v>
          </cell>
          <cell r="Z31" t="str">
            <v>CD</v>
          </cell>
          <cell r="AA31">
            <v>573</v>
          </cell>
        </row>
        <row r="32">
          <cell r="A32" t="e">
            <v>#REF!</v>
          </cell>
          <cell r="E32" t="str">
            <v/>
          </cell>
          <cell r="F32" t="str">
            <v>TT Täút nghiãûp</v>
          </cell>
          <cell r="G32" t="str">
            <v>95Â1A</v>
          </cell>
          <cell r="H32">
            <v>34</v>
          </cell>
          <cell r="L32">
            <v>1</v>
          </cell>
          <cell r="M32" t="str">
            <v/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 t="e">
            <v>#VALUE!</v>
          </cell>
          <cell r="Z32" t="str">
            <v>DIEN</v>
          </cell>
          <cell r="AA32">
            <v>584</v>
          </cell>
        </row>
        <row r="33">
          <cell r="A33" t="e">
            <v>#REF!</v>
          </cell>
          <cell r="E33" t="str">
            <v/>
          </cell>
          <cell r="F33" t="str">
            <v>TT Täút nghiãûp</v>
          </cell>
          <cell r="G33" t="str">
            <v>95Â1B</v>
          </cell>
          <cell r="H33">
            <v>33</v>
          </cell>
          <cell r="L33">
            <v>1</v>
          </cell>
          <cell r="M33" t="str">
            <v/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 t="e">
            <v>#VALUE!</v>
          </cell>
          <cell r="Z33" t="str">
            <v>DIEN</v>
          </cell>
          <cell r="AA33">
            <v>595</v>
          </cell>
        </row>
        <row r="34">
          <cell r="A34" t="e">
            <v>#REF!</v>
          </cell>
          <cell r="E34" t="str">
            <v/>
          </cell>
          <cell r="F34" t="str">
            <v>TT Täút nghiãûp</v>
          </cell>
          <cell r="G34" t="str">
            <v>95Â1C</v>
          </cell>
          <cell r="H34">
            <v>34</v>
          </cell>
          <cell r="L34">
            <v>1</v>
          </cell>
          <cell r="M34" t="str">
            <v/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e">
            <v>#VALUE!</v>
          </cell>
          <cell r="Z34" t="str">
            <v>DIEN</v>
          </cell>
          <cell r="AA34">
            <v>606</v>
          </cell>
        </row>
        <row r="35">
          <cell r="A35" t="e">
            <v>#REF!</v>
          </cell>
          <cell r="E35" t="str">
            <v/>
          </cell>
          <cell r="F35" t="str">
            <v>TT Täút nghiãûp</v>
          </cell>
          <cell r="G35" t="str">
            <v>95Â2A</v>
          </cell>
          <cell r="H35">
            <v>40</v>
          </cell>
          <cell r="L35">
            <v>1</v>
          </cell>
          <cell r="M35" t="str">
            <v/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e">
            <v>#VALUE!</v>
          </cell>
          <cell r="Z35" t="str">
            <v>DIEN</v>
          </cell>
          <cell r="AA35">
            <v>616</v>
          </cell>
        </row>
        <row r="36">
          <cell r="A36" t="e">
            <v>#REF!</v>
          </cell>
          <cell r="E36" t="str">
            <v/>
          </cell>
          <cell r="F36" t="str">
            <v>TT Täút nghiãûp</v>
          </cell>
          <cell r="G36" t="str">
            <v>95Â2B</v>
          </cell>
          <cell r="H36">
            <v>37</v>
          </cell>
          <cell r="L36">
            <v>1</v>
          </cell>
          <cell r="M36" t="str">
            <v/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 t="e">
            <v>#VALUE!</v>
          </cell>
          <cell r="Z36" t="str">
            <v>DIEN</v>
          </cell>
          <cell r="AA36">
            <v>626</v>
          </cell>
        </row>
        <row r="37">
          <cell r="A37" t="e">
            <v>#REF!</v>
          </cell>
          <cell r="E37" t="str">
            <v/>
          </cell>
          <cell r="F37" t="str">
            <v>TT Täút nghiãûp</v>
          </cell>
          <cell r="G37" t="str">
            <v>95Â3A</v>
          </cell>
          <cell r="H37">
            <v>38</v>
          </cell>
          <cell r="L37">
            <v>1</v>
          </cell>
          <cell r="M37" t="str">
            <v/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e">
            <v>#VALUE!</v>
          </cell>
          <cell r="Z37" t="str">
            <v>DIEN</v>
          </cell>
          <cell r="AA37">
            <v>636</v>
          </cell>
        </row>
        <row r="38">
          <cell r="A38" t="e">
            <v>#REF!</v>
          </cell>
          <cell r="E38" t="str">
            <v/>
          </cell>
          <cell r="F38" t="str">
            <v>TT Täút nghiãûp</v>
          </cell>
          <cell r="G38" t="str">
            <v>95ÂT1</v>
          </cell>
          <cell r="H38">
            <v>50</v>
          </cell>
          <cell r="L38">
            <v>1</v>
          </cell>
          <cell r="M38" t="str">
            <v/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 t="e">
            <v>#VALUE!</v>
          </cell>
          <cell r="Z38" t="str">
            <v>CNTT</v>
          </cell>
          <cell r="AA38">
            <v>653</v>
          </cell>
        </row>
        <row r="39">
          <cell r="A39" t="e">
            <v>#REF!</v>
          </cell>
          <cell r="E39" t="str">
            <v/>
          </cell>
          <cell r="F39" t="str">
            <v>TT Täút nghiãûp</v>
          </cell>
          <cell r="G39" t="str">
            <v>95ÂT2</v>
          </cell>
          <cell r="H39">
            <v>48</v>
          </cell>
          <cell r="L39">
            <v>1</v>
          </cell>
          <cell r="M39" t="str">
            <v/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 t="e">
            <v>#VALUE!</v>
          </cell>
          <cell r="Z39" t="str">
            <v>CNTT</v>
          </cell>
          <cell r="AA39">
            <v>661</v>
          </cell>
        </row>
        <row r="40">
          <cell r="A40" t="e">
            <v>#REF!</v>
          </cell>
          <cell r="E40" t="str">
            <v/>
          </cell>
          <cell r="F40" t="str">
            <v>TT Täút nghiãûp</v>
          </cell>
          <cell r="G40" t="str">
            <v>95C1A</v>
          </cell>
          <cell r="H40">
            <v>45</v>
          </cell>
          <cell r="L40">
            <v>1</v>
          </cell>
          <cell r="M40" t="str">
            <v/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 t="e">
            <v>#VALUE!</v>
          </cell>
          <cell r="Z40" t="str">
            <v>CK</v>
          </cell>
          <cell r="AA40">
            <v>672</v>
          </cell>
        </row>
        <row r="41">
          <cell r="A41" t="e">
            <v>#REF!</v>
          </cell>
          <cell r="E41" t="str">
            <v/>
          </cell>
          <cell r="F41" t="str">
            <v>TT Täút nghiãûp</v>
          </cell>
          <cell r="G41" t="str">
            <v>95C1B</v>
          </cell>
          <cell r="H41">
            <v>43</v>
          </cell>
          <cell r="L41">
            <v>1</v>
          </cell>
          <cell r="M41" t="str">
            <v/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 t="e">
            <v>#VALUE!</v>
          </cell>
          <cell r="Z41" t="str">
            <v>CK</v>
          </cell>
          <cell r="AA41">
            <v>683</v>
          </cell>
        </row>
        <row r="42">
          <cell r="A42" t="e">
            <v>#REF!</v>
          </cell>
          <cell r="E42" t="str">
            <v/>
          </cell>
          <cell r="F42" t="str">
            <v>TT Täút nghiãûp</v>
          </cell>
          <cell r="G42" t="str">
            <v>95C1C</v>
          </cell>
          <cell r="H42">
            <v>36</v>
          </cell>
          <cell r="L42">
            <v>1</v>
          </cell>
          <cell r="M42" t="str">
            <v/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 t="e">
            <v>#VALUE!</v>
          </cell>
          <cell r="Z42" t="str">
            <v>CK</v>
          </cell>
          <cell r="AA42">
            <v>694</v>
          </cell>
        </row>
        <row r="43">
          <cell r="A43" t="e">
            <v>#REF!</v>
          </cell>
          <cell r="E43" t="str">
            <v/>
          </cell>
          <cell r="F43" t="str">
            <v>TT Täút nghiãûp</v>
          </cell>
          <cell r="G43" t="str">
            <v>95C4</v>
          </cell>
          <cell r="H43">
            <v>43</v>
          </cell>
          <cell r="L43">
            <v>1</v>
          </cell>
          <cell r="M43" t="str">
            <v/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 t="e">
            <v>#VALUE!</v>
          </cell>
          <cell r="Z43" t="str">
            <v>CK</v>
          </cell>
          <cell r="AA43">
            <v>705</v>
          </cell>
        </row>
        <row r="44">
          <cell r="A44" t="e">
            <v>#REF!</v>
          </cell>
          <cell r="E44" t="str">
            <v/>
          </cell>
          <cell r="F44" t="str">
            <v>TT Täút nghiãûp</v>
          </cell>
          <cell r="G44" t="str">
            <v>95H1</v>
          </cell>
          <cell r="H44">
            <v>27</v>
          </cell>
          <cell r="L44">
            <v>1</v>
          </cell>
          <cell r="M44" t="str">
            <v/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 t="e">
            <v>#VALUE!</v>
          </cell>
          <cell r="Z44" t="str">
            <v>HOA KT</v>
          </cell>
          <cell r="AA44">
            <v>713</v>
          </cell>
        </row>
        <row r="45">
          <cell r="A45" t="e">
            <v>#REF!</v>
          </cell>
          <cell r="E45" t="str">
            <v/>
          </cell>
          <cell r="F45" t="str">
            <v>TT Täút nghiãûp</v>
          </cell>
          <cell r="G45" t="str">
            <v>95H2</v>
          </cell>
          <cell r="H45">
            <v>46</v>
          </cell>
          <cell r="L45">
            <v>1</v>
          </cell>
          <cell r="M45" t="str">
            <v/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 t="e">
            <v>#VALUE!</v>
          </cell>
          <cell r="Z45" t="str">
            <v>HOA KT</v>
          </cell>
          <cell r="AA45">
            <v>720</v>
          </cell>
        </row>
        <row r="46">
          <cell r="A46" t="e">
            <v>#REF!</v>
          </cell>
          <cell r="E46" t="str">
            <v/>
          </cell>
          <cell r="F46" t="str">
            <v>TT Täút nghiãûp</v>
          </cell>
          <cell r="G46" t="str">
            <v>95H4</v>
          </cell>
          <cell r="H46">
            <v>26</v>
          </cell>
          <cell r="L46">
            <v>1</v>
          </cell>
          <cell r="M46" t="str">
            <v/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 t="e">
            <v>#VALUE!</v>
          </cell>
          <cell r="Z46" t="str">
            <v>HOA KT</v>
          </cell>
          <cell r="AA46">
            <v>728</v>
          </cell>
        </row>
        <row r="47">
          <cell r="A47" t="e">
            <v>#REF!</v>
          </cell>
          <cell r="E47" t="str">
            <v/>
          </cell>
          <cell r="F47" t="str">
            <v>TT Täút nghiãûp</v>
          </cell>
          <cell r="G47" t="str">
            <v>95H5</v>
          </cell>
          <cell r="H47">
            <v>38</v>
          </cell>
          <cell r="L47">
            <v>1</v>
          </cell>
          <cell r="M47" t="str">
            <v/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 t="e">
            <v>#VALUE!</v>
          </cell>
          <cell r="Z47" t="str">
            <v>HOA KT</v>
          </cell>
          <cell r="AA47">
            <v>737</v>
          </cell>
        </row>
        <row r="48">
          <cell r="A48" t="e">
            <v>#REF!</v>
          </cell>
          <cell r="E48" t="str">
            <v/>
          </cell>
          <cell r="F48" t="str">
            <v>TT Täút nghiãûp</v>
          </cell>
          <cell r="G48" t="str">
            <v>95N1,2</v>
          </cell>
          <cell r="H48">
            <v>50</v>
          </cell>
          <cell r="L48">
            <v>1</v>
          </cell>
          <cell r="M48" t="str">
            <v/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e">
            <v>#VALUE!</v>
          </cell>
          <cell r="Z48" t="str">
            <v>NHIET</v>
          </cell>
          <cell r="AA48">
            <v>746</v>
          </cell>
        </row>
        <row r="49">
          <cell r="A49" t="e">
            <v>#REF!</v>
          </cell>
          <cell r="E49" t="str">
            <v/>
          </cell>
          <cell r="F49" t="str">
            <v>TT Täút nghiãûp</v>
          </cell>
          <cell r="G49" t="str">
            <v>95T</v>
          </cell>
          <cell r="H49">
            <v>41</v>
          </cell>
          <cell r="L49">
            <v>1</v>
          </cell>
          <cell r="M49" t="str">
            <v/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 t="e">
            <v>#VALUE!</v>
          </cell>
          <cell r="Z49" t="str">
            <v>CNTT</v>
          </cell>
          <cell r="AA49">
            <v>755</v>
          </cell>
        </row>
        <row r="50">
          <cell r="A50" t="e">
            <v>#REF!</v>
          </cell>
          <cell r="E50" t="str">
            <v/>
          </cell>
          <cell r="F50" t="str">
            <v>TT Täút nghiãûp</v>
          </cell>
          <cell r="G50" t="str">
            <v>95X1A</v>
          </cell>
          <cell r="H50">
            <v>52</v>
          </cell>
          <cell r="L50">
            <v>1</v>
          </cell>
          <cell r="M50" t="str">
            <v/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 t="e">
            <v>#VALUE!</v>
          </cell>
          <cell r="Z50" t="str">
            <v>XD</v>
          </cell>
          <cell r="AA50">
            <v>764</v>
          </cell>
        </row>
        <row r="51">
          <cell r="A51" t="e">
            <v>#REF!</v>
          </cell>
          <cell r="E51" t="str">
            <v/>
          </cell>
          <cell r="F51" t="str">
            <v>TT Täút nghiãûp</v>
          </cell>
          <cell r="G51" t="str">
            <v>95X1B</v>
          </cell>
          <cell r="H51">
            <v>47</v>
          </cell>
          <cell r="L51">
            <v>1</v>
          </cell>
          <cell r="M51" t="str">
            <v/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 t="e">
            <v>#VALUE!</v>
          </cell>
          <cell r="Z51" t="str">
            <v>XD</v>
          </cell>
          <cell r="AA51">
            <v>773</v>
          </cell>
        </row>
        <row r="52">
          <cell r="A52" t="e">
            <v>#REF!</v>
          </cell>
          <cell r="E52" t="str">
            <v/>
          </cell>
          <cell r="F52" t="str">
            <v>TT Täút nghiãûp</v>
          </cell>
          <cell r="G52" t="str">
            <v>95X2A</v>
          </cell>
          <cell r="H52">
            <v>42</v>
          </cell>
          <cell r="L52">
            <v>1</v>
          </cell>
          <cell r="M52" t="str">
            <v/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e">
            <v>#VALUE!</v>
          </cell>
          <cell r="Z52" t="str">
            <v>TL</v>
          </cell>
          <cell r="AA52">
            <v>782</v>
          </cell>
        </row>
        <row r="53">
          <cell r="A53" t="e">
            <v>#REF!</v>
          </cell>
          <cell r="E53" t="str">
            <v/>
          </cell>
          <cell r="F53" t="str">
            <v>TT Täút nghiãûp</v>
          </cell>
          <cell r="G53" t="str">
            <v>95X2B</v>
          </cell>
          <cell r="H53">
            <v>43</v>
          </cell>
          <cell r="L53">
            <v>1</v>
          </cell>
          <cell r="M53" t="str">
            <v/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 t="e">
            <v>#VALUE!</v>
          </cell>
          <cell r="Z53" t="str">
            <v>TL</v>
          </cell>
          <cell r="AA53">
            <v>791</v>
          </cell>
        </row>
        <row r="54">
          <cell r="A54" t="e">
            <v>#REF!</v>
          </cell>
          <cell r="E54" t="str">
            <v/>
          </cell>
          <cell r="F54" t="str">
            <v>TT Täút nghiãûp</v>
          </cell>
          <cell r="G54" t="str">
            <v>95X2C</v>
          </cell>
          <cell r="H54">
            <v>41</v>
          </cell>
          <cell r="L54">
            <v>1</v>
          </cell>
          <cell r="M54" t="str">
            <v/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 t="e">
            <v>#VALUE!</v>
          </cell>
          <cell r="Z54" t="str">
            <v>TL</v>
          </cell>
          <cell r="AA54">
            <v>800</v>
          </cell>
        </row>
        <row r="55">
          <cell r="A55" t="e">
            <v>#REF!</v>
          </cell>
          <cell r="E55" t="str">
            <v/>
          </cell>
          <cell r="F55" t="str">
            <v>TT Täút nghiãûp</v>
          </cell>
          <cell r="G55" t="str">
            <v>95X3A</v>
          </cell>
          <cell r="H55">
            <v>47</v>
          </cell>
          <cell r="L55">
            <v>1</v>
          </cell>
          <cell r="M55" t="str">
            <v/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 t="e">
            <v>#VALUE!</v>
          </cell>
          <cell r="Z55" t="str">
            <v>CD</v>
          </cell>
          <cell r="AA55">
            <v>809</v>
          </cell>
        </row>
        <row r="56">
          <cell r="A56" t="e">
            <v>#REF!</v>
          </cell>
          <cell r="E56" t="str">
            <v/>
          </cell>
          <cell r="F56" t="str">
            <v>TT Täút nghiãûp</v>
          </cell>
          <cell r="G56" t="str">
            <v>95X3B</v>
          </cell>
          <cell r="H56">
            <v>45</v>
          </cell>
          <cell r="L56">
            <v>1</v>
          </cell>
          <cell r="M56" t="str">
            <v/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 t="e">
            <v>#VALUE!</v>
          </cell>
          <cell r="Z56" t="str">
            <v>CD</v>
          </cell>
          <cell r="AA56">
            <v>818</v>
          </cell>
        </row>
        <row r="57">
          <cell r="A57" t="e">
            <v>#REF!</v>
          </cell>
          <cell r="E57" t="str">
            <v/>
          </cell>
          <cell r="F57" t="str">
            <v>TT Xæåíng âiãûn</v>
          </cell>
          <cell r="G57" t="str">
            <v>96Â1</v>
          </cell>
          <cell r="H57">
            <v>49</v>
          </cell>
          <cell r="L57">
            <v>1</v>
          </cell>
          <cell r="M57" t="str">
            <v/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 t="e">
            <v>#VALUE!</v>
          </cell>
          <cell r="Z57" t="str">
            <v>DIEN</v>
          </cell>
          <cell r="AA57">
            <v>827</v>
          </cell>
        </row>
        <row r="58">
          <cell r="A58" t="e">
            <v>#REF!</v>
          </cell>
          <cell r="E58" t="str">
            <v/>
          </cell>
          <cell r="F58" t="str">
            <v>TT Xæåíng âiãûn</v>
          </cell>
          <cell r="G58" t="str">
            <v>96Â2</v>
          </cell>
          <cell r="H58">
            <v>46</v>
          </cell>
          <cell r="L58">
            <v>1</v>
          </cell>
          <cell r="M58" t="str">
            <v/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e">
            <v>#VALUE!</v>
          </cell>
          <cell r="Z58" t="str">
            <v>DIEN</v>
          </cell>
          <cell r="AA58">
            <v>836</v>
          </cell>
        </row>
        <row r="59">
          <cell r="A59" t="e">
            <v>#REF!</v>
          </cell>
          <cell r="E59" t="str">
            <v/>
          </cell>
          <cell r="F59" t="str">
            <v>TT Xæåíng âiãûn</v>
          </cell>
          <cell r="G59" t="str">
            <v>96Â3</v>
          </cell>
          <cell r="H59">
            <v>48</v>
          </cell>
          <cell r="L59">
            <v>1</v>
          </cell>
          <cell r="M59" t="str">
            <v/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 t="e">
            <v>#VALUE!</v>
          </cell>
          <cell r="Z59" t="str">
            <v>DIEN</v>
          </cell>
          <cell r="AA59">
            <v>845</v>
          </cell>
        </row>
        <row r="60">
          <cell r="A60" t="e">
            <v>#REF!</v>
          </cell>
          <cell r="E60" t="str">
            <v/>
          </cell>
          <cell r="F60" t="str">
            <v>TT Män hoüc</v>
          </cell>
          <cell r="G60" t="str">
            <v>96T1</v>
          </cell>
          <cell r="H60">
            <v>45</v>
          </cell>
          <cell r="L60">
            <v>1</v>
          </cell>
          <cell r="M60" t="str">
            <v/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 t="e">
            <v>#VALUE!</v>
          </cell>
          <cell r="Z60" t="str">
            <v>CNTT</v>
          </cell>
          <cell r="AA60">
            <v>1023</v>
          </cell>
        </row>
        <row r="61">
          <cell r="A61" t="e">
            <v>#REF!</v>
          </cell>
          <cell r="E61" t="str">
            <v/>
          </cell>
          <cell r="F61" t="str">
            <v>TT Män hoüc</v>
          </cell>
          <cell r="G61" t="str">
            <v>96T2</v>
          </cell>
          <cell r="H61">
            <v>46</v>
          </cell>
          <cell r="L61">
            <v>1</v>
          </cell>
          <cell r="M61" t="str">
            <v/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 t="e">
            <v>#VALUE!</v>
          </cell>
          <cell r="Z61" t="str">
            <v>CNTT</v>
          </cell>
          <cell r="AA61">
            <v>1033</v>
          </cell>
        </row>
        <row r="62">
          <cell r="A62" t="e">
            <v>#REF!</v>
          </cell>
          <cell r="E62" t="str">
            <v/>
          </cell>
          <cell r="F62" t="str">
            <v>TT Män hoüc</v>
          </cell>
          <cell r="G62" t="str">
            <v>96X1A</v>
          </cell>
          <cell r="H62">
            <v>50</v>
          </cell>
          <cell r="L62">
            <v>1</v>
          </cell>
          <cell r="M62" t="str">
            <v/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 t="e">
            <v>#VALUE!</v>
          </cell>
          <cell r="Z62" t="str">
            <v>XD</v>
          </cell>
          <cell r="AA62">
            <v>1045</v>
          </cell>
        </row>
        <row r="63">
          <cell r="A63" t="e">
            <v>#REF!</v>
          </cell>
          <cell r="E63" t="str">
            <v/>
          </cell>
          <cell r="F63" t="str">
            <v>TT Män hoüc</v>
          </cell>
          <cell r="G63" t="str">
            <v>96X1B</v>
          </cell>
          <cell r="H63">
            <v>51</v>
          </cell>
          <cell r="L63">
            <v>1</v>
          </cell>
          <cell r="M63" t="str">
            <v/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 t="e">
            <v>#VALUE!</v>
          </cell>
          <cell r="Z63" t="str">
            <v>XD</v>
          </cell>
          <cell r="AA63">
            <v>1057</v>
          </cell>
        </row>
        <row r="64">
          <cell r="A64" t="e">
            <v>#REF!</v>
          </cell>
          <cell r="E64" t="str">
            <v/>
          </cell>
          <cell r="F64" t="str">
            <v>TT Män hoüc</v>
          </cell>
          <cell r="G64" t="str">
            <v>96X1C</v>
          </cell>
          <cell r="H64">
            <v>50</v>
          </cell>
          <cell r="L64">
            <v>1</v>
          </cell>
          <cell r="M64" t="str">
            <v/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e">
            <v>#VALUE!</v>
          </cell>
          <cell r="Z64" t="str">
            <v>XD</v>
          </cell>
          <cell r="AA64">
            <v>1068</v>
          </cell>
        </row>
        <row r="65">
          <cell r="A65" t="e">
            <v>#REF!</v>
          </cell>
          <cell r="B65" t="str">
            <v>Nguyãùn Vàn</v>
          </cell>
          <cell r="C65" t="str">
            <v>Siãúu</v>
          </cell>
          <cell r="D65" t="str">
            <v>GV</v>
          </cell>
          <cell r="E65">
            <v>120</v>
          </cell>
          <cell r="F65" t="str">
            <v>TT Tràõc âëa</v>
          </cell>
          <cell r="G65" t="str">
            <v>96X2CT</v>
          </cell>
          <cell r="H65">
            <v>13</v>
          </cell>
          <cell r="L65">
            <v>1</v>
          </cell>
          <cell r="M65">
            <v>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Z65" t="str">
            <v>CD</v>
          </cell>
          <cell r="AA65">
            <v>1109</v>
          </cell>
        </row>
        <row r="66">
          <cell r="A66" t="e">
            <v>#REF!</v>
          </cell>
          <cell r="B66" t="str">
            <v>Nguyãùn</v>
          </cell>
          <cell r="C66" t="str">
            <v>Baín</v>
          </cell>
          <cell r="D66" t="str">
            <v>GV</v>
          </cell>
          <cell r="E66">
            <v>120</v>
          </cell>
          <cell r="F66" t="str">
            <v>TT Thuíy vàn</v>
          </cell>
          <cell r="G66" t="str">
            <v>96X2CT</v>
          </cell>
          <cell r="H66">
            <v>13</v>
          </cell>
          <cell r="L66">
            <v>1</v>
          </cell>
          <cell r="M66">
            <v>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Z66" t="str">
            <v>TL</v>
          </cell>
          <cell r="AA66">
            <v>1110</v>
          </cell>
        </row>
        <row r="67">
          <cell r="A67" t="e">
            <v>#REF!</v>
          </cell>
          <cell r="B67" t="str">
            <v>Læu Âæïc</v>
          </cell>
          <cell r="C67" t="str">
            <v>Hoìa</v>
          </cell>
          <cell r="D67" t="str">
            <v>GV</v>
          </cell>
          <cell r="E67">
            <v>120</v>
          </cell>
          <cell r="F67" t="str">
            <v>TT Xæåíng Cå</v>
          </cell>
          <cell r="G67" t="str">
            <v>97Â12</v>
          </cell>
          <cell r="H67">
            <v>116</v>
          </cell>
          <cell r="L67">
            <v>1.4</v>
          </cell>
          <cell r="M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Z67" t="str">
            <v>CK</v>
          </cell>
          <cell r="AA67">
            <v>1141</v>
          </cell>
        </row>
        <row r="68">
          <cell r="A68" t="e">
            <v>#REF!</v>
          </cell>
          <cell r="B68" t="str">
            <v>Lã Viãút</v>
          </cell>
          <cell r="C68" t="str">
            <v>Ngæu</v>
          </cell>
          <cell r="D68" t="str">
            <v>GVC</v>
          </cell>
          <cell r="E68">
            <v>130</v>
          </cell>
          <cell r="F68" t="str">
            <v>TT Xæåíng Cå</v>
          </cell>
          <cell r="G68" t="str">
            <v>97Â34</v>
          </cell>
          <cell r="H68">
            <v>115</v>
          </cell>
          <cell r="L68">
            <v>1.4</v>
          </cell>
          <cell r="M68">
            <v>1.2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Z68" t="str">
            <v>CK</v>
          </cell>
          <cell r="AA68">
            <v>1152</v>
          </cell>
        </row>
        <row r="69">
          <cell r="A69" t="e">
            <v>#REF!</v>
          </cell>
          <cell r="B69" t="str">
            <v>Hoaìng Minh</v>
          </cell>
          <cell r="C69" t="str">
            <v>Cäng</v>
          </cell>
          <cell r="D69" t="str">
            <v>GV</v>
          </cell>
          <cell r="E69">
            <v>120</v>
          </cell>
          <cell r="F69" t="str">
            <v>TT Xæåíng Cå</v>
          </cell>
          <cell r="G69" t="str">
            <v>97Â56</v>
          </cell>
          <cell r="H69">
            <v>114</v>
          </cell>
          <cell r="L69">
            <v>1.4</v>
          </cell>
          <cell r="M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Z69" t="str">
            <v>CK</v>
          </cell>
          <cell r="AA69">
            <v>1163</v>
          </cell>
        </row>
        <row r="70">
          <cell r="A70" t="e">
            <v>#REF!</v>
          </cell>
          <cell r="E70" t="str">
            <v/>
          </cell>
          <cell r="F70" t="str">
            <v>TT Xæåíng Âiãûn</v>
          </cell>
          <cell r="G70" t="str">
            <v>97ÂT12</v>
          </cell>
          <cell r="H70">
            <v>114</v>
          </cell>
          <cell r="L70">
            <v>1.4</v>
          </cell>
          <cell r="M70" t="str">
            <v/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e">
            <v>#VALUE!</v>
          </cell>
          <cell r="Z70" t="str">
            <v>DIEN</v>
          </cell>
          <cell r="AA70">
            <v>1174</v>
          </cell>
        </row>
        <row r="71">
          <cell r="A71" t="e">
            <v>#REF!</v>
          </cell>
          <cell r="B71" t="str">
            <v>Âinh Minh</v>
          </cell>
          <cell r="C71" t="str">
            <v>Diãûm</v>
          </cell>
          <cell r="D71" t="str">
            <v>GVC</v>
          </cell>
          <cell r="E71">
            <v>130</v>
          </cell>
          <cell r="F71" t="str">
            <v>TT Nháûn thæïc</v>
          </cell>
          <cell r="G71" t="str">
            <v>97C1AB</v>
          </cell>
          <cell r="H71">
            <v>105</v>
          </cell>
          <cell r="L71">
            <v>1.4</v>
          </cell>
          <cell r="M71">
            <v>1.2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Z71" t="str">
            <v>CK</v>
          </cell>
          <cell r="AA71">
            <v>1185</v>
          </cell>
        </row>
        <row r="72">
          <cell r="A72" t="e">
            <v>#REF!</v>
          </cell>
          <cell r="B72" t="str">
            <v>Âinh Minh</v>
          </cell>
          <cell r="C72" t="str">
            <v>Diãûm</v>
          </cell>
          <cell r="D72" t="str">
            <v>GVC</v>
          </cell>
          <cell r="E72">
            <v>130</v>
          </cell>
          <cell r="F72" t="str">
            <v>TT Nháûn thæïc</v>
          </cell>
          <cell r="G72" t="str">
            <v>97C1C</v>
          </cell>
          <cell r="H72">
            <v>52</v>
          </cell>
          <cell r="L72">
            <v>1</v>
          </cell>
          <cell r="M72">
            <v>1.2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Z72" t="str">
            <v>CK</v>
          </cell>
          <cell r="AA72">
            <v>1195</v>
          </cell>
        </row>
        <row r="73">
          <cell r="A73" t="e">
            <v>#REF!</v>
          </cell>
          <cell r="B73" t="str">
            <v>Læu Âæïc</v>
          </cell>
          <cell r="C73" t="str">
            <v>Hoìa</v>
          </cell>
          <cell r="D73" t="str">
            <v>GV</v>
          </cell>
          <cell r="E73">
            <v>120</v>
          </cell>
          <cell r="F73" t="str">
            <v>TT Cäng nhán</v>
          </cell>
          <cell r="G73" t="str">
            <v>97C4AB</v>
          </cell>
          <cell r="H73">
            <v>109</v>
          </cell>
          <cell r="L73">
            <v>1.4</v>
          </cell>
          <cell r="M73">
            <v>1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Z73" t="str">
            <v>CK</v>
          </cell>
          <cell r="AA73">
            <v>1208</v>
          </cell>
        </row>
        <row r="74">
          <cell r="A74" t="e">
            <v>#REF!</v>
          </cell>
          <cell r="E74" t="str">
            <v/>
          </cell>
          <cell r="F74" t="str">
            <v>TT Nháûn thæïc</v>
          </cell>
          <cell r="G74" t="str">
            <v>97H1,5</v>
          </cell>
          <cell r="H74">
            <v>71</v>
          </cell>
          <cell r="L74">
            <v>1.2</v>
          </cell>
          <cell r="M74" t="str">
            <v/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 t="e">
            <v>#VALUE!</v>
          </cell>
          <cell r="Z74" t="str">
            <v>HOA KT</v>
          </cell>
          <cell r="AA74">
            <v>1220</v>
          </cell>
        </row>
        <row r="75">
          <cell r="A75" t="e">
            <v>#REF!</v>
          </cell>
          <cell r="E75" t="str">
            <v/>
          </cell>
          <cell r="F75" t="str">
            <v>TT Nháûn thæïc</v>
          </cell>
          <cell r="G75" t="str">
            <v>97H2AB</v>
          </cell>
          <cell r="H75">
            <v>101</v>
          </cell>
          <cell r="L75">
            <v>1.4</v>
          </cell>
          <cell r="M75" t="str">
            <v/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e">
            <v>#VALUE!</v>
          </cell>
          <cell r="Z75" t="str">
            <v>HOA KT</v>
          </cell>
          <cell r="AA75">
            <v>1232</v>
          </cell>
        </row>
        <row r="76">
          <cell r="A76" t="e">
            <v>#REF!</v>
          </cell>
          <cell r="E76" t="str">
            <v/>
          </cell>
          <cell r="F76" t="str">
            <v>TT Xæåíng Cå</v>
          </cell>
          <cell r="G76" t="str">
            <v>97N1,2</v>
          </cell>
          <cell r="H76">
            <v>89</v>
          </cell>
          <cell r="L76">
            <v>1.3</v>
          </cell>
          <cell r="M76" t="str">
            <v/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 t="e">
            <v>#VALUE!</v>
          </cell>
          <cell r="Z76" t="str">
            <v>NHIET</v>
          </cell>
          <cell r="AA76">
            <v>1242</v>
          </cell>
        </row>
        <row r="77">
          <cell r="A77" t="e">
            <v>#REF!</v>
          </cell>
          <cell r="E77" t="str">
            <v/>
          </cell>
          <cell r="F77" t="str">
            <v>TT Män hoüc</v>
          </cell>
          <cell r="G77" t="str">
            <v>97T12</v>
          </cell>
          <cell r="H77">
            <v>117</v>
          </cell>
          <cell r="L77">
            <v>1.4</v>
          </cell>
          <cell r="M77" t="str">
            <v/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 t="e">
            <v>#VALUE!</v>
          </cell>
          <cell r="Z77" t="str">
            <v>CNTT</v>
          </cell>
          <cell r="AA77">
            <v>1254</v>
          </cell>
        </row>
        <row r="78">
          <cell r="A78" t="e">
            <v>#REF!</v>
          </cell>
          <cell r="B78" t="str">
            <v>Tiãún + Toaìn</v>
          </cell>
          <cell r="E78" t="str">
            <v/>
          </cell>
          <cell r="F78" t="str">
            <v>TT Âëa cháút CT</v>
          </cell>
          <cell r="G78" t="str">
            <v>97X1AB</v>
          </cell>
          <cell r="H78">
            <v>118</v>
          </cell>
          <cell r="L78">
            <v>1.4</v>
          </cell>
          <cell r="M78" t="str">
            <v/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 t="e">
            <v>#VALUE!</v>
          </cell>
          <cell r="Z78" t="str">
            <v>CD</v>
          </cell>
          <cell r="AA78">
            <v>1266</v>
          </cell>
        </row>
        <row r="79">
          <cell r="A79" t="e">
            <v>#REF!</v>
          </cell>
          <cell r="B79" t="str">
            <v>Lã Vàn</v>
          </cell>
          <cell r="C79" t="str">
            <v>Âënh</v>
          </cell>
          <cell r="D79" t="str">
            <v>GV</v>
          </cell>
          <cell r="E79">
            <v>120</v>
          </cell>
          <cell r="F79" t="str">
            <v>TT Tràõc âëa</v>
          </cell>
          <cell r="G79" t="str">
            <v>97X1AB</v>
          </cell>
          <cell r="H79">
            <v>118</v>
          </cell>
          <cell r="L79">
            <v>1.4</v>
          </cell>
          <cell r="M79">
            <v>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Z79" t="str">
            <v>CD</v>
          </cell>
          <cell r="AA79">
            <v>1267</v>
          </cell>
        </row>
        <row r="80">
          <cell r="A80" t="e">
            <v>#REF!</v>
          </cell>
          <cell r="B80" t="str">
            <v>Tiãún + Toaìn</v>
          </cell>
          <cell r="E80" t="str">
            <v/>
          </cell>
          <cell r="F80" t="str">
            <v>TT Âëa cháút CT</v>
          </cell>
          <cell r="G80" t="str">
            <v>97X2AB</v>
          </cell>
          <cell r="H80">
            <v>110</v>
          </cell>
          <cell r="L80">
            <v>1.4</v>
          </cell>
          <cell r="M80" t="str">
            <v/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 t="e">
            <v>#VALUE!</v>
          </cell>
          <cell r="Z80" t="str">
            <v>CD</v>
          </cell>
          <cell r="AA80">
            <v>1278</v>
          </cell>
        </row>
        <row r="81">
          <cell r="A81" t="e">
            <v>#REF!</v>
          </cell>
          <cell r="B81" t="str">
            <v>Tiãún + Toaìn</v>
          </cell>
          <cell r="E81" t="str">
            <v/>
          </cell>
          <cell r="F81" t="str">
            <v>TT Âëa cháút CT</v>
          </cell>
          <cell r="G81" t="str">
            <v>97X2C</v>
          </cell>
          <cell r="H81">
            <v>67</v>
          </cell>
          <cell r="L81">
            <v>1.2</v>
          </cell>
          <cell r="M81" t="str">
            <v/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 t="e">
            <v>#VALUE!</v>
          </cell>
          <cell r="Z81" t="str">
            <v>CD</v>
          </cell>
          <cell r="AA81">
            <v>1288</v>
          </cell>
        </row>
        <row r="82">
          <cell r="A82" t="e">
            <v>#REF!</v>
          </cell>
          <cell r="B82" t="str">
            <v>Tiãún + Toaìn</v>
          </cell>
          <cell r="E82" t="str">
            <v/>
          </cell>
          <cell r="F82" t="str">
            <v>TT Âëa cháút CT</v>
          </cell>
          <cell r="G82" t="str">
            <v>97X3AB</v>
          </cell>
          <cell r="H82">
            <v>110</v>
          </cell>
          <cell r="L82">
            <v>1.4</v>
          </cell>
          <cell r="M82" t="str">
            <v/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e">
            <v>#VALUE!</v>
          </cell>
          <cell r="Z82" t="str">
            <v>CD</v>
          </cell>
          <cell r="AA82">
            <v>1299</v>
          </cell>
        </row>
        <row r="83">
          <cell r="A83" t="e">
            <v>#REF!</v>
          </cell>
          <cell r="B83" t="str">
            <v>Phaûm Duy</v>
          </cell>
          <cell r="C83" t="str">
            <v>Vuî</v>
          </cell>
          <cell r="D83" t="str">
            <v>Tr.G</v>
          </cell>
          <cell r="E83">
            <v>110</v>
          </cell>
          <cell r="F83" t="str">
            <v>TT Nháûn thæïc</v>
          </cell>
          <cell r="G83" t="str">
            <v>95N</v>
          </cell>
          <cell r="H83">
            <v>3</v>
          </cell>
          <cell r="L83">
            <v>1</v>
          </cell>
          <cell r="M83">
            <v>0.9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 t="str">
            <v>HL(gheïp)</v>
          </cell>
          <cell r="Z83" t="str">
            <v>NHIET</v>
          </cell>
          <cell r="AA83">
            <v>1660</v>
          </cell>
        </row>
        <row r="84">
          <cell r="A84" t="e">
            <v>#REF!</v>
          </cell>
          <cell r="E84" t="str">
            <v/>
          </cell>
          <cell r="F84" t="str">
            <v>TT Täút nghiãûp</v>
          </cell>
          <cell r="G84" t="str">
            <v>17CÂÂL</v>
          </cell>
          <cell r="H84">
            <v>41</v>
          </cell>
          <cell r="J84">
            <v>0.3</v>
          </cell>
          <cell r="L84">
            <v>1</v>
          </cell>
          <cell r="M84" t="str">
            <v/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 t="e">
            <v>#VALUE!</v>
          </cell>
          <cell r="V84" t="str">
            <v>kyì 2/98-99</v>
          </cell>
          <cell r="Z84" t="str">
            <v>CD</v>
          </cell>
          <cell r="AA84">
            <v>1661</v>
          </cell>
        </row>
        <row r="85">
          <cell r="A85" t="e">
            <v>#REF!</v>
          </cell>
          <cell r="E85" t="str">
            <v/>
          </cell>
          <cell r="F85" t="str">
            <v>TT Âëa cháút CT</v>
          </cell>
          <cell r="G85" t="str">
            <v>19CÂKT</v>
          </cell>
          <cell r="H85">
            <v>62</v>
          </cell>
          <cell r="J85">
            <v>0.3</v>
          </cell>
          <cell r="L85">
            <v>1.2</v>
          </cell>
          <cell r="M85" t="str">
            <v/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 t="e">
            <v>#VALUE!</v>
          </cell>
          <cell r="V85" t="str">
            <v>kyì 2/98-99</v>
          </cell>
          <cell r="Z85" t="str">
            <v>CD</v>
          </cell>
          <cell r="AA85">
            <v>1665</v>
          </cell>
        </row>
        <row r="86">
          <cell r="A86" t="e">
            <v>#REF!</v>
          </cell>
          <cell r="E86" t="str">
            <v/>
          </cell>
          <cell r="F86" t="str">
            <v>TT Âëa cháút CT</v>
          </cell>
          <cell r="G86" t="str">
            <v>19TLKT</v>
          </cell>
          <cell r="H86">
            <v>23</v>
          </cell>
          <cell r="J86">
            <v>0.3</v>
          </cell>
          <cell r="L86">
            <v>1</v>
          </cell>
          <cell r="M86" t="str">
            <v/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 t="e">
            <v>#VALUE!</v>
          </cell>
          <cell r="V86" t="str">
            <v>kyì 2/98-99</v>
          </cell>
          <cell r="Z86" t="str">
            <v>CD</v>
          </cell>
          <cell r="AA86">
            <v>1666</v>
          </cell>
        </row>
        <row r="87">
          <cell r="A87" t="e">
            <v>#REF!</v>
          </cell>
          <cell r="E87" t="str">
            <v/>
          </cell>
          <cell r="F87" t="str">
            <v>TT Âëa cháút CT</v>
          </cell>
          <cell r="G87" t="str">
            <v>19XKT</v>
          </cell>
          <cell r="H87">
            <v>64</v>
          </cell>
          <cell r="J87">
            <v>0.3</v>
          </cell>
          <cell r="L87">
            <v>1.2</v>
          </cell>
          <cell r="M87" t="str">
            <v/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 t="e">
            <v>#VALUE!</v>
          </cell>
          <cell r="V87" t="str">
            <v>kyì 2/98-99</v>
          </cell>
          <cell r="Z87" t="str">
            <v>CD</v>
          </cell>
          <cell r="AA87">
            <v>1667</v>
          </cell>
        </row>
        <row r="88">
          <cell r="A88" t="e">
            <v>#REF!</v>
          </cell>
          <cell r="E88" t="str">
            <v/>
          </cell>
          <cell r="F88" t="str">
            <v>TT Âëa cháút CT</v>
          </cell>
          <cell r="G88" t="str">
            <v>19TLBÂ</v>
          </cell>
          <cell r="H88">
            <v>30</v>
          </cell>
          <cell r="J88">
            <v>0.3</v>
          </cell>
          <cell r="L88">
            <v>1</v>
          </cell>
          <cell r="M88" t="str">
            <v/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 t="e">
            <v>#VALUE!</v>
          </cell>
          <cell r="V88" t="str">
            <v>kyì 2/98-99</v>
          </cell>
          <cell r="Z88" t="str">
            <v>CD</v>
          </cell>
          <cell r="AA88">
            <v>1668</v>
          </cell>
        </row>
        <row r="89">
          <cell r="E89" t="str">
            <v/>
          </cell>
          <cell r="L89">
            <v>1</v>
          </cell>
          <cell r="M89" t="str">
            <v/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 t="e">
            <v>#VALUE!</v>
          </cell>
        </row>
        <row r="90">
          <cell r="E90" t="str">
            <v/>
          </cell>
          <cell r="L90">
            <v>1</v>
          </cell>
          <cell r="M90" t="str">
            <v/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 t="e">
            <v>#VALUE!</v>
          </cell>
        </row>
        <row r="91">
          <cell r="E91" t="str">
            <v/>
          </cell>
          <cell r="L91">
            <v>1</v>
          </cell>
          <cell r="M91" t="str">
            <v/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 t="e">
            <v>#VALUE!</v>
          </cell>
        </row>
      </sheetData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-( HA THE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THTDT"/>
      <sheetName val="D.chau"/>
      <sheetName val="Gia VL (QII-2006)"/>
      <sheetName val="KH_Q1_Q2_01"/>
      <sheetName val="Don gia chi tiet"/>
      <sheetName val="Gia tri vat tu"/>
      <sheetName val="Luong NC"/>
      <sheetName val="NS BTN"/>
      <sheetName val="Tong hop vat tu"/>
      <sheetName val="Chenh lech vat tu"/>
      <sheetName val="Gia CM"/>
      <sheetName val="Dau Vao"/>
      <sheetName val="CVC"/>
      <sheetName val="GVL-HTXL"/>
      <sheetName val="PT VT"/>
      <sheetName val="DG BS"/>
      <sheetName val="Bu NLieu"/>
      <sheetName val="CL Vat lieu"/>
      <sheetName val="DT CT"/>
      <sheetName val="CP XD Duong"/>
      <sheetName val="Thop"/>
      <sheetName val="Bia ngan"/>
      <sheetName val="Bia du toan"/>
      <sheetName val="Tro giup"/>
      <sheetName val="Config"/>
      <sheetName val="XL4Poppy"/>
      <sheetName val="TH VL, NC, DDHÿÿThanÿÿhuoc"/>
      <sheetName val="Sheet1"/>
      <sheetName val="Sheet2"/>
      <sheetName val="Sheet3"/>
      <sheetName val="XL4Test5"/>
      <sheetName val="TH "/>
      <sheetName val="MTO REV.2(ARMOR)"/>
      <sheetName val="BANG KL"/>
      <sheetName val="ctdg"/>
      <sheetName val="TONG HOP VL-NC_x0000_TT"/>
      <sheetName val="CHITIET VL-NC-TT1p"/>
      <sheetName val="Tong hop kinh phi"/>
      <sheetName val="TONG HOP VL-NC?TT"/>
      <sheetName val="CHITI_x0000__x0000_ VL-NC-TT-3p"/>
      <sheetName val="PNT-QUOT-#3"/>
      <sheetName val="COAT&amp;WRAP-QIOT-#3"/>
      <sheetName val="DG_NinhBinh"/>
      <sheetName val="GVL_NB"/>
      <sheetName val="Hướng dẫn"/>
      <sheetName val="Ví dụ hàm Vlookup"/>
      <sheetName val="Tie0dia"/>
      <sheetName val="T_x0008_PDMoi  (2)"/>
      <sheetName val="DONGI_x0001_"/>
      <sheetName val="chiti-c"/>
      <sheetName val="vanchuyen T_x0003_"/>
      <sheetName val="CHITIET VL_NC_x001f_TT _1p"/>
      <sheetName val="CHI_x0014_IET VL__x000e_C_TT_3p"/>
      <sheetName val="dongia _x001f_2_"/>
      <sheetName val="lam_m/i"/>
      <sheetName val="t(ao_go"/>
      <sheetName val="TONG_x000b_E3p "/>
      <sheetName val="T_x000e_HCHINH"/>
      <sheetName val="ch)tiet"/>
      <sheetName val="LKVL-CK_x000d_HT-GD1"/>
      <sheetName val="bang tien luong"/>
      <sheetName val="p轨uluc1"/>
      <sheetName val="DG_x0006__x0000__x0000_DONGIA_x0007__x0000__x0000_chitimc_x0004__x0000__x0000_dtxl_x0006__x0000__x0000_"/>
      <sheetName val=""/>
      <sheetName val="bia"/>
      <sheetName val="ky (2)"/>
      <sheetName val="TH"/>
      <sheetName val="DT"/>
      <sheetName val="KLtuyen"/>
      <sheetName val="1m"/>
      <sheetName val="VTB"/>
      <sheetName val="PT"/>
      <sheetName val="ky"/>
      <sheetName val="XXXXXXXX"/>
      <sheetName val="00000000"/>
      <sheetName val="10000000"/>
      <sheetName val="20000000"/>
      <sheetName val="CHITI"/>
      <sheetName val="TONG HOP VL-NC_TT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D_chau"/>
      <sheetName val="Gia_VL_(QII-2006)"/>
      <sheetName val="TONG_HOP_VL_NC"/>
      <sheetName val="CHITIET_VL_NC_TT__1p"/>
      <sheetName val="TONG_HOP_VL_NC_TT"/>
      <sheetName val="KPVC_BD_"/>
      <sheetName val="CHITIET_VL_NC_TT_3p"/>
      <sheetName val="CHITIET_VL_NC"/>
      <sheetName val="THPDMoi___2_"/>
      <sheetName val="t_h_HA_THE"/>
      <sheetName val="TH_VL__NC__DDHT_Thanhphuoc"/>
      <sheetName val="dongia__2_"/>
      <sheetName val="TONG_HOP_VL-NCTT"/>
      <sheetName val="ky_(2)"/>
      <sheetName val="DG_x0006_"/>
      <sheetName val="DG_x0006_??DONGIA_x0007_??chitimc_x0004_??dtxl_x0006_??"/>
      <sheetName val="CHITI?? VL-NC-TT-3p"/>
      <sheetName val="general requirements"/>
      <sheetName val="TH-XL"/>
      <sheetName val="CT Thang Mo"/>
      <sheetName val="CT  PL"/>
      <sheetName val="KC-moi"/>
      <sheetName val="pÿÿluc1"/>
      <sheetName val="KPVÿÿBD "/>
      <sheetName val="general_requirements"/>
      <sheetName val="CT_Thang_Mo"/>
      <sheetName val="CT__PL"/>
      <sheetName val="KPVÿÿBD_"/>
      <sheetName val="BAOGIATHA_x000e_G"/>
      <sheetName val="Du toan"/>
      <sheetName val="ptvt"/>
      <sheetName val="CHITI__ VL-NC-TT-3p"/>
      <sheetName val="Bu_vat_lieu"/>
      <sheetName val="CHITI_x0000__x0000_P_Ñ_x0002__x001c__x0000__x0000__x0000_ÞY_x0018__x0000_"/>
      <sheetName val="DG_x0006___DONGIA_x0007___chitimc_x0004___dtxl_x0006___"/>
      <sheetName val="ၤongiaXD"/>
      <sheetName val="DI-ESTI"/>
      <sheetName val="CHITIET_VL-NC-TT1p"/>
      <sheetName val="TONG_HOP_VL-NC?TT"/>
      <sheetName val="CT -THVLNC"/>
      <sheetName val="DC"/>
      <sheetName val="TL"/>
      <sheetName val="TDT"/>
      <sheetName val="g_trinhSS3"/>
      <sheetName val="PLgtrBTTCSS3"/>
      <sheetName val="PLgtrdatSS3"/>
      <sheetName val="M 67"/>
      <sheetName val="SILICATE"/>
      <sheetName val="test"/>
      <sheetName val="DG-VL"/>
      <sheetName val="DG_CM"/>
      <sheetName val="Tongke"/>
      <sheetName val="VT-NC"/>
      <sheetName val="DG CANTHO"/>
      <sheetName val="Dutoan KL"/>
      <sheetName val="PT VATTU"/>
      <sheetName val="CHITI_VL-NC-TT-3p"/>
      <sheetName val="CHITI??_VL-NC-TT-3p"/>
      <sheetName val="TONG_HOP_VL-NC_TT1"/>
      <sheetName val="CHITI___VL-NC-TT-3p"/>
      <sheetName val="DG_CANTHO"/>
      <sheetName val="Dutoan_KL"/>
      <sheetName val="PT_VATTU"/>
      <sheetName val="TONGKE3p_1"/>
      <sheetName val="DON_GIA1"/>
      <sheetName val="TONG_HOP_VL-NC1"/>
      <sheetName val="CHITIET_VL-NC-TT_-1p1"/>
      <sheetName val="TONG_HOP_VL-NC_TT2"/>
      <sheetName val="KPVC-BD_1"/>
      <sheetName val="CHITIET_VL-NC-TT-3p1"/>
      <sheetName val="CHITIET_VL-NC1"/>
      <sheetName val="THPDMoi__(2)1"/>
      <sheetName val="t-h_HA_THE1"/>
      <sheetName val="TH_VL,_NC,_DDHT_Thanhphuoc1"/>
      <sheetName val="dongia_(2)1"/>
      <sheetName val="TH_XL1"/>
      <sheetName val="vanchuyen_TC1"/>
      <sheetName val="TONG_HOP_VL-NC?TT1"/>
      <sheetName val="D_chau1"/>
      <sheetName val="Gia_VL_(QII-2006)1"/>
      <sheetName val="TONG_HOP_VL_NC1"/>
      <sheetName val="CHITIET_VL_NC_TT__1p1"/>
      <sheetName val="TONG_HOP_VL_NC_TT1"/>
      <sheetName val="KPVC_BD_1"/>
      <sheetName val="CHITIET_VL_NC_TT_3p1"/>
      <sheetName val="CHITIET_VL_NC1"/>
      <sheetName val="THPDMoi___2_1"/>
      <sheetName val="t_h_HA_THE1"/>
      <sheetName val="TH_VL__NC__DDHT_Thanhphuoc1"/>
      <sheetName val="dongia__2_1"/>
      <sheetName val="TONG_HOP_VL-NC_TT3"/>
      <sheetName val="CHITI??_VL-NC-TT-3p1"/>
      <sheetName val="ky_(2)1"/>
      <sheetName val="CHITI___VL-NC-TT-3p1"/>
      <sheetName val="CHITIET_VL-NC-TT1p1"/>
      <sheetName val="DG_CANTHO1"/>
      <sheetName val="Dutoan_KL1"/>
      <sheetName val="PT_VATTU1"/>
      <sheetName val="TONGKE3p_2"/>
      <sheetName val="DON_GIA2"/>
      <sheetName val="TONG_HOP_VL-NC2"/>
      <sheetName val="CHITIET_VL-NC-TT_-1p2"/>
      <sheetName val="TONG_HOP_VL-NC_TT4"/>
      <sheetName val="KPVC-BD_2"/>
      <sheetName val="CHITIET_VL-NC-TT-3p2"/>
      <sheetName val="CHITIET_VL-NC2"/>
      <sheetName val="THPDMoi__(2)2"/>
      <sheetName val="t-h_HA_THE2"/>
      <sheetName val="TH_VL,_NC,_DDHT_Thanhphuoc2"/>
      <sheetName val="dongia_(2)2"/>
      <sheetName val="TH_XL2"/>
      <sheetName val="vanchuyen_TC2"/>
      <sheetName val="D_chau2"/>
      <sheetName val="Gia_VL_(QII-2006)2"/>
      <sheetName val="TONG_HOP_VL_NC2"/>
      <sheetName val="CHITIET_VL_NC_TT__1p2"/>
      <sheetName val="TONG_HOP_VL_NC_TT2"/>
      <sheetName val="KPVC_BD_2"/>
      <sheetName val="CHITIET_VL_NC_TT_3p2"/>
      <sheetName val="CHITIET_VL_NC2"/>
      <sheetName val="THPDMoi___2_2"/>
      <sheetName val="t_h_HA_THE2"/>
      <sheetName val="TH_VL__NC__DDHT_Thanhphuoc2"/>
      <sheetName val="dongia__2_2"/>
      <sheetName val="TONG_HOP_VL-NC?TT2"/>
      <sheetName val="CHITI??_VL-NC-TT-3p2"/>
      <sheetName val="TONG_HOP_VL-NC_TT5"/>
      <sheetName val="ky_(2)2"/>
      <sheetName val="CHITI___VL-NC-TT-3p2"/>
      <sheetName val="CHITIET_VL-NC-TT1p2"/>
      <sheetName val="DG_CANTHO2"/>
      <sheetName val="Dutoan_KL2"/>
      <sheetName val="PT_VATTU2"/>
      <sheetName val="TONGKE3p_3"/>
      <sheetName val="DON_GIA3"/>
      <sheetName val="TONG_HOP_VL-NC3"/>
      <sheetName val="CHITIET_VL-NC-TT_-1p3"/>
      <sheetName val="TONG_HOP_VL-NC_TT6"/>
      <sheetName val="KPVC-BD_3"/>
      <sheetName val="CHITIET_VL-NC-TT-3p3"/>
      <sheetName val="CHITIET_VL-NC3"/>
      <sheetName val="THPDMoi__(2)3"/>
      <sheetName val="t-h_HA_THE3"/>
      <sheetName val="TH_VL,_NC,_DDHT_Thanhphuoc3"/>
      <sheetName val="dongia_(2)3"/>
      <sheetName val="TH_XL3"/>
      <sheetName val="vanchuyen_TC3"/>
      <sheetName val="D_chau3"/>
      <sheetName val="Gia_VL_(QII-2006)3"/>
      <sheetName val="TONG_HOP_VL_NC3"/>
      <sheetName val="CHITIET_VL_NC_TT__1p3"/>
      <sheetName val="TONG_HOP_VL_NC_TT3"/>
      <sheetName val="KPVC_BD_3"/>
      <sheetName val="CHITIET_VL_NC_TT_3p3"/>
      <sheetName val="CHITIET_VL_NC3"/>
      <sheetName val="THPDMoi___2_3"/>
      <sheetName val="t_h_HA_THE3"/>
      <sheetName val="TH_VL__NC__DDHT_Thanhphuoc3"/>
      <sheetName val="dongia__2_3"/>
      <sheetName val="TONG_HOP_VL-NC?TT3"/>
      <sheetName val="CHITI??_VL-NC-TT-3p3"/>
      <sheetName val="TONG_HOP_VL-NC_TT7"/>
      <sheetName val="ky_(2)3"/>
      <sheetName val="CHITI___VL-NC-TT-3p3"/>
      <sheetName val="CHITIET_VL-NC-TT1p3"/>
      <sheetName val="DG_CANTHO3"/>
      <sheetName val="Dutoan_KL3"/>
      <sheetName val="PT_VATTU3"/>
      <sheetName val="DG-Don vi"/>
      <sheetName val="TOÎF HOP VL-NC TT"/>
      <sheetName val="TH VL, ÎB, DDHT Thanhphuoc"/>
      <sheetName val="DOÎFIA"/>
      <sheetName val="Chiet tinh dz35"/>
      <sheetName val="ptvt_dg"/>
      <sheetName val="p?uluc1"/>
      <sheetName val="p_uluc1"/>
      <sheetName val="Thuc thanh"/>
      <sheetName val="Goi thau"/>
      <sheetName val="bal"/>
      <sheetName val="TONG HOP VL-NC_x005f_x0000_TT"/>
      <sheetName val="DATA"/>
      <sheetName val="cdps"/>
      <sheetName val="KH-Q1,Q2,01_x0000__x0000__x0000__x0000__x0000__x0000__x0000__x0000__x0000__x0009__x0000_筄Ơ_x0000__x0004__x0000__x0000__x0000__x0000__x0000_"/>
      <sheetName val="KH-Q1,Q2,01?????????_x0009_?筄Ơ?_x0004_?????"/>
      <sheetName val="tong hop CHI PHI BCH50%"/>
      <sheetName val="Blad1"/>
      <sheetName val="TONG HOP VL-NC_x005f_x005f_x005f_x0000_TT"/>
      <sheetName val="CHITI_x005f_x0000__x005f_x0000_ VL-NC-TT-3p"/>
      <sheetName val="DG_x005f_x0006__x005f_x0000__x005f_x0000_DONGIA_x"/>
      <sheetName val="DG_x005f_x0006___DONGIA_x005f_x0007___chiti"/>
      <sheetName val="BAOGIATHA_x005f_x000e_G"/>
      <sheetName val="DG_x005f_x0006_"/>
      <sheetName val="CHITI_x005f_x0000__x005f_x0000_P_Ñ_x005f_x0002__x"/>
      <sheetName val="chi tiet dz 22 kv"/>
      <sheetName val="Tong_hop_kinh_phi"/>
      <sheetName val="DGDONGIAchitimcdtxl"/>
      <sheetName val="Du_toan"/>
      <sheetName val="DG??DONGIA??chitimc??dtxl??"/>
      <sheetName val="MTO_REV_2(ARMOR)"/>
      <sheetName val="BANG_KL"/>
      <sheetName val="TH_VL,_NC,_DDHÿÿThanÿÿhuoc"/>
      <sheetName val="general_requirements1"/>
      <sheetName val="CT_Thang_Mo1"/>
      <sheetName val="CT__PL1"/>
      <sheetName val="KPVÿÿBD_1"/>
      <sheetName val="BAOGIATHAG"/>
      <sheetName val="단면 (2)"/>
      <sheetName val="DG_TNHC_85"/>
      <sheetName val="KH-Q1,Q2,01_x0000__x0000__x0000__x0000__x0000__x0000__x0000__x0000__x0000_ _x0000_筄Ơ_x0000__x0004__x0000__x0000__x0000__x0000__x0000_"/>
      <sheetName val="KH-Q1,Q2,01????????? ?筄Ơ?_x0004_?????"/>
    </sheetNames>
    <definedNames>
      <definedName name="kl_gian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GIANG"/>
      <sheetName val="T_GIANG"/>
      <sheetName val="DO_AN"/>
      <sheetName val="TTAP"/>
      <sheetName val="TienLuong"/>
    </sheetNames>
    <sheetDataSet>
      <sheetData sheetId="0" refreshError="1">
        <row r="8">
          <cell r="E8" t="str">
            <v/>
          </cell>
        </row>
        <row r="9">
          <cell r="A9">
            <v>1</v>
          </cell>
          <cell r="B9" t="str">
            <v>Lã Xuán</v>
          </cell>
          <cell r="C9" t="str">
            <v>Thoü</v>
          </cell>
          <cell r="E9" t="str">
            <v/>
          </cell>
          <cell r="F9" t="str">
            <v>Qui hoaûch ÂT</v>
          </cell>
          <cell r="G9" t="str">
            <v>17XÂL</v>
          </cell>
          <cell r="H9">
            <v>58</v>
          </cell>
          <cell r="J9">
            <v>0.3</v>
          </cell>
          <cell r="L9">
            <v>1</v>
          </cell>
          <cell r="M9" t="str">
            <v/>
          </cell>
          <cell r="N9">
            <v>20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9.6666666666666661</v>
          </cell>
          <cell r="U9" t="e">
            <v>#VALUE!</v>
          </cell>
          <cell r="Z9" t="str">
            <v>XD</v>
          </cell>
          <cell r="AA9">
            <v>5</v>
          </cell>
        </row>
        <row r="10">
          <cell r="A10">
            <v>2</v>
          </cell>
          <cell r="B10" t="str">
            <v>Lã Ngoüc</v>
          </cell>
          <cell r="C10" t="str">
            <v>Bêch</v>
          </cell>
          <cell r="E10" t="str">
            <v/>
          </cell>
          <cell r="F10" t="str">
            <v>Nhiãût âiãûn</v>
          </cell>
          <cell r="G10" t="str">
            <v>18ÂPY</v>
          </cell>
          <cell r="H10">
            <v>43</v>
          </cell>
          <cell r="J10">
            <v>0.3</v>
          </cell>
          <cell r="L10">
            <v>1</v>
          </cell>
          <cell r="M10" t="str">
            <v/>
          </cell>
          <cell r="N10">
            <v>45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7.166666666666667</v>
          </cell>
          <cell r="U10" t="e">
            <v>#VALUE!</v>
          </cell>
          <cell r="Z10" t="str">
            <v>NHIET</v>
          </cell>
          <cell r="AA10">
            <v>30</v>
          </cell>
        </row>
        <row r="11">
          <cell r="A11">
            <v>3</v>
          </cell>
          <cell r="B11" t="str">
            <v>Hoaìng Cäng</v>
          </cell>
          <cell r="C11" t="str">
            <v>Cáøn</v>
          </cell>
          <cell r="E11" t="str">
            <v/>
          </cell>
          <cell r="F11" t="str">
            <v>An toaìn LÂ</v>
          </cell>
          <cell r="G11" t="str">
            <v>18CÂ</v>
          </cell>
          <cell r="H11">
            <v>19</v>
          </cell>
          <cell r="J11">
            <v>0.3</v>
          </cell>
          <cell r="L11">
            <v>1</v>
          </cell>
          <cell r="M11" t="str">
            <v/>
          </cell>
          <cell r="N11">
            <v>20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3.1666666666666665</v>
          </cell>
          <cell r="U11" t="e">
            <v>#VALUE!</v>
          </cell>
          <cell r="Z11" t="str">
            <v>TL</v>
          </cell>
          <cell r="AA11">
            <v>55</v>
          </cell>
        </row>
        <row r="12">
          <cell r="A12">
            <v>4</v>
          </cell>
          <cell r="B12" t="str">
            <v>Hoaìng Cäng</v>
          </cell>
          <cell r="C12" t="str">
            <v>Cáøn</v>
          </cell>
          <cell r="E12" t="str">
            <v/>
          </cell>
          <cell r="F12" t="str">
            <v>An toaìn LÂ</v>
          </cell>
          <cell r="G12" t="str">
            <v>18CÂBÂ</v>
          </cell>
          <cell r="H12">
            <v>38</v>
          </cell>
          <cell r="J12">
            <v>0.3</v>
          </cell>
          <cell r="L12">
            <v>1</v>
          </cell>
          <cell r="M12" t="str">
            <v/>
          </cell>
          <cell r="N12">
            <v>20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6.333333333333333</v>
          </cell>
          <cell r="U12" t="e">
            <v>#VALUE!</v>
          </cell>
          <cell r="Z12" t="str">
            <v>TL</v>
          </cell>
          <cell r="AA12">
            <v>65</v>
          </cell>
        </row>
        <row r="13">
          <cell r="A13">
            <v>5</v>
          </cell>
          <cell r="B13" t="str">
            <v>Hoaìng Cäng</v>
          </cell>
          <cell r="C13" t="str">
            <v>Cáøn</v>
          </cell>
          <cell r="E13" t="str">
            <v/>
          </cell>
          <cell r="F13" t="str">
            <v>An toaìn LÂ</v>
          </cell>
          <cell r="G13" t="str">
            <v>18CÂQN</v>
          </cell>
          <cell r="H13">
            <v>39</v>
          </cell>
          <cell r="J13">
            <v>0.3</v>
          </cell>
          <cell r="L13">
            <v>1</v>
          </cell>
          <cell r="M13" t="str">
            <v/>
          </cell>
          <cell r="N13">
            <v>20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6.5</v>
          </cell>
          <cell r="U13" t="e">
            <v>#VALUE!</v>
          </cell>
          <cell r="Z13" t="str">
            <v>TL</v>
          </cell>
          <cell r="AA13">
            <v>75</v>
          </cell>
        </row>
        <row r="14">
          <cell r="A14">
            <v>6</v>
          </cell>
          <cell r="B14" t="str">
            <v>Lã Xuán</v>
          </cell>
          <cell r="C14" t="str">
            <v>Thoü</v>
          </cell>
          <cell r="E14" t="str">
            <v/>
          </cell>
          <cell r="F14" t="str">
            <v>QHoaûch âä thë</v>
          </cell>
          <cell r="G14" t="str">
            <v>18X</v>
          </cell>
          <cell r="H14">
            <v>48</v>
          </cell>
          <cell r="J14">
            <v>0.3</v>
          </cell>
          <cell r="L14">
            <v>1</v>
          </cell>
          <cell r="M14" t="str">
            <v/>
          </cell>
          <cell r="N14">
            <v>20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8</v>
          </cell>
          <cell r="U14" t="e">
            <v>#VALUE!</v>
          </cell>
          <cell r="Z14" t="str">
            <v>XD</v>
          </cell>
          <cell r="AA14">
            <v>87</v>
          </cell>
        </row>
        <row r="15">
          <cell r="A15">
            <v>7</v>
          </cell>
          <cell r="B15" t="str">
            <v>Hoaìng Cäng</v>
          </cell>
          <cell r="C15" t="str">
            <v>Cáøn</v>
          </cell>
          <cell r="E15" t="str">
            <v/>
          </cell>
          <cell r="F15" t="str">
            <v>An toaìn LÂ</v>
          </cell>
          <cell r="G15" t="str">
            <v>18X</v>
          </cell>
          <cell r="H15">
            <v>48</v>
          </cell>
          <cell r="J15">
            <v>0.3</v>
          </cell>
          <cell r="L15">
            <v>1</v>
          </cell>
          <cell r="M15" t="str">
            <v/>
          </cell>
          <cell r="N15">
            <v>20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8</v>
          </cell>
          <cell r="U15" t="e">
            <v>#VALUE!</v>
          </cell>
          <cell r="Z15" t="str">
            <v>TL</v>
          </cell>
          <cell r="AA15">
            <v>88</v>
          </cell>
        </row>
        <row r="16">
          <cell r="A16">
            <v>8</v>
          </cell>
          <cell r="B16" t="str">
            <v>Hoaìng Cäng</v>
          </cell>
          <cell r="C16" t="str">
            <v>Cáøn</v>
          </cell>
          <cell r="E16" t="str">
            <v/>
          </cell>
          <cell r="F16" t="str">
            <v>An toaìn LÂ</v>
          </cell>
          <cell r="G16" t="str">
            <v>18XBÂ</v>
          </cell>
          <cell r="H16">
            <v>68</v>
          </cell>
          <cell r="J16">
            <v>0.3</v>
          </cell>
          <cell r="L16">
            <v>1.2</v>
          </cell>
          <cell r="M16" t="str">
            <v/>
          </cell>
          <cell r="N16">
            <v>20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11.333333333333334</v>
          </cell>
          <cell r="U16" t="e">
            <v>#VALUE!</v>
          </cell>
          <cell r="Z16" t="str">
            <v>TL</v>
          </cell>
          <cell r="AA16">
            <v>96</v>
          </cell>
        </row>
        <row r="17">
          <cell r="A17">
            <v>9</v>
          </cell>
          <cell r="B17" t="str">
            <v>Hoaìng Cäng</v>
          </cell>
          <cell r="C17" t="str">
            <v>Cáøn</v>
          </cell>
          <cell r="E17" t="str">
            <v/>
          </cell>
          <cell r="F17" t="str">
            <v>An toaìn LÂ</v>
          </cell>
          <cell r="G17" t="str">
            <v>18XQN</v>
          </cell>
          <cell r="H17">
            <v>50</v>
          </cell>
          <cell r="J17">
            <v>0.3</v>
          </cell>
          <cell r="L17">
            <v>1</v>
          </cell>
          <cell r="M17" t="str">
            <v/>
          </cell>
          <cell r="N17">
            <v>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8.3333333333333339</v>
          </cell>
          <cell r="U17" t="e">
            <v>#VALUE!</v>
          </cell>
          <cell r="Z17" t="str">
            <v>TL</v>
          </cell>
          <cell r="AA17">
            <v>103</v>
          </cell>
        </row>
        <row r="18">
          <cell r="A18">
            <v>10</v>
          </cell>
          <cell r="B18" t="str">
            <v>Tháöy Chaïnh</v>
          </cell>
          <cell r="E18" t="str">
            <v/>
          </cell>
          <cell r="F18" t="str">
            <v>Anten-Truyãön soïng</v>
          </cell>
          <cell r="G18" t="str">
            <v>19ÂTNT</v>
          </cell>
          <cell r="H18">
            <v>40</v>
          </cell>
          <cell r="J18">
            <v>0.3</v>
          </cell>
          <cell r="L18">
            <v>1</v>
          </cell>
          <cell r="M18" t="str">
            <v/>
          </cell>
          <cell r="N18">
            <v>50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6.666666666666667</v>
          </cell>
          <cell r="U18" t="e">
            <v>#VALUE!</v>
          </cell>
          <cell r="Z18" t="str">
            <v>CNTT</v>
          </cell>
          <cell r="AA18">
            <v>148</v>
          </cell>
        </row>
        <row r="19">
          <cell r="A19">
            <v>11</v>
          </cell>
          <cell r="B19" t="str">
            <v>Nguyãùn Ngoüc</v>
          </cell>
          <cell r="C19" t="str">
            <v>Diãûp</v>
          </cell>
          <cell r="D19" t="str">
            <v>GVC</v>
          </cell>
          <cell r="E19">
            <v>130</v>
          </cell>
          <cell r="F19" t="str">
            <v>Nguyãn lyï ÂCÂT</v>
          </cell>
          <cell r="G19" t="str">
            <v>19C</v>
          </cell>
          <cell r="H19">
            <v>24</v>
          </cell>
          <cell r="J19">
            <v>0.3</v>
          </cell>
          <cell r="L19">
            <v>1</v>
          </cell>
          <cell r="M19">
            <v>1.2</v>
          </cell>
          <cell r="N19">
            <v>75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</v>
          </cell>
          <cell r="U19">
            <v>116.5</v>
          </cell>
          <cell r="Z19" t="str">
            <v>CK</v>
          </cell>
          <cell r="AA19">
            <v>155</v>
          </cell>
        </row>
        <row r="20">
          <cell r="A20">
            <v>12</v>
          </cell>
          <cell r="B20" t="str">
            <v>Phaûm Vàn</v>
          </cell>
          <cell r="C20" t="str">
            <v>Song</v>
          </cell>
          <cell r="D20" t="str">
            <v>GVC</v>
          </cell>
          <cell r="E20">
            <v>130</v>
          </cell>
          <cell r="F20" t="str">
            <v>Cäng nghãû CTM 1</v>
          </cell>
          <cell r="G20" t="str">
            <v>19C</v>
          </cell>
          <cell r="H20">
            <v>24</v>
          </cell>
          <cell r="J20">
            <v>0.3</v>
          </cell>
          <cell r="L20">
            <v>1</v>
          </cell>
          <cell r="M20">
            <v>1.2</v>
          </cell>
          <cell r="N20">
            <v>60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4</v>
          </cell>
          <cell r="U20">
            <v>94</v>
          </cell>
          <cell r="Z20" t="str">
            <v>CK</v>
          </cell>
          <cell r="AA20">
            <v>156</v>
          </cell>
        </row>
        <row r="21">
          <cell r="A21">
            <v>13</v>
          </cell>
          <cell r="B21" t="str">
            <v>Lã Viãút</v>
          </cell>
          <cell r="C21" t="str">
            <v>Giaíng</v>
          </cell>
          <cell r="E21" t="str">
            <v/>
          </cell>
          <cell r="F21" t="str">
            <v>ÄØn âënh CT</v>
          </cell>
          <cell r="G21" t="str">
            <v>19CÂ</v>
          </cell>
          <cell r="H21">
            <v>36</v>
          </cell>
          <cell r="J21">
            <v>0.3</v>
          </cell>
          <cell r="L21">
            <v>1</v>
          </cell>
          <cell r="M21" t="str">
            <v/>
          </cell>
          <cell r="N21">
            <v>40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6</v>
          </cell>
          <cell r="U21" t="e">
            <v>#VALUE!</v>
          </cell>
          <cell r="Z21" t="str">
            <v>CSKT</v>
          </cell>
          <cell r="AA21">
            <v>164</v>
          </cell>
        </row>
        <row r="22">
          <cell r="A22">
            <v>14</v>
          </cell>
          <cell r="B22" t="str">
            <v>Lã Viãút</v>
          </cell>
          <cell r="C22" t="str">
            <v>Giaíng</v>
          </cell>
          <cell r="E22" t="str">
            <v/>
          </cell>
          <cell r="F22" t="str">
            <v>LT Âaìn häöi</v>
          </cell>
          <cell r="G22" t="str">
            <v>19CÂ</v>
          </cell>
          <cell r="H22">
            <v>36</v>
          </cell>
          <cell r="J22">
            <v>0.3</v>
          </cell>
          <cell r="L22">
            <v>1</v>
          </cell>
          <cell r="M22" t="str">
            <v/>
          </cell>
          <cell r="N22">
            <v>30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6</v>
          </cell>
          <cell r="U22" t="e">
            <v>#VALUE!</v>
          </cell>
          <cell r="Z22" t="str">
            <v>CSKT</v>
          </cell>
          <cell r="AA22">
            <v>168</v>
          </cell>
        </row>
        <row r="23">
          <cell r="A23">
            <v>15</v>
          </cell>
          <cell r="B23" t="str">
            <v>Lã Viãút</v>
          </cell>
          <cell r="C23" t="str">
            <v>Giaíng</v>
          </cell>
          <cell r="E23" t="str">
            <v/>
          </cell>
          <cell r="F23" t="str">
            <v>ÄØn âënh CT</v>
          </cell>
          <cell r="G23" t="str">
            <v>19CÂKT</v>
          </cell>
          <cell r="H23">
            <v>62</v>
          </cell>
          <cell r="J23">
            <v>0.3</v>
          </cell>
          <cell r="L23">
            <v>1.2</v>
          </cell>
          <cell r="M23" t="str">
            <v/>
          </cell>
          <cell r="N23">
            <v>40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10.333333333333334</v>
          </cell>
          <cell r="U23" t="e">
            <v>#VALUE!</v>
          </cell>
          <cell r="Z23" t="str">
            <v>CSKT</v>
          </cell>
          <cell r="AA23">
            <v>173</v>
          </cell>
        </row>
        <row r="24">
          <cell r="A24">
            <v>16</v>
          </cell>
          <cell r="B24" t="str">
            <v>Lã Viãút</v>
          </cell>
          <cell r="C24" t="str">
            <v>Giaíng</v>
          </cell>
          <cell r="E24" t="str">
            <v/>
          </cell>
          <cell r="F24" t="str">
            <v>LT Âaìn häöi</v>
          </cell>
          <cell r="G24" t="str">
            <v>19CÂKT</v>
          </cell>
          <cell r="H24">
            <v>62</v>
          </cell>
          <cell r="J24">
            <v>0.3</v>
          </cell>
          <cell r="L24">
            <v>1.2</v>
          </cell>
          <cell r="M24" t="str">
            <v/>
          </cell>
          <cell r="N24">
            <v>30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10.333333333333334</v>
          </cell>
          <cell r="U24" t="e">
            <v>#VALUE!</v>
          </cell>
          <cell r="Z24" t="str">
            <v>CSKT</v>
          </cell>
          <cell r="AA24">
            <v>177</v>
          </cell>
        </row>
        <row r="25">
          <cell r="A25">
            <v>17</v>
          </cell>
          <cell r="B25" t="str">
            <v>Lã Viãút</v>
          </cell>
          <cell r="C25" t="str">
            <v>Giaíng</v>
          </cell>
          <cell r="E25" t="str">
            <v/>
          </cell>
          <cell r="F25" t="str">
            <v>LT Âaìn häöi</v>
          </cell>
          <cell r="G25" t="str">
            <v>19TLBÂ</v>
          </cell>
          <cell r="H25">
            <v>30</v>
          </cell>
          <cell r="J25">
            <v>0.3</v>
          </cell>
          <cell r="L25">
            <v>1</v>
          </cell>
          <cell r="M25" t="str">
            <v/>
          </cell>
          <cell r="N25">
            <v>30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5</v>
          </cell>
          <cell r="U25" t="e">
            <v>#VALUE!</v>
          </cell>
          <cell r="Z25" t="str">
            <v>CSKT</v>
          </cell>
          <cell r="AA25">
            <v>201</v>
          </cell>
        </row>
        <row r="26">
          <cell r="A26">
            <v>18</v>
          </cell>
          <cell r="B26" t="str">
            <v>Lã Viãút</v>
          </cell>
          <cell r="C26" t="str">
            <v>Giaíng</v>
          </cell>
          <cell r="E26" t="str">
            <v/>
          </cell>
          <cell r="F26" t="str">
            <v>LT Âaìn häöi</v>
          </cell>
          <cell r="G26" t="str">
            <v>19TLKT</v>
          </cell>
          <cell r="H26">
            <v>22</v>
          </cell>
          <cell r="J26">
            <v>0.3</v>
          </cell>
          <cell r="L26">
            <v>1</v>
          </cell>
          <cell r="M26" t="str">
            <v/>
          </cell>
          <cell r="N26">
            <v>30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3.6666666666666665</v>
          </cell>
          <cell r="U26" t="e">
            <v>#VALUE!</v>
          </cell>
          <cell r="Z26" t="str">
            <v>CSKT</v>
          </cell>
          <cell r="AA26">
            <v>210</v>
          </cell>
        </row>
        <row r="27">
          <cell r="A27">
            <v>19</v>
          </cell>
          <cell r="B27" t="str">
            <v>Lã Xuán</v>
          </cell>
          <cell r="C27" t="str">
            <v>Thoü</v>
          </cell>
          <cell r="E27" t="str">
            <v/>
          </cell>
          <cell r="F27" t="str">
            <v>QHoaûch âä thë</v>
          </cell>
          <cell r="G27" t="str">
            <v>19X</v>
          </cell>
          <cell r="H27">
            <v>49</v>
          </cell>
          <cell r="J27">
            <v>0.3</v>
          </cell>
          <cell r="L27">
            <v>1</v>
          </cell>
          <cell r="M27" t="str">
            <v/>
          </cell>
          <cell r="N27">
            <v>20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8.1666666666666661</v>
          </cell>
          <cell r="U27" t="e">
            <v>#VALUE!</v>
          </cell>
          <cell r="Z27" t="str">
            <v>XD</v>
          </cell>
          <cell r="AA27">
            <v>219</v>
          </cell>
        </row>
        <row r="28">
          <cell r="A28">
            <v>20</v>
          </cell>
          <cell r="B28" t="str">
            <v>Nguyãùn Ngoüc</v>
          </cell>
          <cell r="C28" t="str">
            <v>Diãûp</v>
          </cell>
          <cell r="D28" t="str">
            <v>GVC</v>
          </cell>
          <cell r="E28">
            <v>130</v>
          </cell>
          <cell r="F28" t="str">
            <v>Autocad</v>
          </cell>
          <cell r="G28" t="str">
            <v>20C</v>
          </cell>
          <cell r="H28">
            <v>23</v>
          </cell>
          <cell r="J28">
            <v>0.3</v>
          </cell>
          <cell r="L28">
            <v>1</v>
          </cell>
          <cell r="M28">
            <v>1.2</v>
          </cell>
          <cell r="N28">
            <v>30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3.8333333333333335</v>
          </cell>
          <cell r="U28">
            <v>48.833333333333336</v>
          </cell>
          <cell r="Z28" t="str">
            <v>CK</v>
          </cell>
          <cell r="AA28">
            <v>281</v>
          </cell>
        </row>
        <row r="29">
          <cell r="A29">
            <v>21</v>
          </cell>
          <cell r="B29" t="str">
            <v>Lã Viãút</v>
          </cell>
          <cell r="C29" t="str">
            <v>Giaíng</v>
          </cell>
          <cell r="E29" t="str">
            <v/>
          </cell>
          <cell r="F29" t="str">
            <v>Sæïc bãön VL</v>
          </cell>
          <cell r="G29" t="str">
            <v>20C</v>
          </cell>
          <cell r="H29">
            <v>23</v>
          </cell>
          <cell r="J29">
            <v>0.3</v>
          </cell>
          <cell r="L29">
            <v>1</v>
          </cell>
          <cell r="M29" t="str">
            <v/>
          </cell>
          <cell r="N29">
            <v>60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3.8333333333333335</v>
          </cell>
          <cell r="U29" t="e">
            <v>#VALUE!</v>
          </cell>
          <cell r="Z29" t="str">
            <v>CSKT</v>
          </cell>
          <cell r="AA29">
            <v>282</v>
          </cell>
        </row>
        <row r="30">
          <cell r="A30">
            <v>22</v>
          </cell>
          <cell r="B30" t="str">
            <v>Thán</v>
          </cell>
          <cell r="C30" t="str">
            <v>Cæu</v>
          </cell>
          <cell r="E30" t="str">
            <v/>
          </cell>
          <cell r="F30" t="str">
            <v>Cáúu taûo cháút</v>
          </cell>
          <cell r="G30" t="str">
            <v>20HPY</v>
          </cell>
          <cell r="H30">
            <v>52</v>
          </cell>
          <cell r="J30">
            <v>0.3</v>
          </cell>
          <cell r="L30">
            <v>1</v>
          </cell>
          <cell r="M30" t="str">
            <v/>
          </cell>
          <cell r="N30">
            <v>30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8.6666666666666661</v>
          </cell>
          <cell r="U30" t="e">
            <v>#VALUE!</v>
          </cell>
          <cell r="Z30" t="str">
            <v>HOA SINH</v>
          </cell>
          <cell r="AA30">
            <v>301</v>
          </cell>
        </row>
        <row r="31">
          <cell r="A31">
            <v>23</v>
          </cell>
          <cell r="B31" t="str">
            <v>Thán</v>
          </cell>
          <cell r="C31" t="str">
            <v>Cæu</v>
          </cell>
          <cell r="E31" t="str">
            <v/>
          </cell>
          <cell r="F31" t="str">
            <v>Hoïa vä cå</v>
          </cell>
          <cell r="G31" t="str">
            <v>20HPY</v>
          </cell>
          <cell r="H31">
            <v>52</v>
          </cell>
          <cell r="J31">
            <v>0.3</v>
          </cell>
          <cell r="L31">
            <v>1</v>
          </cell>
          <cell r="M31" t="str">
            <v/>
          </cell>
          <cell r="N31">
            <v>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8.6666666666666661</v>
          </cell>
          <cell r="U31" t="e">
            <v>#VALUE!</v>
          </cell>
          <cell r="Z31" t="str">
            <v>HOA SINH</v>
          </cell>
          <cell r="AA31">
            <v>302</v>
          </cell>
        </row>
        <row r="32">
          <cell r="A32">
            <v>24</v>
          </cell>
          <cell r="B32" t="str">
            <v>Phaûm Vàn</v>
          </cell>
          <cell r="C32" t="str">
            <v>Maîng</v>
          </cell>
          <cell r="E32" t="str">
            <v/>
          </cell>
          <cell r="F32" t="str">
            <v>Tràõc âëa</v>
          </cell>
          <cell r="G32" t="str">
            <v>20XLÂ</v>
          </cell>
          <cell r="H32">
            <v>49</v>
          </cell>
          <cell r="J32">
            <v>0.3</v>
          </cell>
          <cell r="L32">
            <v>1</v>
          </cell>
          <cell r="M32" t="str">
            <v/>
          </cell>
          <cell r="N32">
            <v>50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8.1666666666666661</v>
          </cell>
          <cell r="U32" t="e">
            <v>#VALUE!</v>
          </cell>
          <cell r="Z32" t="str">
            <v>CD</v>
          </cell>
          <cell r="AA32">
            <v>348</v>
          </cell>
        </row>
        <row r="33">
          <cell r="A33">
            <v>25</v>
          </cell>
          <cell r="B33" t="str">
            <v>Tráön Hæîu</v>
          </cell>
          <cell r="C33" t="str">
            <v>Hiãún</v>
          </cell>
          <cell r="E33" t="str">
            <v/>
          </cell>
          <cell r="F33" t="str">
            <v>Váût lyï 2</v>
          </cell>
          <cell r="G33" t="str">
            <v>21A</v>
          </cell>
          <cell r="H33">
            <v>74</v>
          </cell>
          <cell r="J33">
            <v>0.3</v>
          </cell>
          <cell r="L33">
            <v>1.2</v>
          </cell>
          <cell r="M33" t="str">
            <v/>
          </cell>
          <cell r="N33">
            <v>60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12.333333333333334</v>
          </cell>
          <cell r="U33" t="e">
            <v>#VALUE!</v>
          </cell>
          <cell r="Z33" t="str">
            <v>LY</v>
          </cell>
          <cell r="AA33">
            <v>370</v>
          </cell>
        </row>
        <row r="34">
          <cell r="A34">
            <v>26</v>
          </cell>
          <cell r="B34" t="str">
            <v>Lã Trung</v>
          </cell>
          <cell r="C34" t="str">
            <v>Chê</v>
          </cell>
          <cell r="E34" t="str">
            <v/>
          </cell>
          <cell r="F34" t="str">
            <v>Kinh tãú CT</v>
          </cell>
          <cell r="G34" t="str">
            <v>22A</v>
          </cell>
          <cell r="H34">
            <v>58</v>
          </cell>
          <cell r="J34">
            <v>0.3</v>
          </cell>
          <cell r="L34">
            <v>1</v>
          </cell>
          <cell r="M34" t="str">
            <v/>
          </cell>
          <cell r="N34">
            <v>60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9.6666666666666661</v>
          </cell>
          <cell r="U34" t="e">
            <v>#VALUE!</v>
          </cell>
          <cell r="Z34" t="str">
            <v>ML</v>
          </cell>
          <cell r="AA34">
            <v>405</v>
          </cell>
        </row>
        <row r="35">
          <cell r="A35">
            <v>27</v>
          </cell>
          <cell r="B35" t="str">
            <v>Tàng Thiãn</v>
          </cell>
          <cell r="C35" t="str">
            <v>Tæ</v>
          </cell>
          <cell r="E35" t="str">
            <v/>
          </cell>
          <cell r="F35" t="str">
            <v>Váûn haình NMÂ</v>
          </cell>
          <cell r="G35" t="str">
            <v>94ÂBB1</v>
          </cell>
          <cell r="H35">
            <v>33</v>
          </cell>
          <cell r="L35">
            <v>1</v>
          </cell>
          <cell r="M35" t="str">
            <v/>
          </cell>
          <cell r="N35">
            <v>30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5.5</v>
          </cell>
          <cell r="U35" t="e">
            <v>#VALUE!</v>
          </cell>
          <cell r="Z35" t="str">
            <v>DIEN</v>
          </cell>
          <cell r="AA35">
            <v>488</v>
          </cell>
        </row>
        <row r="36">
          <cell r="A36">
            <v>28</v>
          </cell>
          <cell r="B36" t="str">
            <v>Phaûm Vàn</v>
          </cell>
          <cell r="C36" t="str">
            <v>Song</v>
          </cell>
          <cell r="D36" t="str">
            <v>GVC</v>
          </cell>
          <cell r="E36">
            <v>130</v>
          </cell>
          <cell r="F36" t="str">
            <v>Chuyãn âãö 1</v>
          </cell>
          <cell r="G36" t="str">
            <v>94C1BB</v>
          </cell>
          <cell r="H36">
            <v>43</v>
          </cell>
          <cell r="L36">
            <v>1</v>
          </cell>
          <cell r="M36">
            <v>1.2</v>
          </cell>
          <cell r="N36">
            <v>45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7.166666666666667</v>
          </cell>
          <cell r="U36">
            <v>61.166666666666671</v>
          </cell>
          <cell r="Z36" t="str">
            <v>CK</v>
          </cell>
          <cell r="AA36">
            <v>511</v>
          </cell>
        </row>
        <row r="37">
          <cell r="A37">
            <v>29</v>
          </cell>
          <cell r="B37" t="str">
            <v>Hoaìng Cäng</v>
          </cell>
          <cell r="C37" t="str">
            <v>Cáøn</v>
          </cell>
          <cell r="E37" t="str">
            <v/>
          </cell>
          <cell r="F37" t="str">
            <v>An toaìn LÂ</v>
          </cell>
          <cell r="G37" t="str">
            <v>94X1BB</v>
          </cell>
          <cell r="H37">
            <v>35</v>
          </cell>
          <cell r="L37">
            <v>1</v>
          </cell>
          <cell r="M37" t="str">
            <v/>
          </cell>
          <cell r="N37">
            <v>30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5.833333333333333</v>
          </cell>
          <cell r="U37" t="e">
            <v>#VALUE!</v>
          </cell>
          <cell r="Z37" t="str">
            <v>TL</v>
          </cell>
          <cell r="AA37">
            <v>553</v>
          </cell>
        </row>
        <row r="38">
          <cell r="A38">
            <v>30</v>
          </cell>
          <cell r="B38" t="str">
            <v>Lã Xuán</v>
          </cell>
          <cell r="C38" t="str">
            <v>Thoü</v>
          </cell>
          <cell r="E38" t="str">
            <v/>
          </cell>
          <cell r="F38" t="str">
            <v>Quy hoaûch ÂT</v>
          </cell>
          <cell r="G38" t="str">
            <v>94X1BB</v>
          </cell>
          <cell r="H38">
            <v>35</v>
          </cell>
          <cell r="L38">
            <v>1</v>
          </cell>
          <cell r="M38" t="str">
            <v/>
          </cell>
          <cell r="N38">
            <v>30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5.833333333333333</v>
          </cell>
          <cell r="U38" t="e">
            <v>#VALUE!</v>
          </cell>
          <cell r="Z38" t="str">
            <v>XD</v>
          </cell>
          <cell r="AA38">
            <v>555</v>
          </cell>
        </row>
        <row r="39">
          <cell r="A39">
            <v>31</v>
          </cell>
          <cell r="B39" t="str">
            <v>Hoaìng Cäng</v>
          </cell>
          <cell r="C39" t="str">
            <v>Cáøn</v>
          </cell>
          <cell r="E39" t="str">
            <v/>
          </cell>
          <cell r="F39" t="str">
            <v>An toaìn LÂ</v>
          </cell>
          <cell r="G39" t="str">
            <v>94X2BB</v>
          </cell>
          <cell r="H39">
            <v>36</v>
          </cell>
          <cell r="L39">
            <v>1</v>
          </cell>
          <cell r="M39" t="str">
            <v/>
          </cell>
          <cell r="N39">
            <v>30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6</v>
          </cell>
          <cell r="U39" t="e">
            <v>#VALUE!</v>
          </cell>
          <cell r="Z39" t="str">
            <v>TL</v>
          </cell>
          <cell r="AA39">
            <v>560</v>
          </cell>
        </row>
        <row r="40">
          <cell r="A40">
            <v>32</v>
          </cell>
          <cell r="B40" t="str">
            <v>Hoaìng Cäng</v>
          </cell>
          <cell r="C40" t="str">
            <v>Cáøn</v>
          </cell>
          <cell r="E40" t="str">
            <v/>
          </cell>
          <cell r="F40" t="str">
            <v>An toaìn LÂ</v>
          </cell>
          <cell r="G40" t="str">
            <v>94X3BB</v>
          </cell>
          <cell r="H40">
            <v>35</v>
          </cell>
          <cell r="L40">
            <v>1</v>
          </cell>
          <cell r="M40" t="str">
            <v/>
          </cell>
          <cell r="N40">
            <v>30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5.833333333333333</v>
          </cell>
          <cell r="U40" t="e">
            <v>#VALUE!</v>
          </cell>
          <cell r="Z40" t="str">
            <v>TL</v>
          </cell>
          <cell r="AA40">
            <v>569</v>
          </cell>
        </row>
        <row r="41">
          <cell r="A41">
            <v>33</v>
          </cell>
          <cell r="B41" t="str">
            <v>Phaûm Vàn</v>
          </cell>
          <cell r="C41" t="str">
            <v>Song</v>
          </cell>
          <cell r="D41" t="str">
            <v>GVC</v>
          </cell>
          <cell r="E41">
            <v>130</v>
          </cell>
          <cell r="F41" t="str">
            <v>Chuyãn âãö 1</v>
          </cell>
          <cell r="G41" t="str">
            <v>95C1A</v>
          </cell>
          <cell r="H41">
            <v>45</v>
          </cell>
          <cell r="L41">
            <v>1</v>
          </cell>
          <cell r="M41">
            <v>1.2</v>
          </cell>
          <cell r="N41">
            <v>45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7.5</v>
          </cell>
          <cell r="U41">
            <v>61.500000000000007</v>
          </cell>
          <cell r="Z41" t="str">
            <v>CK</v>
          </cell>
          <cell r="AA41">
            <v>669</v>
          </cell>
        </row>
        <row r="42">
          <cell r="A42">
            <v>34</v>
          </cell>
          <cell r="B42" t="str">
            <v>Phaûm Vàn</v>
          </cell>
          <cell r="C42" t="str">
            <v>Song</v>
          </cell>
          <cell r="D42" t="str">
            <v>GVC</v>
          </cell>
          <cell r="E42">
            <v>130</v>
          </cell>
          <cell r="F42" t="str">
            <v>Chuyãn âãö 1</v>
          </cell>
          <cell r="G42" t="str">
            <v>95C1B</v>
          </cell>
          <cell r="H42">
            <v>43</v>
          </cell>
          <cell r="L42">
            <v>1</v>
          </cell>
          <cell r="M42">
            <v>1.2</v>
          </cell>
          <cell r="N42">
            <v>45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7.166666666666667</v>
          </cell>
          <cell r="U42">
            <v>61.166666666666671</v>
          </cell>
          <cell r="Z42" t="str">
            <v>CK</v>
          </cell>
          <cell r="AA42">
            <v>680</v>
          </cell>
        </row>
        <row r="43">
          <cell r="A43">
            <v>35</v>
          </cell>
          <cell r="B43" t="str">
            <v>Phaûm Vàn</v>
          </cell>
          <cell r="C43" t="str">
            <v>Song</v>
          </cell>
          <cell r="D43" t="str">
            <v>GVC</v>
          </cell>
          <cell r="E43">
            <v>130</v>
          </cell>
          <cell r="F43" t="str">
            <v>Chuyãn âãö 1</v>
          </cell>
          <cell r="G43" t="str">
            <v>95C1C</v>
          </cell>
          <cell r="H43">
            <v>36</v>
          </cell>
          <cell r="L43">
            <v>1</v>
          </cell>
          <cell r="M43">
            <v>1.2</v>
          </cell>
          <cell r="N43">
            <v>45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6</v>
          </cell>
          <cell r="U43">
            <v>60.000000000000007</v>
          </cell>
          <cell r="Z43" t="str">
            <v>CK</v>
          </cell>
          <cell r="AA43">
            <v>691</v>
          </cell>
        </row>
        <row r="44">
          <cell r="A44">
            <v>36</v>
          </cell>
          <cell r="B44" t="str">
            <v>Nguyãùn Xuán</v>
          </cell>
          <cell r="C44" t="str">
            <v>Âaûm</v>
          </cell>
          <cell r="D44" t="str">
            <v>GVC</v>
          </cell>
          <cell r="E44">
            <v>130</v>
          </cell>
          <cell r="F44" t="str">
            <v>An toaìn LÂ</v>
          </cell>
          <cell r="G44" t="str">
            <v>95C4</v>
          </cell>
          <cell r="H44">
            <v>43</v>
          </cell>
          <cell r="L44">
            <v>1</v>
          </cell>
          <cell r="M44">
            <v>1.2</v>
          </cell>
          <cell r="N44">
            <v>30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7.166666666666667</v>
          </cell>
          <cell r="U44">
            <v>43.166666666666671</v>
          </cell>
          <cell r="Z44" t="str">
            <v>CK</v>
          </cell>
          <cell r="AA44">
            <v>698</v>
          </cell>
        </row>
        <row r="45">
          <cell r="A45">
            <v>37</v>
          </cell>
          <cell r="B45" t="str">
            <v>Nguyãùn Xuán</v>
          </cell>
          <cell r="C45" t="str">
            <v>Âaûm</v>
          </cell>
          <cell r="D45" t="str">
            <v>GVC</v>
          </cell>
          <cell r="E45">
            <v>130</v>
          </cell>
          <cell r="F45" t="str">
            <v>NLiãûu vaì VL bäi trån</v>
          </cell>
          <cell r="G45" t="str">
            <v>95C4</v>
          </cell>
          <cell r="H45">
            <v>43</v>
          </cell>
          <cell r="L45">
            <v>1</v>
          </cell>
          <cell r="M45">
            <v>1.2</v>
          </cell>
          <cell r="N45">
            <v>30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7.166666666666667</v>
          </cell>
          <cell r="U45">
            <v>43.166666666666671</v>
          </cell>
          <cell r="Z45" t="str">
            <v>CK</v>
          </cell>
          <cell r="AA45">
            <v>699</v>
          </cell>
        </row>
        <row r="46">
          <cell r="A46">
            <v>38</v>
          </cell>
          <cell r="B46" t="str">
            <v>Phaûm Ngoüc</v>
          </cell>
          <cell r="C46" t="str">
            <v>Anh</v>
          </cell>
          <cell r="E46" t="str">
            <v/>
          </cell>
          <cell r="F46" t="str">
            <v>Nhæûa trao âäøi ion</v>
          </cell>
          <cell r="G46" t="str">
            <v>95H4</v>
          </cell>
          <cell r="H46">
            <v>26</v>
          </cell>
          <cell r="L46">
            <v>1</v>
          </cell>
          <cell r="M46" t="str">
            <v/>
          </cell>
          <cell r="N46">
            <v>15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4.333333333333333</v>
          </cell>
          <cell r="U46" t="e">
            <v>#VALUE!</v>
          </cell>
          <cell r="Z46" t="str">
            <v>HOA KT</v>
          </cell>
          <cell r="AA46">
            <v>726</v>
          </cell>
        </row>
        <row r="47">
          <cell r="A47">
            <v>39</v>
          </cell>
          <cell r="B47" t="str">
            <v>Hoaìng Cäng</v>
          </cell>
          <cell r="C47" t="str">
            <v>Cáøn</v>
          </cell>
          <cell r="E47" t="str">
            <v/>
          </cell>
          <cell r="F47" t="str">
            <v>An toaìn LÂ</v>
          </cell>
          <cell r="G47" t="str">
            <v>95X1A</v>
          </cell>
          <cell r="H47">
            <v>52</v>
          </cell>
          <cell r="L47">
            <v>1</v>
          </cell>
          <cell r="M47" t="str">
            <v/>
          </cell>
          <cell r="N47">
            <v>30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8.6666666666666661</v>
          </cell>
          <cell r="U47" t="e">
            <v>#VALUE!</v>
          </cell>
          <cell r="Z47" t="str">
            <v>TL</v>
          </cell>
          <cell r="AA47">
            <v>760</v>
          </cell>
        </row>
        <row r="48">
          <cell r="A48">
            <v>40</v>
          </cell>
          <cell r="B48" t="str">
            <v>Hoaìng Cäng</v>
          </cell>
          <cell r="C48" t="str">
            <v>Cáøn</v>
          </cell>
          <cell r="E48" t="str">
            <v/>
          </cell>
          <cell r="F48" t="str">
            <v>An toaìn LÂ</v>
          </cell>
          <cell r="G48" t="str">
            <v>95X1B</v>
          </cell>
          <cell r="H48">
            <v>47</v>
          </cell>
          <cell r="L48">
            <v>1</v>
          </cell>
          <cell r="M48" t="str">
            <v/>
          </cell>
          <cell r="N48">
            <v>30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7.833333333333333</v>
          </cell>
          <cell r="U48" t="e">
            <v>#VALUE!</v>
          </cell>
          <cell r="Z48" t="str">
            <v>TL</v>
          </cell>
          <cell r="AA48">
            <v>769</v>
          </cell>
        </row>
        <row r="49">
          <cell r="A49">
            <v>41</v>
          </cell>
          <cell r="B49" t="str">
            <v>Nguyãùn</v>
          </cell>
          <cell r="C49" t="str">
            <v>Thaûnh</v>
          </cell>
          <cell r="E49" t="str">
            <v/>
          </cell>
          <cell r="F49" t="str">
            <v>Chi tiãút maïy 2</v>
          </cell>
          <cell r="G49" t="str">
            <v>96C1B</v>
          </cell>
          <cell r="H49">
            <v>34</v>
          </cell>
          <cell r="L49">
            <v>1</v>
          </cell>
          <cell r="M49" t="str">
            <v/>
          </cell>
          <cell r="N49">
            <v>30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5.666666666666667</v>
          </cell>
          <cell r="U49" t="e">
            <v>#VALUE!</v>
          </cell>
          <cell r="Z49" t="str">
            <v>CSKT</v>
          </cell>
          <cell r="AA49">
            <v>904</v>
          </cell>
        </row>
        <row r="50">
          <cell r="A50">
            <v>42</v>
          </cell>
          <cell r="B50" t="str">
            <v>Nguyãùn</v>
          </cell>
          <cell r="C50" t="str">
            <v>Thaûnh</v>
          </cell>
          <cell r="E50" t="str">
            <v/>
          </cell>
          <cell r="F50" t="str">
            <v>Chi tiãút maïy 2</v>
          </cell>
          <cell r="G50" t="str">
            <v>96C1C</v>
          </cell>
          <cell r="H50">
            <v>42</v>
          </cell>
          <cell r="L50">
            <v>1</v>
          </cell>
          <cell r="M50" t="str">
            <v/>
          </cell>
          <cell r="N50">
            <v>30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</v>
          </cell>
          <cell r="U50" t="e">
            <v>#VALUE!</v>
          </cell>
          <cell r="Z50" t="str">
            <v>CSKT</v>
          </cell>
          <cell r="AA50">
            <v>915</v>
          </cell>
        </row>
        <row r="51">
          <cell r="A51">
            <v>43</v>
          </cell>
          <cell r="B51" t="str">
            <v>Phaûm Ngoüc</v>
          </cell>
          <cell r="C51" t="str">
            <v>Anh</v>
          </cell>
          <cell r="E51" t="str">
            <v/>
          </cell>
          <cell r="F51" t="str">
            <v>Hlyï Polymer-Cao su</v>
          </cell>
          <cell r="G51" t="str">
            <v>96H4</v>
          </cell>
          <cell r="H51">
            <v>34</v>
          </cell>
          <cell r="L51">
            <v>1</v>
          </cell>
          <cell r="M51" t="str">
            <v/>
          </cell>
          <cell r="N51">
            <v>90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5.666666666666667</v>
          </cell>
          <cell r="U51" t="e">
            <v>#VALUE!</v>
          </cell>
          <cell r="Z51" t="str">
            <v>HOA KT</v>
          </cell>
          <cell r="AA51">
            <v>992</v>
          </cell>
        </row>
        <row r="52">
          <cell r="A52">
            <v>44</v>
          </cell>
          <cell r="B52" t="str">
            <v>Nguyãùn Thanh</v>
          </cell>
          <cell r="C52" t="str">
            <v>Bçnh</v>
          </cell>
          <cell r="E52" t="str">
            <v/>
          </cell>
          <cell r="F52" t="str">
            <v>Kiãún truïc CN</v>
          </cell>
          <cell r="G52" t="str">
            <v>96X1A</v>
          </cell>
          <cell r="H52">
            <v>50</v>
          </cell>
          <cell r="L52">
            <v>1</v>
          </cell>
          <cell r="M52" t="str">
            <v/>
          </cell>
          <cell r="N52">
            <v>75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8.3333333333333339</v>
          </cell>
          <cell r="U52" t="e">
            <v>#VALUE!</v>
          </cell>
          <cell r="Z52" t="str">
            <v>XD</v>
          </cell>
          <cell r="AA52">
            <v>1036</v>
          </cell>
        </row>
        <row r="53">
          <cell r="A53">
            <v>45</v>
          </cell>
          <cell r="B53" t="str">
            <v>Lã Xuán</v>
          </cell>
          <cell r="C53" t="str">
            <v>Thoü</v>
          </cell>
          <cell r="E53" t="str">
            <v/>
          </cell>
          <cell r="F53" t="str">
            <v>QHoaûch âä thë</v>
          </cell>
          <cell r="G53" t="str">
            <v>96X1A</v>
          </cell>
          <cell r="H53">
            <v>50</v>
          </cell>
          <cell r="L53">
            <v>1</v>
          </cell>
          <cell r="M53" t="str">
            <v/>
          </cell>
          <cell r="N53">
            <v>30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8.3333333333333339</v>
          </cell>
          <cell r="U53" t="e">
            <v>#VALUE!</v>
          </cell>
          <cell r="Z53" t="str">
            <v>XD</v>
          </cell>
          <cell r="AA53">
            <v>1041</v>
          </cell>
        </row>
        <row r="54">
          <cell r="A54">
            <v>46</v>
          </cell>
          <cell r="B54" t="str">
            <v>Lã Xuán</v>
          </cell>
          <cell r="C54" t="str">
            <v>Thoü</v>
          </cell>
          <cell r="E54" t="str">
            <v/>
          </cell>
          <cell r="F54" t="str">
            <v>QHoaûch âä thë</v>
          </cell>
          <cell r="G54" t="str">
            <v>96X1B</v>
          </cell>
          <cell r="H54">
            <v>51</v>
          </cell>
          <cell r="L54">
            <v>1</v>
          </cell>
          <cell r="M54" t="str">
            <v/>
          </cell>
          <cell r="N54">
            <v>30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8.5</v>
          </cell>
          <cell r="U54" t="e">
            <v>#VALUE!</v>
          </cell>
          <cell r="Z54" t="str">
            <v>XD</v>
          </cell>
          <cell r="AA54">
            <v>1053</v>
          </cell>
        </row>
        <row r="55">
          <cell r="A55">
            <v>47</v>
          </cell>
          <cell r="B55" t="str">
            <v>Lã Xuán</v>
          </cell>
          <cell r="C55" t="str">
            <v>Thoü</v>
          </cell>
          <cell r="E55" t="str">
            <v/>
          </cell>
          <cell r="F55" t="str">
            <v>QHoaûch âä thë</v>
          </cell>
          <cell r="G55" t="str">
            <v>96X1C</v>
          </cell>
          <cell r="H55">
            <v>50</v>
          </cell>
          <cell r="L55">
            <v>1</v>
          </cell>
          <cell r="M55" t="str">
            <v/>
          </cell>
          <cell r="N55">
            <v>30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8.3333333333333339</v>
          </cell>
          <cell r="U55" t="e">
            <v>#VALUE!</v>
          </cell>
          <cell r="Z55" t="str">
            <v>XD</v>
          </cell>
          <cell r="AA55">
            <v>1064</v>
          </cell>
        </row>
        <row r="56">
          <cell r="A56">
            <v>48</v>
          </cell>
          <cell r="B56" t="str">
            <v>Lã Viãút</v>
          </cell>
          <cell r="C56" t="str">
            <v>Giaíng</v>
          </cell>
          <cell r="E56" t="str">
            <v/>
          </cell>
          <cell r="F56" t="str">
            <v>ÄØn âënh CT</v>
          </cell>
          <cell r="G56" t="str">
            <v>96X3A</v>
          </cell>
          <cell r="H56">
            <v>46</v>
          </cell>
          <cell r="L56">
            <v>1</v>
          </cell>
          <cell r="M56" t="str">
            <v/>
          </cell>
          <cell r="N56">
            <v>60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7.666666666666667</v>
          </cell>
          <cell r="U56" t="e">
            <v>#VALUE!</v>
          </cell>
          <cell r="Z56" t="str">
            <v>CSKT</v>
          </cell>
          <cell r="AA56">
            <v>1113</v>
          </cell>
        </row>
        <row r="57">
          <cell r="A57">
            <v>49</v>
          </cell>
          <cell r="B57" t="str">
            <v>Lã Viãút</v>
          </cell>
          <cell r="C57" t="str">
            <v>Giaíng</v>
          </cell>
          <cell r="E57" t="str">
            <v/>
          </cell>
          <cell r="F57" t="str">
            <v>ÄØn âënh CT</v>
          </cell>
          <cell r="G57" t="str">
            <v>96X3B</v>
          </cell>
          <cell r="H57">
            <v>47</v>
          </cell>
          <cell r="L57">
            <v>1</v>
          </cell>
          <cell r="M57" t="str">
            <v/>
          </cell>
          <cell r="N57">
            <v>60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7.833333333333333</v>
          </cell>
          <cell r="U57" t="e">
            <v>#VALUE!</v>
          </cell>
          <cell r="Z57" t="str">
            <v>CSKT</v>
          </cell>
          <cell r="AA57">
            <v>1123</v>
          </cell>
        </row>
        <row r="58">
          <cell r="A58">
            <v>50</v>
          </cell>
          <cell r="B58" t="str">
            <v>Lã</v>
          </cell>
          <cell r="C58" t="str">
            <v>Chi</v>
          </cell>
          <cell r="E58" t="str">
            <v/>
          </cell>
          <cell r="F58" t="str">
            <v>Lëch sæí Âaíng</v>
          </cell>
          <cell r="G58" t="str">
            <v>97C1AB</v>
          </cell>
          <cell r="H58">
            <v>105</v>
          </cell>
          <cell r="L58">
            <v>1.4</v>
          </cell>
          <cell r="M58" t="str">
            <v/>
          </cell>
          <cell r="N58">
            <v>60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17.5</v>
          </cell>
          <cell r="U58" t="e">
            <v>#VALUE!</v>
          </cell>
          <cell r="Z58" t="str">
            <v>ML</v>
          </cell>
          <cell r="AA58">
            <v>1181</v>
          </cell>
        </row>
        <row r="59">
          <cell r="A59">
            <v>51</v>
          </cell>
          <cell r="B59" t="str">
            <v>Lã Viãút</v>
          </cell>
          <cell r="C59" t="str">
            <v>Giaíng</v>
          </cell>
          <cell r="E59" t="str">
            <v/>
          </cell>
          <cell r="F59" t="str">
            <v>Sæïc bãön VL 1</v>
          </cell>
          <cell r="G59" t="str">
            <v>97C1C</v>
          </cell>
          <cell r="H59">
            <v>52</v>
          </cell>
          <cell r="L59">
            <v>1</v>
          </cell>
          <cell r="M59" t="str">
            <v/>
          </cell>
          <cell r="N59">
            <v>60</v>
          </cell>
          <cell r="O59">
            <v>0</v>
          </cell>
          <cell r="P59">
            <v>20.8</v>
          </cell>
          <cell r="Q59">
            <v>0</v>
          </cell>
          <cell r="R59">
            <v>0</v>
          </cell>
          <cell r="S59">
            <v>0</v>
          </cell>
          <cell r="T59">
            <v>8.6666666666666661</v>
          </cell>
          <cell r="U59" t="e">
            <v>#VALUE!</v>
          </cell>
          <cell r="X59" t="str">
            <v>x</v>
          </cell>
          <cell r="Z59" t="str">
            <v>CSKT</v>
          </cell>
          <cell r="AA59">
            <v>1192</v>
          </cell>
        </row>
        <row r="60">
          <cell r="A60">
            <v>52</v>
          </cell>
          <cell r="B60" t="str">
            <v>Nguyãùn</v>
          </cell>
          <cell r="C60" t="str">
            <v>Thaûnh</v>
          </cell>
          <cell r="E60" t="str">
            <v/>
          </cell>
          <cell r="F60" t="str">
            <v>Chi tiãút maïy</v>
          </cell>
          <cell r="G60" t="str">
            <v>97N1,2</v>
          </cell>
          <cell r="H60">
            <v>89</v>
          </cell>
          <cell r="L60">
            <v>1.3</v>
          </cell>
          <cell r="M60" t="str">
            <v/>
          </cell>
          <cell r="N60">
            <v>60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14.833333333333334</v>
          </cell>
          <cell r="U60" t="e">
            <v>#VALUE!</v>
          </cell>
          <cell r="Z60" t="str">
            <v>CSKT</v>
          </cell>
          <cell r="AA60">
            <v>1236</v>
          </cell>
        </row>
        <row r="61">
          <cell r="A61">
            <v>53</v>
          </cell>
          <cell r="B61" t="str">
            <v>Tráön Kim</v>
          </cell>
          <cell r="C61" t="str">
            <v>Thaình</v>
          </cell>
          <cell r="E61" t="str">
            <v/>
          </cell>
          <cell r="F61" t="str">
            <v>Veî KT</v>
          </cell>
          <cell r="G61" t="str">
            <v>97X2AB</v>
          </cell>
          <cell r="H61">
            <v>110</v>
          </cell>
          <cell r="L61">
            <v>1.4</v>
          </cell>
          <cell r="M61" t="str">
            <v/>
          </cell>
          <cell r="N61">
            <v>60</v>
          </cell>
          <cell r="O61">
            <v>0</v>
          </cell>
          <cell r="P61">
            <v>44</v>
          </cell>
          <cell r="Q61">
            <v>0</v>
          </cell>
          <cell r="R61">
            <v>0</v>
          </cell>
          <cell r="S61">
            <v>0</v>
          </cell>
          <cell r="T61">
            <v>18.333333333333332</v>
          </cell>
          <cell r="U61" t="e">
            <v>#VALUE!</v>
          </cell>
          <cell r="X61" t="str">
            <v>x</v>
          </cell>
          <cell r="Z61" t="str">
            <v>CSKT</v>
          </cell>
          <cell r="AA61">
            <v>1274</v>
          </cell>
        </row>
        <row r="62">
          <cell r="A62">
            <v>54</v>
          </cell>
          <cell r="B62" t="str">
            <v>Tráön Kim</v>
          </cell>
          <cell r="C62" t="str">
            <v>Thaình</v>
          </cell>
          <cell r="E62" t="str">
            <v/>
          </cell>
          <cell r="F62" t="str">
            <v>Veî KT</v>
          </cell>
          <cell r="G62" t="str">
            <v>97X2C</v>
          </cell>
          <cell r="H62">
            <v>67</v>
          </cell>
          <cell r="L62">
            <v>1.2</v>
          </cell>
          <cell r="M62" t="str">
            <v/>
          </cell>
          <cell r="N62">
            <v>60</v>
          </cell>
          <cell r="O62">
            <v>0</v>
          </cell>
          <cell r="P62">
            <v>26.8</v>
          </cell>
          <cell r="Q62">
            <v>0</v>
          </cell>
          <cell r="R62">
            <v>0</v>
          </cell>
          <cell r="S62">
            <v>0</v>
          </cell>
          <cell r="T62">
            <v>11.166666666666666</v>
          </cell>
          <cell r="U62" t="e">
            <v>#VALUE!</v>
          </cell>
          <cell r="X62" t="str">
            <v>x</v>
          </cell>
          <cell r="Z62" t="str">
            <v>CSKT</v>
          </cell>
          <cell r="AA62">
            <v>1284</v>
          </cell>
        </row>
        <row r="63">
          <cell r="A63">
            <v>55</v>
          </cell>
          <cell r="B63" t="str">
            <v>Lã Viãút</v>
          </cell>
          <cell r="C63" t="str">
            <v>Giaíng</v>
          </cell>
          <cell r="E63" t="str">
            <v/>
          </cell>
          <cell r="F63" t="str">
            <v>Sæïc bãön VL 2</v>
          </cell>
          <cell r="G63" t="str">
            <v>97X3AB</v>
          </cell>
          <cell r="H63">
            <v>110</v>
          </cell>
          <cell r="L63">
            <v>1.4</v>
          </cell>
          <cell r="M63" t="str">
            <v/>
          </cell>
          <cell r="N63">
            <v>60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18.333333333333332</v>
          </cell>
          <cell r="U63" t="e">
            <v>#VALUE!</v>
          </cell>
          <cell r="Z63" t="str">
            <v>CSKT</v>
          </cell>
          <cell r="AA63">
            <v>1293</v>
          </cell>
        </row>
        <row r="64">
          <cell r="A64">
            <v>56</v>
          </cell>
          <cell r="B64" t="str">
            <v>Nguyãùn Xuán</v>
          </cell>
          <cell r="C64" t="str">
            <v>Nguyãût</v>
          </cell>
          <cell r="E64" t="str">
            <v/>
          </cell>
          <cell r="F64" t="str">
            <v>Toaïn 3</v>
          </cell>
          <cell r="G64" t="str">
            <v>98Â56</v>
          </cell>
          <cell r="H64">
            <v>106</v>
          </cell>
          <cell r="L64">
            <v>1.4</v>
          </cell>
          <cell r="M64" t="str">
            <v/>
          </cell>
          <cell r="N64">
            <v>75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17.666666666666668</v>
          </cell>
          <cell r="U64" t="e">
            <v>#VALUE!</v>
          </cell>
          <cell r="Z64" t="str">
            <v>TOAN</v>
          </cell>
          <cell r="AA64">
            <v>1324</v>
          </cell>
        </row>
        <row r="65">
          <cell r="A65">
            <v>57</v>
          </cell>
          <cell r="B65" t="str">
            <v>Tráön Hæîu</v>
          </cell>
          <cell r="C65" t="str">
            <v>Hiãún</v>
          </cell>
          <cell r="E65" t="str">
            <v/>
          </cell>
          <cell r="F65" t="str">
            <v>Váût lyï 2</v>
          </cell>
          <cell r="G65" t="str">
            <v>98Â56</v>
          </cell>
          <cell r="H65">
            <v>106</v>
          </cell>
          <cell r="L65">
            <v>1.4</v>
          </cell>
          <cell r="M65" t="str">
            <v/>
          </cell>
          <cell r="N65">
            <v>75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17.666666666666668</v>
          </cell>
          <cell r="U65" t="e">
            <v>#VALUE!</v>
          </cell>
          <cell r="Z65" t="str">
            <v>LY</v>
          </cell>
          <cell r="AA65">
            <v>1325</v>
          </cell>
        </row>
        <row r="66">
          <cell r="A66">
            <v>58</v>
          </cell>
          <cell r="B66" t="str">
            <v>Lã</v>
          </cell>
          <cell r="C66" t="str">
            <v>Chi</v>
          </cell>
          <cell r="E66" t="str">
            <v/>
          </cell>
          <cell r="F66" t="str">
            <v>Lëch sæí Âaíng</v>
          </cell>
          <cell r="G66" t="str">
            <v>98ÂT12</v>
          </cell>
          <cell r="H66">
            <v>103</v>
          </cell>
          <cell r="L66">
            <v>1.4</v>
          </cell>
          <cell r="M66" t="str">
            <v/>
          </cell>
          <cell r="N66">
            <v>60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17.166666666666668</v>
          </cell>
          <cell r="U66" t="e">
            <v>#VALUE!</v>
          </cell>
          <cell r="Z66" t="str">
            <v>ML</v>
          </cell>
          <cell r="AA66">
            <v>1331</v>
          </cell>
        </row>
        <row r="67">
          <cell r="A67">
            <v>59</v>
          </cell>
          <cell r="B67" t="str">
            <v>Nguyãùn Xuán</v>
          </cell>
          <cell r="C67" t="str">
            <v>Nguyãût</v>
          </cell>
          <cell r="E67" t="str">
            <v/>
          </cell>
          <cell r="F67" t="str">
            <v>Toaïn 3</v>
          </cell>
          <cell r="G67" t="str">
            <v>98C1AB</v>
          </cell>
          <cell r="H67">
            <v>98</v>
          </cell>
          <cell r="L67">
            <v>1.3</v>
          </cell>
          <cell r="M67" t="str">
            <v/>
          </cell>
          <cell r="N67">
            <v>75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16.333333333333332</v>
          </cell>
          <cell r="U67" t="e">
            <v>#VALUE!</v>
          </cell>
          <cell r="Z67" t="str">
            <v>TOAN</v>
          </cell>
          <cell r="AA67">
            <v>1342</v>
          </cell>
        </row>
        <row r="68">
          <cell r="A68">
            <v>60</v>
          </cell>
          <cell r="B68" t="str">
            <v>Lã</v>
          </cell>
          <cell r="C68" t="str">
            <v>Chi</v>
          </cell>
          <cell r="E68" t="str">
            <v/>
          </cell>
          <cell r="F68" t="str">
            <v>Lëch sæí Âaíng</v>
          </cell>
          <cell r="G68" t="str">
            <v>98C4AB</v>
          </cell>
          <cell r="H68">
            <v>102</v>
          </cell>
          <cell r="L68">
            <v>1.4</v>
          </cell>
          <cell r="M68" t="str">
            <v/>
          </cell>
          <cell r="N68">
            <v>60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17</v>
          </cell>
          <cell r="U68" t="e">
            <v>#VALUE!</v>
          </cell>
          <cell r="Z68" t="str">
            <v>ML</v>
          </cell>
          <cell r="AA68">
            <v>1359</v>
          </cell>
        </row>
        <row r="69">
          <cell r="A69">
            <v>61</v>
          </cell>
          <cell r="B69" t="str">
            <v>Lã</v>
          </cell>
          <cell r="C69" t="str">
            <v>Chi</v>
          </cell>
          <cell r="E69" t="str">
            <v/>
          </cell>
          <cell r="F69" t="str">
            <v>Lëch sæí Âaíng</v>
          </cell>
          <cell r="G69" t="str">
            <v>98ÂT3+H5</v>
          </cell>
          <cell r="H69">
            <v>106</v>
          </cell>
          <cell r="L69">
            <v>1.4</v>
          </cell>
          <cell r="M69" t="str">
            <v/>
          </cell>
          <cell r="N69">
            <v>60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17.666666666666668</v>
          </cell>
          <cell r="U69" t="e">
            <v>#VALUE!</v>
          </cell>
          <cell r="Z69" t="str">
            <v>ML</v>
          </cell>
          <cell r="AA69">
            <v>1386</v>
          </cell>
        </row>
        <row r="70">
          <cell r="A70">
            <v>62</v>
          </cell>
          <cell r="B70" t="str">
            <v>Nguyãùn Thë Trán</v>
          </cell>
          <cell r="C70" t="str">
            <v>Cháu</v>
          </cell>
          <cell r="E70" t="str">
            <v/>
          </cell>
          <cell r="F70" t="str">
            <v>Váût lyï 2</v>
          </cell>
          <cell r="G70" t="str">
            <v>98ÂT3+H5</v>
          </cell>
          <cell r="H70">
            <v>106</v>
          </cell>
          <cell r="L70">
            <v>1.4</v>
          </cell>
          <cell r="M70" t="str">
            <v/>
          </cell>
          <cell r="N70">
            <v>75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17.666666666666668</v>
          </cell>
          <cell r="U70" t="e">
            <v>#VALUE!</v>
          </cell>
          <cell r="Z70" t="str">
            <v>LY</v>
          </cell>
          <cell r="AA70">
            <v>1389</v>
          </cell>
        </row>
        <row r="71">
          <cell r="A71">
            <v>63</v>
          </cell>
          <cell r="B71" t="str">
            <v>Nguyãùn Xuán</v>
          </cell>
          <cell r="C71" t="str">
            <v>Nguyãût</v>
          </cell>
          <cell r="E71" t="str">
            <v/>
          </cell>
          <cell r="F71" t="str">
            <v>Toaïn 3</v>
          </cell>
          <cell r="G71" t="str">
            <v>98X1AB</v>
          </cell>
          <cell r="H71">
            <v>104</v>
          </cell>
          <cell r="L71">
            <v>1.4</v>
          </cell>
          <cell r="M71" t="str">
            <v/>
          </cell>
          <cell r="N71">
            <v>75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17.333333333333332</v>
          </cell>
          <cell r="U71" t="e">
            <v>#VALUE!</v>
          </cell>
          <cell r="Z71" t="str">
            <v>TOAN</v>
          </cell>
          <cell r="AA71">
            <v>1416</v>
          </cell>
        </row>
        <row r="72">
          <cell r="A72">
            <v>64</v>
          </cell>
          <cell r="B72" t="str">
            <v>Tráön Hæîu</v>
          </cell>
          <cell r="C72" t="str">
            <v>Hiãún</v>
          </cell>
          <cell r="E72" t="str">
            <v/>
          </cell>
          <cell r="F72" t="str">
            <v>Váût lyï 2</v>
          </cell>
          <cell r="G72" t="str">
            <v>98X1AB</v>
          </cell>
          <cell r="H72">
            <v>104</v>
          </cell>
          <cell r="L72">
            <v>1.4</v>
          </cell>
          <cell r="M72" t="str">
            <v/>
          </cell>
          <cell r="N72">
            <v>75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17.333333333333332</v>
          </cell>
          <cell r="U72" t="e">
            <v>#VALUE!</v>
          </cell>
          <cell r="Z72" t="str">
            <v>LY</v>
          </cell>
          <cell r="AA72">
            <v>1417</v>
          </cell>
        </row>
        <row r="73">
          <cell r="A73">
            <v>65</v>
          </cell>
          <cell r="B73" t="str">
            <v>Nguyãùn Xuán</v>
          </cell>
          <cell r="C73" t="str">
            <v>Nguyãût</v>
          </cell>
          <cell r="E73" t="str">
            <v/>
          </cell>
          <cell r="F73" t="str">
            <v>Toaïn 3</v>
          </cell>
          <cell r="G73" t="str">
            <v>98X2AB</v>
          </cell>
          <cell r="H73">
            <v>99</v>
          </cell>
          <cell r="L73">
            <v>1.3</v>
          </cell>
          <cell r="M73" t="str">
            <v/>
          </cell>
          <cell r="N73">
            <v>75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16.5</v>
          </cell>
          <cell r="U73" t="e">
            <v>#VALUE!</v>
          </cell>
          <cell r="Z73" t="str">
            <v>TOAN</v>
          </cell>
          <cell r="AA73">
            <v>1425</v>
          </cell>
        </row>
        <row r="74">
          <cell r="A74">
            <v>66</v>
          </cell>
          <cell r="B74" t="str">
            <v>Nguyãùn Thë Trán</v>
          </cell>
          <cell r="C74" t="str">
            <v>Cháu</v>
          </cell>
          <cell r="E74" t="str">
            <v/>
          </cell>
          <cell r="F74" t="str">
            <v>Váût lyï 2</v>
          </cell>
          <cell r="G74" t="str">
            <v>98X2AB</v>
          </cell>
          <cell r="H74">
            <v>99</v>
          </cell>
          <cell r="L74">
            <v>1.3</v>
          </cell>
          <cell r="M74" t="str">
            <v/>
          </cell>
          <cell r="N74">
            <v>75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16.5</v>
          </cell>
          <cell r="U74" t="e">
            <v>#VALUE!</v>
          </cell>
          <cell r="Z74" t="str">
            <v>LY</v>
          </cell>
          <cell r="AA74">
            <v>1426</v>
          </cell>
        </row>
        <row r="75">
          <cell r="A75">
            <v>67</v>
          </cell>
          <cell r="B75" t="str">
            <v>Tráön Kim</v>
          </cell>
          <cell r="C75" t="str">
            <v>Thaình</v>
          </cell>
          <cell r="E75" t="str">
            <v/>
          </cell>
          <cell r="F75" t="str">
            <v>Hçnh hoüa</v>
          </cell>
          <cell r="G75" t="str">
            <v>98X2AB</v>
          </cell>
          <cell r="H75">
            <v>99</v>
          </cell>
          <cell r="L75">
            <v>1.3</v>
          </cell>
          <cell r="M75" t="str">
            <v/>
          </cell>
          <cell r="N75">
            <v>60</v>
          </cell>
          <cell r="O75">
            <v>0</v>
          </cell>
          <cell r="P75">
            <v>39.6</v>
          </cell>
          <cell r="Q75">
            <v>0</v>
          </cell>
          <cell r="R75">
            <v>0</v>
          </cell>
          <cell r="S75">
            <v>0</v>
          </cell>
          <cell r="T75">
            <v>16.5</v>
          </cell>
          <cell r="U75" t="e">
            <v>#VALUE!</v>
          </cell>
          <cell r="X75" t="str">
            <v>x</v>
          </cell>
          <cell r="Z75" t="str">
            <v>CSKT</v>
          </cell>
          <cell r="AA75">
            <v>1427</v>
          </cell>
        </row>
        <row r="76">
          <cell r="A76">
            <v>68</v>
          </cell>
          <cell r="B76" t="str">
            <v>Tráön Kim</v>
          </cell>
          <cell r="C76" t="str">
            <v>Thaình</v>
          </cell>
          <cell r="E76" t="str">
            <v/>
          </cell>
          <cell r="F76" t="str">
            <v>Hçnh hoüa</v>
          </cell>
          <cell r="G76" t="str">
            <v>98X3AB</v>
          </cell>
          <cell r="H76">
            <v>111</v>
          </cell>
          <cell r="L76">
            <v>1.4</v>
          </cell>
          <cell r="M76" t="str">
            <v/>
          </cell>
          <cell r="N76">
            <v>60</v>
          </cell>
          <cell r="O76">
            <v>0</v>
          </cell>
          <cell r="P76">
            <v>44.400000000000006</v>
          </cell>
          <cell r="Q76">
            <v>0</v>
          </cell>
          <cell r="R76">
            <v>0</v>
          </cell>
          <cell r="S76">
            <v>0</v>
          </cell>
          <cell r="T76">
            <v>18.5</v>
          </cell>
          <cell r="U76" t="e">
            <v>#VALUE!</v>
          </cell>
          <cell r="X76" t="str">
            <v>x</v>
          </cell>
          <cell r="Z76" t="str">
            <v>CSKT</v>
          </cell>
          <cell r="AA76">
            <v>1436</v>
          </cell>
        </row>
        <row r="77">
          <cell r="A77">
            <v>69</v>
          </cell>
          <cell r="B77" t="str">
            <v>Lã Trung</v>
          </cell>
          <cell r="C77" t="str">
            <v>Chê</v>
          </cell>
          <cell r="E77" t="str">
            <v/>
          </cell>
          <cell r="F77" t="str">
            <v>Kinh tãú CT</v>
          </cell>
          <cell r="G77" t="str">
            <v>99H2AB</v>
          </cell>
          <cell r="H77">
            <v>84</v>
          </cell>
          <cell r="L77">
            <v>1.3</v>
          </cell>
          <cell r="M77" t="str">
            <v/>
          </cell>
          <cell r="N77">
            <v>75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14</v>
          </cell>
          <cell r="U77" t="e">
            <v>#VALUE!</v>
          </cell>
          <cell r="Z77" t="str">
            <v>ML</v>
          </cell>
          <cell r="AA77">
            <v>1509</v>
          </cell>
        </row>
        <row r="78">
          <cell r="A78">
            <v>70</v>
          </cell>
          <cell r="B78" t="str">
            <v>Tráön Kim</v>
          </cell>
          <cell r="C78" t="str">
            <v>Thaình</v>
          </cell>
          <cell r="E78" t="str">
            <v/>
          </cell>
          <cell r="F78" t="str">
            <v>Hçnh hoüa</v>
          </cell>
          <cell r="G78" t="str">
            <v>99X2AB</v>
          </cell>
          <cell r="H78">
            <v>99</v>
          </cell>
          <cell r="L78">
            <v>1.3</v>
          </cell>
          <cell r="M78" t="str">
            <v/>
          </cell>
          <cell r="N78">
            <v>60</v>
          </cell>
          <cell r="O78">
            <v>0</v>
          </cell>
          <cell r="P78">
            <v>39.6</v>
          </cell>
          <cell r="Q78">
            <v>0</v>
          </cell>
          <cell r="R78">
            <v>0</v>
          </cell>
          <cell r="S78">
            <v>0</v>
          </cell>
          <cell r="T78">
            <v>16.5</v>
          </cell>
          <cell r="U78" t="e">
            <v>#VALUE!</v>
          </cell>
          <cell r="X78" t="str">
            <v>x</v>
          </cell>
          <cell r="Z78" t="str">
            <v>CSKT</v>
          </cell>
          <cell r="AA78">
            <v>1570</v>
          </cell>
        </row>
        <row r="79">
          <cell r="A79">
            <v>71</v>
          </cell>
          <cell r="B79" t="str">
            <v>Nguyãùn Thanh</v>
          </cell>
          <cell r="C79" t="str">
            <v>Bçnh</v>
          </cell>
          <cell r="E79" t="str">
            <v/>
          </cell>
          <cell r="F79" t="str">
            <v>Kiãún truïc CN</v>
          </cell>
          <cell r="G79" t="str">
            <v>96X1B,C</v>
          </cell>
          <cell r="H79">
            <v>101</v>
          </cell>
          <cell r="L79">
            <v>1.4</v>
          </cell>
          <cell r="M79" t="str">
            <v/>
          </cell>
          <cell r="N79">
            <v>75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16.833333333333332</v>
          </cell>
          <cell r="U79" t="e">
            <v>#VALUE!</v>
          </cell>
          <cell r="Z79" t="str">
            <v>XD</v>
          </cell>
          <cell r="AA79">
            <v>1048</v>
          </cell>
        </row>
        <row r="80">
          <cell r="A80">
            <v>72</v>
          </cell>
          <cell r="B80" t="str">
            <v>Nguyãùn Xuán</v>
          </cell>
          <cell r="C80" t="str">
            <v>Âaûm</v>
          </cell>
          <cell r="D80" t="str">
            <v>GVC</v>
          </cell>
          <cell r="E80">
            <v>130</v>
          </cell>
          <cell r="F80" t="str">
            <v>NL Âäüng cå 2</v>
          </cell>
          <cell r="G80" t="str">
            <v>96C4</v>
          </cell>
          <cell r="H80">
            <v>23</v>
          </cell>
          <cell r="L80">
            <v>1</v>
          </cell>
          <cell r="M80">
            <v>1.2</v>
          </cell>
          <cell r="N80">
            <v>60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3.8333333333333335</v>
          </cell>
          <cell r="U80">
            <v>75.833333333333343</v>
          </cell>
          <cell r="V80" t="str">
            <v>HL(riãng)</v>
          </cell>
          <cell r="Z80" t="str">
            <v>CK</v>
          </cell>
          <cell r="AA80">
            <v>1647</v>
          </cell>
        </row>
        <row r="81">
          <cell r="A81">
            <v>73</v>
          </cell>
          <cell r="B81" t="str">
            <v>Nguyãùn Ngoüc</v>
          </cell>
          <cell r="C81" t="str">
            <v>Diãûp</v>
          </cell>
          <cell r="D81" t="str">
            <v>GVC</v>
          </cell>
          <cell r="E81">
            <v>130</v>
          </cell>
          <cell r="F81" t="str">
            <v>NL Âäüng cå 1</v>
          </cell>
          <cell r="G81" t="str">
            <v>96C4</v>
          </cell>
          <cell r="H81">
            <v>32</v>
          </cell>
          <cell r="L81">
            <v>1</v>
          </cell>
          <cell r="M81">
            <v>1.2</v>
          </cell>
          <cell r="N81">
            <v>60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5.333333333333333</v>
          </cell>
          <cell r="U81">
            <v>77.333333333333343</v>
          </cell>
          <cell r="V81" t="str">
            <v>HL(riãng)</v>
          </cell>
          <cell r="Z81" t="str">
            <v>CK</v>
          </cell>
          <cell r="AA81">
            <v>1648</v>
          </cell>
        </row>
        <row r="82">
          <cell r="E82" t="str">
            <v/>
          </cell>
          <cell r="L82">
            <v>1</v>
          </cell>
          <cell r="M82" t="str">
            <v/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e">
            <v>#VALUE!</v>
          </cell>
        </row>
        <row r="83">
          <cell r="E83" t="str">
            <v/>
          </cell>
          <cell r="L83">
            <v>1</v>
          </cell>
          <cell r="M83" t="str">
            <v/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 t="e">
            <v>#VALUE!</v>
          </cell>
        </row>
        <row r="84">
          <cell r="E84" t="str">
            <v/>
          </cell>
          <cell r="L84">
            <v>1</v>
          </cell>
          <cell r="M84" t="str">
            <v/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 t="e">
            <v>#VALUE!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DT"/>
      <sheetName val="TMDT"/>
      <sheetName val="THKP"/>
      <sheetName val="DTCT"/>
      <sheetName val="THVT"/>
      <sheetName val="VC"/>
      <sheetName val="TUDIEN"/>
      <sheetName val="THKL"/>
      <sheetName val="PTVT"/>
      <sheetName val="GIAVT"/>
      <sheetName val="XL4Test5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XL4Test5"/>
      <sheetName val="Thang 01"/>
      <sheetName val="Thang 02"/>
      <sheetName val="Thang 03"/>
      <sheetName val="Thang 04"/>
      <sheetName val="Thang 05"/>
      <sheetName val="Thang 06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ptvt"/>
      <sheetName val="giathanh1"/>
      <sheetName val="Du_lieu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ctdg"/>
      <sheetName val="sat"/>
      <sheetName val="K LUONG duong dby"/>
      <sheetName val="VL-NC TZ0,4"/>
      <sheetName val="TONGHOP"/>
      <sheetName val="ChiTietDZ"/>
      <sheetName val="VuaBT"/>
      <sheetName val="BQ"/>
      <sheetName val="Gia VL"/>
      <sheetName val="LKVL-CK-HT-GD1"/>
      <sheetName val="TONGKE-HT"/>
      <sheetName val="ThongSo"/>
      <sheetName val="gia vt,nc,may"/>
      <sheetName val="Thuc thanh"/>
      <sheetName val="DM 56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Kind of Service"/>
      <sheetName val="2004 Labor"/>
      <sheetName val="Service Coming"/>
      <sheetName val="DG-Don vi"/>
      <sheetName val="chitimc"/>
      <sheetName val="KHUTEN"/>
      <sheetName val="dg-VTu"/>
      <sheetName val="BETON"/>
      <sheetName val="dtxl"/>
      <sheetName val="CBKC-110"/>
      <sheetName val="PhaDoMong"/>
      <sheetName val="vankhuon"/>
      <sheetName val="Dongia"/>
      <sheetName val="Trung the 1 pha "/>
      <sheetName val="Trung the 3 pha"/>
      <sheetName val="Ha the"/>
      <sheetName val="QHDH-PAII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ptvt-dg"/>
      <sheetName val="CT THAO D၏"/>
      <sheetName val="0000000ူ"/>
      <sheetName val="Khung t"/>
      <sheetName val="[KHUTEN.XLSၝdienthoai"/>
      <sheetName val="t聩endien"/>
      <sheetName val=""/>
      <sheetName val="TienLuong"/>
      <sheetName val="khung_ten_TD"/>
      <sheetName val="khung_ten_LM7"/>
      <sheetName val="khung_ten_HC_Q3"/>
      <sheetName val="khung_ten_HC_HOAI_NHON"/>
      <sheetName val="khung_ten_HC_Hoa_Khanh"/>
      <sheetName val="Khung_ten_TK"/>
      <sheetName val="thong_ke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DGKS"/>
      <sheetName val="CTdongia"/>
      <sheetName val="NEW-PANEL"/>
      <sheetName val="Sheet_x0016_"/>
      <sheetName val="Sheet1&quot;"/>
      <sheetName val="Sheet1_x0014_"/>
      <sheetName val="KH-Q1,Q2,01"/>
      <sheetName val="coctuatrenda"/>
      <sheetName val="Inpanel"/>
      <sheetName val="Interior Trim"/>
      <sheetName val="input"/>
      <sheetName val="thop"/>
      <sheetName val="CHITIET"/>
      <sheetName val="LKVL_CK_HT_GD1"/>
      <sheetName val="TONGKE_HT"/>
      <sheetName val="KH moi"/>
      <sheetName val="_KHUTEN.XLSၝdienthoai"/>
      <sheetName val="kecot"/>
      <sheetName val="CAPDAT"/>
      <sheetName val="COT LAM MOI"/>
      <sheetName val="khung ten HC Hoa_x0000_Khanh"/>
      <sheetName val="khung ten HC Hoa"/>
      <sheetName val="HSLUONGTHO"/>
      <sheetName val="REGION"/>
      <sheetName val="OFFGRID"/>
      <sheetName val="Don gia"/>
      <sheetName val="gvl"/>
      <sheetName val="Ia Toi"/>
      <sheetName val="Bang tra"/>
      <sheetName val="lam-moi"/>
      <sheetName val="thao-go"/>
      <sheetName val="phuluc1"/>
      <sheetName val="TONG HOP VL_NC"/>
      <sheetName val="KKKKKKKK"/>
      <sheetName val="harmony_done"/>
      <sheetName val="Sheet_x005f_x0016_"/>
      <sheetName val="Sheet1_x005f_x0014_"/>
      <sheetName val="MHSCT"/>
      <sheetName val="khung ten HC HOAY NHON"/>
      <sheetName val="00а00000"/>
      <sheetName val="Go_x000d_ne"/>
      <sheetName val="Go_x000a_ne"/>
      <sheetName val="Go_ne"/>
      <sheetName val="khung ten HC Hoa?Khanh"/>
      <sheetName val="Sum"/>
      <sheetName val="VL"/>
      <sheetName val="TH"/>
      <sheetName val="PL 3-LƯƠNG"/>
      <sheetName val="IBASE"/>
      <sheetName val="ESTI."/>
      <sheetName val="DI-ESTI"/>
      <sheetName val="149-2"/>
      <sheetName val="149_2"/>
      <sheetName val="TCN86"/>
      <sheetName val="Tinh toan NPV _110909"/>
      <sheetName val="TH Von"/>
      <sheetName val="Gia Du Thau "/>
      <sheetName val="bt-TBA"/>
      <sheetName val="Dutoan KL"/>
      <sheetName val="PT VATTU"/>
      <sheetName val="Phan_tich_vt"/>
      <sheetName val="Thang_01"/>
      <sheetName val="Thang_02"/>
      <sheetName val="Thang_03"/>
      <sheetName val="Thang_04"/>
      <sheetName val="Thang_05"/>
      <sheetName val="Thang_06"/>
      <sheetName val="so_sanh_SL,CP"/>
      <sheetName val="luy_ke_thu_von"/>
      <sheetName val="So_SL"/>
      <sheetName val="So_TVon"/>
      <sheetName val="bao_cao_GD_hang_quÝ"/>
      <sheetName val="K_LUONG_duong_dby"/>
      <sheetName val="VL-NC_TZ0,4"/>
      <sheetName val="gia_vt,nc,may"/>
      <sheetName val="DM_56"/>
      <sheetName val="Thuc_thanh"/>
      <sheetName val="Gia_VL"/>
      <sheetName val="Kind_of_Service"/>
      <sheetName val="2004_Labor"/>
      <sheetName val="Service_Coming"/>
      <sheetName val="DG-Don_vi"/>
      <sheetName val="BK_MB"/>
      <sheetName val="So_Cai"/>
      <sheetName val="Trung_the_1_pha_"/>
      <sheetName val="Trung_the_3_pha"/>
      <sheetName val="Ha_the"/>
      <sheetName val="CT_THAO_D၏"/>
      <sheetName val="Khung_t"/>
      <sheetName val="[KHUTEN_XLSၝdienthoai"/>
      <sheetName val="Sheet"/>
      <sheetName val="kstk"/>
      <sheetName val="CT THAO D?"/>
      <sheetName val="0000000?"/>
      <sheetName val="[KHUTEN.XLS?dienthoai"/>
      <sheetName val="t?endien"/>
      <sheetName val="_KHUTEN.XLS?dienthoai"/>
      <sheetName val="DT chi tiet"/>
      <sheetName val="CT THAO D_"/>
      <sheetName val="0000000_"/>
      <sheetName val="_KHUTEN.XLS_dienthoai"/>
      <sheetName val="t_endi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/>
      <sheetData sheetId="18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"/>
      <sheetName val="!"/>
      <sheetName val="00000000"/>
      <sheetName val="10000000"/>
      <sheetName val="XXXXXXXX"/>
      <sheetName val="20000000"/>
      <sheetName val="3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,MAY"/>
      <sheetName val="A6_MAY"/>
      <sheetName val="Temp"/>
      <sheetName val="khung ten TD"/>
      <sheetName val="BDON"/>
      <sheetName val="DM 56"/>
    </sheetNames>
    <sheetDataSet>
      <sheetData sheetId="0" refreshError="1">
        <row r="3">
          <cell r="A3" t="str">
            <v>B. Nhán cäng 2,0/7</v>
          </cell>
          <cell r="B3" t="str">
            <v>2,0/7</v>
          </cell>
          <cell r="C3">
            <v>9437</v>
          </cell>
          <cell r="D3">
            <v>10466</v>
          </cell>
          <cell r="E3" t="str">
            <v>B. Nhán cäng 2,0/7</v>
          </cell>
          <cell r="F3" t="str">
            <v>cäng</v>
          </cell>
        </row>
        <row r="4">
          <cell r="A4" t="str">
            <v>B. Nhán cäng 2,5/7</v>
          </cell>
          <cell r="B4" t="str">
            <v>2,5/7</v>
          </cell>
          <cell r="C4">
            <v>10431.5</v>
          </cell>
          <cell r="D4">
            <v>11012</v>
          </cell>
          <cell r="E4" t="str">
            <v>B. Nhán cäng 2,5/7</v>
          </cell>
          <cell r="F4" t="str">
            <v>cäng</v>
          </cell>
        </row>
        <row r="5">
          <cell r="A5" t="str">
            <v>B. Nhán cäng 2,7/7</v>
          </cell>
          <cell r="B5" t="str">
            <v>2,7/7</v>
          </cell>
          <cell r="C5">
            <v>10629.3</v>
          </cell>
          <cell r="D5">
            <v>11239</v>
          </cell>
          <cell r="E5" t="str">
            <v>B. Nhán cäng 2,7/7</v>
          </cell>
          <cell r="F5" t="str">
            <v>cäng</v>
          </cell>
        </row>
        <row r="6">
          <cell r="A6" t="str">
            <v>B. Nhán cäng 3,0/7</v>
          </cell>
          <cell r="B6" t="str">
            <v>3,0/7</v>
          </cell>
          <cell r="C6">
            <v>10926</v>
          </cell>
          <cell r="D6">
            <v>11565</v>
          </cell>
          <cell r="E6" t="str">
            <v>B. Nhán cäng 3,0/7</v>
          </cell>
          <cell r="F6" t="str">
            <v>cäng</v>
          </cell>
        </row>
        <row r="7">
          <cell r="A7" t="str">
            <v>B. Nhán cäng 3,2/7</v>
          </cell>
          <cell r="B7" t="str">
            <v>3,2/7</v>
          </cell>
          <cell r="C7">
            <v>11216</v>
          </cell>
          <cell r="D7">
            <v>11870</v>
          </cell>
          <cell r="E7" t="str">
            <v>B. Nhán cäng 3,2/7</v>
          </cell>
          <cell r="F7" t="str">
            <v>cäng</v>
          </cell>
        </row>
        <row r="8">
          <cell r="A8" t="str">
            <v>B. Nhán cäng 3,5/7</v>
          </cell>
          <cell r="B8" t="str">
            <v>3,5/7</v>
          </cell>
          <cell r="C8">
            <v>11507.5</v>
          </cell>
          <cell r="D8">
            <v>12175</v>
          </cell>
          <cell r="E8" t="str">
            <v>B. Nhán cäng 3,5/7</v>
          </cell>
          <cell r="F8" t="str">
            <v>cäng</v>
          </cell>
        </row>
        <row r="9">
          <cell r="A9" t="str">
            <v>B. Nhán cäng 3,7/7</v>
          </cell>
          <cell r="B9" t="str">
            <v>3,7/7</v>
          </cell>
          <cell r="C9">
            <v>11790</v>
          </cell>
          <cell r="D9">
            <v>12480</v>
          </cell>
          <cell r="E9" t="str">
            <v>B. Nhán cäng 3,7/7</v>
          </cell>
          <cell r="F9" t="str">
            <v>cäng</v>
          </cell>
        </row>
        <row r="10">
          <cell r="A10" t="str">
            <v>B. Nhán cäng 4,0/7</v>
          </cell>
          <cell r="B10" t="str">
            <v>4,0/7</v>
          </cell>
          <cell r="C10">
            <v>12089</v>
          </cell>
          <cell r="D10">
            <v>12786</v>
          </cell>
          <cell r="E10" t="str">
            <v>B. Nhán cäng 4,0/7</v>
          </cell>
          <cell r="F10" t="str">
            <v>cäng</v>
          </cell>
        </row>
        <row r="11">
          <cell r="A11" t="str">
            <v>B. Nhán cäng 4,5/7</v>
          </cell>
          <cell r="B11" t="str">
            <v>4,5/7</v>
          </cell>
          <cell r="C11">
            <v>13281</v>
          </cell>
          <cell r="D11">
            <v>14094.5</v>
          </cell>
          <cell r="E11" t="str">
            <v>B. Nhán cäng 4,5/7</v>
          </cell>
          <cell r="F11" t="str">
            <v>cäng</v>
          </cell>
        </row>
        <row r="12">
          <cell r="A12" t="str">
            <v>B. Nhán cäng 5,0/7</v>
          </cell>
          <cell r="B12" t="str">
            <v>5,0/7</v>
          </cell>
          <cell r="C12">
            <v>14473</v>
          </cell>
          <cell r="D12">
            <v>15403</v>
          </cell>
          <cell r="E12" t="str">
            <v>B. Nhán cäng 5,0/7</v>
          </cell>
          <cell r="F12" t="str">
            <v>cäng</v>
          </cell>
        </row>
        <row r="13">
          <cell r="A13" t="str">
            <v>B. Nhán cäng 5,1/7</v>
          </cell>
          <cell r="B13" t="str">
            <v>5,1/7</v>
          </cell>
          <cell r="C13">
            <v>14769.6</v>
          </cell>
          <cell r="D13">
            <v>15728.7</v>
          </cell>
          <cell r="E13" t="str">
            <v>B. Nhán cäng 5,1/7</v>
          </cell>
          <cell r="F13" t="str">
            <v>cäng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</sheetNames>
    <sheetDataSet>
      <sheetData sheetId="0">
        <row r="565">
          <cell r="A565" t="str">
            <v>1a1.1</v>
          </cell>
        </row>
        <row r="566">
          <cell r="A566" t="str">
            <v>1a1.2</v>
          </cell>
        </row>
        <row r="567">
          <cell r="A567" t="str">
            <v>1a1.3</v>
          </cell>
        </row>
        <row r="568">
          <cell r="A568" t="str">
            <v>1b1</v>
          </cell>
        </row>
        <row r="569">
          <cell r="A569" t="str">
            <v>2a1.1</v>
          </cell>
        </row>
        <row r="570">
          <cell r="A570" t="str">
            <v>2a1.2</v>
          </cell>
        </row>
        <row r="571">
          <cell r="A571" t="str">
            <v>2a1.3</v>
          </cell>
        </row>
        <row r="572">
          <cell r="A572" t="str">
            <v>2a2.1</v>
          </cell>
        </row>
        <row r="573">
          <cell r="A573" t="str">
            <v>2a2.2</v>
          </cell>
        </row>
        <row r="574">
          <cell r="A574" t="str">
            <v>2a2.3</v>
          </cell>
        </row>
        <row r="575">
          <cell r="A575" t="str">
            <v>2b1</v>
          </cell>
        </row>
        <row r="576">
          <cell r="A576" t="str">
            <v>2b2</v>
          </cell>
        </row>
        <row r="577">
          <cell r="A577" t="str">
            <v>3a1.1</v>
          </cell>
        </row>
        <row r="578">
          <cell r="A578" t="str">
            <v>3a1.2</v>
          </cell>
        </row>
        <row r="579">
          <cell r="A579" t="str">
            <v>3a1.3</v>
          </cell>
        </row>
        <row r="580">
          <cell r="A580" t="str">
            <v>3a2.1</v>
          </cell>
        </row>
        <row r="581">
          <cell r="A581" t="str">
            <v>3a2.2</v>
          </cell>
        </row>
        <row r="582">
          <cell r="A582" t="str">
            <v>3a2.3</v>
          </cell>
        </row>
        <row r="583">
          <cell r="A583" t="str">
            <v>3a3.1</v>
          </cell>
        </row>
        <row r="584">
          <cell r="A584" t="str">
            <v>3a3.2</v>
          </cell>
        </row>
        <row r="585">
          <cell r="A585" t="str">
            <v>3a3.3</v>
          </cell>
        </row>
        <row r="586">
          <cell r="A586" t="str">
            <v>3b1</v>
          </cell>
        </row>
        <row r="587">
          <cell r="A587" t="str">
            <v>3b2</v>
          </cell>
        </row>
        <row r="588">
          <cell r="A588" t="str">
            <v>3b3</v>
          </cell>
        </row>
        <row r="589">
          <cell r="A589" t="str">
            <v>4a1</v>
          </cell>
        </row>
        <row r="590">
          <cell r="A590" t="str">
            <v>4a2</v>
          </cell>
        </row>
        <row r="591">
          <cell r="A591" t="str">
            <v>4a3</v>
          </cell>
        </row>
        <row r="592">
          <cell r="A592" t="str">
            <v>4b1</v>
          </cell>
        </row>
        <row r="593">
          <cell r="A593" t="str">
            <v>4b2</v>
          </cell>
        </row>
        <row r="594">
          <cell r="A594" t="str">
            <v>4b3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(Dr-Tk)"/>
      <sheetName val="PLV(Dr-Tk)"/>
      <sheetName val="DGCT (DR-TK)"/>
      <sheetName val="DTCT Phat Sinh (DR-TK)"/>
      <sheetName val="TH Phat Sinh (DR-TK)"/>
      <sheetName val="GVL (HN-AD)"/>
      <sheetName val="PLV (HN-AD)"/>
      <sheetName val="DGCT (HN-AD)"/>
      <sheetName val="DTCT Phat Sinh (HN-AD)"/>
      <sheetName val="TH Phat Sinh (HN-AD)"/>
      <sheetName val="GVL(AD-TR)"/>
      <sheetName val="PLV(AD-TR)"/>
      <sheetName val="DGCT(AD-TR)"/>
      <sheetName val="DTCT Phat Sinh (AD-TR)"/>
      <sheetName val="TH Phat Sinh (AD-TR)"/>
      <sheetName val="XL4Poppy"/>
      <sheetName val="GVL_Dr_Tk_"/>
      <sheetName val="dtct cong"/>
      <sheetName val="T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N"/>
      <sheetName val="DLTT"/>
      <sheetName val="BXLDL"/>
      <sheetName val="BCLCTT"/>
      <sheetName val="DM 56"/>
    </sheetNames>
    <sheetDataSet>
      <sheetData sheetId="0"/>
      <sheetData sheetId="1"/>
      <sheetData sheetId="2">
        <row r="3">
          <cell r="B3">
            <v>1</v>
          </cell>
          <cell r="D3">
            <v>0</v>
          </cell>
          <cell r="E3">
            <v>0</v>
          </cell>
        </row>
        <row r="4">
          <cell r="B4">
            <v>2</v>
          </cell>
          <cell r="D4">
            <v>0</v>
          </cell>
          <cell r="E4">
            <v>0</v>
          </cell>
        </row>
        <row r="5">
          <cell r="B5">
            <v>2</v>
          </cell>
          <cell r="D5">
            <v>0</v>
          </cell>
          <cell r="E5">
            <v>0</v>
          </cell>
        </row>
        <row r="6">
          <cell r="B6">
            <v>2</v>
          </cell>
          <cell r="D6">
            <v>0</v>
          </cell>
          <cell r="E6">
            <v>0</v>
          </cell>
        </row>
        <row r="7">
          <cell r="B7">
            <v>3</v>
          </cell>
          <cell r="D7">
            <v>0</v>
          </cell>
          <cell r="E7">
            <v>0</v>
          </cell>
        </row>
        <row r="8">
          <cell r="B8">
            <v>4</v>
          </cell>
          <cell r="D8">
            <v>0</v>
          </cell>
          <cell r="E8">
            <v>0</v>
          </cell>
        </row>
        <row r="9">
          <cell r="B9">
            <v>5</v>
          </cell>
          <cell r="D9">
            <v>0</v>
          </cell>
          <cell r="E9">
            <v>0</v>
          </cell>
        </row>
        <row r="10">
          <cell r="B10">
            <v>6</v>
          </cell>
          <cell r="D10">
            <v>0</v>
          </cell>
          <cell r="E10">
            <v>0</v>
          </cell>
        </row>
        <row r="11">
          <cell r="B11">
            <v>7</v>
          </cell>
          <cell r="D11">
            <v>0</v>
          </cell>
          <cell r="E11">
            <v>0</v>
          </cell>
        </row>
        <row r="12">
          <cell r="B12">
            <v>8</v>
          </cell>
          <cell r="D12">
            <v>0</v>
          </cell>
          <cell r="E12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B15">
            <v>20</v>
          </cell>
          <cell r="D15">
            <v>0</v>
          </cell>
          <cell r="E15">
            <v>0</v>
          </cell>
        </row>
        <row r="16">
          <cell r="D16">
            <v>0</v>
          </cell>
          <cell r="E16">
            <v>0</v>
          </cell>
        </row>
        <row r="17">
          <cell r="B17">
            <v>21</v>
          </cell>
          <cell r="D17">
            <v>0</v>
          </cell>
          <cell r="E17">
            <v>0</v>
          </cell>
        </row>
        <row r="18">
          <cell r="B18">
            <v>21</v>
          </cell>
          <cell r="D18">
            <v>0</v>
          </cell>
          <cell r="E18">
            <v>0</v>
          </cell>
        </row>
        <row r="19">
          <cell r="B19">
            <v>21</v>
          </cell>
          <cell r="D19">
            <v>0</v>
          </cell>
          <cell r="E19">
            <v>0</v>
          </cell>
        </row>
        <row r="20">
          <cell r="B20">
            <v>21</v>
          </cell>
          <cell r="D20">
            <v>0</v>
          </cell>
          <cell r="E20">
            <v>0</v>
          </cell>
        </row>
        <row r="21">
          <cell r="B21">
            <v>21</v>
          </cell>
          <cell r="D21">
            <v>0</v>
          </cell>
          <cell r="E21">
            <v>0</v>
          </cell>
        </row>
        <row r="22">
          <cell r="B22">
            <v>21</v>
          </cell>
          <cell r="D22">
            <v>0</v>
          </cell>
          <cell r="E22">
            <v>0</v>
          </cell>
        </row>
        <row r="23">
          <cell r="B23">
            <v>22</v>
          </cell>
          <cell r="D23">
            <v>0</v>
          </cell>
          <cell r="E23">
            <v>0</v>
          </cell>
        </row>
        <row r="24">
          <cell r="B24">
            <v>23</v>
          </cell>
          <cell r="D24">
            <v>0</v>
          </cell>
          <cell r="E24">
            <v>0</v>
          </cell>
        </row>
        <row r="25">
          <cell r="B25">
            <v>24</v>
          </cell>
          <cell r="D25">
            <v>0</v>
          </cell>
          <cell r="E25">
            <v>0</v>
          </cell>
        </row>
        <row r="26">
          <cell r="B26">
            <v>24</v>
          </cell>
          <cell r="D26">
            <v>0</v>
          </cell>
          <cell r="E26">
            <v>0</v>
          </cell>
        </row>
        <row r="27">
          <cell r="B27">
            <v>24</v>
          </cell>
          <cell r="D27">
            <v>0</v>
          </cell>
          <cell r="E27">
            <v>0</v>
          </cell>
        </row>
        <row r="28">
          <cell r="B28">
            <v>24</v>
          </cell>
          <cell r="D28">
            <v>0</v>
          </cell>
          <cell r="E28">
            <v>0</v>
          </cell>
        </row>
        <row r="29">
          <cell r="B29">
            <v>25</v>
          </cell>
          <cell r="D29">
            <v>0</v>
          </cell>
          <cell r="E29">
            <v>0</v>
          </cell>
        </row>
        <row r="30">
          <cell r="B30">
            <v>25</v>
          </cell>
          <cell r="D30">
            <v>0</v>
          </cell>
          <cell r="E30">
            <v>0</v>
          </cell>
        </row>
        <row r="31">
          <cell r="B31">
            <v>25</v>
          </cell>
          <cell r="D31">
            <v>0</v>
          </cell>
          <cell r="E31">
            <v>0</v>
          </cell>
        </row>
        <row r="32">
          <cell r="B32">
            <v>25</v>
          </cell>
          <cell r="D32">
            <v>0</v>
          </cell>
          <cell r="E32">
            <v>0</v>
          </cell>
        </row>
        <row r="33">
          <cell r="B33">
            <v>25</v>
          </cell>
          <cell r="D33">
            <v>0</v>
          </cell>
          <cell r="E33">
            <v>0</v>
          </cell>
        </row>
        <row r="34">
          <cell r="B34">
            <v>25</v>
          </cell>
          <cell r="D34">
            <v>0</v>
          </cell>
          <cell r="E34">
            <v>0</v>
          </cell>
        </row>
        <row r="35">
          <cell r="B35">
            <v>26</v>
          </cell>
          <cell r="D35">
            <v>0</v>
          </cell>
          <cell r="E35">
            <v>0</v>
          </cell>
        </row>
        <row r="36">
          <cell r="B36">
            <v>26</v>
          </cell>
          <cell r="D36">
            <v>0</v>
          </cell>
          <cell r="E36">
            <v>0</v>
          </cell>
        </row>
        <row r="37">
          <cell r="B37">
            <v>26</v>
          </cell>
          <cell r="D37">
            <v>0</v>
          </cell>
          <cell r="E37">
            <v>0</v>
          </cell>
        </row>
        <row r="38">
          <cell r="B38">
            <v>26</v>
          </cell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B41">
            <v>30</v>
          </cell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B43">
            <v>31</v>
          </cell>
          <cell r="D43">
            <v>0</v>
          </cell>
          <cell r="E43">
            <v>0</v>
          </cell>
        </row>
        <row r="44">
          <cell r="B44">
            <v>32</v>
          </cell>
          <cell r="D44">
            <v>0</v>
          </cell>
          <cell r="E44">
            <v>0</v>
          </cell>
        </row>
        <row r="45">
          <cell r="B45">
            <v>33</v>
          </cell>
          <cell r="D45">
            <v>0</v>
          </cell>
          <cell r="E45">
            <v>0</v>
          </cell>
        </row>
        <row r="46">
          <cell r="B46">
            <v>34</v>
          </cell>
          <cell r="D46">
            <v>0</v>
          </cell>
          <cell r="E46">
            <v>0</v>
          </cell>
        </row>
        <row r="47">
          <cell r="B47">
            <v>35</v>
          </cell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B50">
            <v>40</v>
          </cell>
        </row>
        <row r="51">
          <cell r="B51">
            <v>50</v>
          </cell>
        </row>
        <row r="52">
          <cell r="B52">
            <v>60</v>
          </cell>
          <cell r="E52">
            <v>196203359</v>
          </cell>
        </row>
        <row r="53">
          <cell r="B53">
            <v>70</v>
          </cell>
          <cell r="E53">
            <v>196203359</v>
          </cell>
        </row>
      </sheetData>
      <sheetData sheetId="3"/>
      <sheetData sheetId="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Detailed Analysis for Breakdown"/>
      <sheetName val="Cash Flow (2)"/>
      <sheetName val="Cash Flow"/>
      <sheetName val="Phu tam"/>
      <sheetName val="Rate &amp; Price"/>
      <sheetName val="Discount"/>
      <sheetName val="Summary of Bid Price"/>
      <sheetName val="Summary of Bid Price (Viet)"/>
      <sheetName val="KL &amp; don gia chinh"/>
      <sheetName val="Sheet1"/>
      <sheetName val="Sheet2"/>
      <sheetName val="Sheet3"/>
      <sheetName val="Sheet10"/>
      <sheetName val="Sheet9"/>
      <sheetName val="Sheet7"/>
      <sheetName val="Sheet6"/>
      <sheetName val="Sheet5"/>
      <sheetName val="Sheet4"/>
      <sheetName val="CD L1phai"/>
      <sheetName val="1-2"/>
      <sheetName val="3-4"/>
      <sheetName val="XL4Poppy"/>
      <sheetName val="Ban giam tai -lien ket ban"/>
      <sheetName val="Via he"/>
      <sheetName val="Mat duong"/>
      <sheetName val="Mu cong"/>
      <sheetName val="Tong hop - m "/>
      <sheetName val="Don gia goc"/>
      <sheetName val="XXXXXXXX"/>
      <sheetName val="XXXXXXX0"/>
      <sheetName val="XL4Test5"/>
      <sheetName val="DTCT D"/>
      <sheetName val="PTVT D"/>
      <sheetName val="THVL D"/>
      <sheetName val="GTVT D"/>
      <sheetName val="Sheet8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Sheet201"/>
      <sheetName val="Sheet202"/>
      <sheetName val="Sheet203"/>
      <sheetName val="Sheet204"/>
      <sheetName val="Sheet205"/>
      <sheetName val="Sheet206"/>
      <sheetName val="Sheet207"/>
      <sheetName val="Sheet208"/>
      <sheetName val="Sheet209"/>
      <sheetName val="Sheet210"/>
      <sheetName val="Sheet211"/>
      <sheetName val="Sheet212"/>
      <sheetName val="Sheet213"/>
      <sheetName val="Sheet214"/>
      <sheetName val="Sheet215"/>
      <sheetName val="Sheet216"/>
      <sheetName val="Sheet217"/>
      <sheetName val="Sheet218"/>
      <sheetName val="Sheet219"/>
      <sheetName val="Sheet220"/>
      <sheetName val="Sheet221"/>
      <sheetName val="Sheet222"/>
      <sheetName val="Sheet223"/>
      <sheetName val="Sheet224"/>
      <sheetName val="Sheet225"/>
      <sheetName val="Sheet226"/>
      <sheetName val="Sheet227"/>
      <sheetName val="Sheet228"/>
      <sheetName val="Sheet229"/>
      <sheetName val="Sheet230"/>
      <sheetName val="Sheet231"/>
      <sheetName val="Sheet232"/>
      <sheetName val="Sheet233"/>
      <sheetName val="Sheet234"/>
      <sheetName val="Sheet235"/>
      <sheetName val="Sheet236"/>
      <sheetName val="Sheet237"/>
      <sheetName val="Sheet238"/>
      <sheetName val="Sheet239"/>
      <sheetName val="Sheet240"/>
      <sheetName val="Sheet241"/>
      <sheetName val="Sheet242"/>
      <sheetName val="Sheet243"/>
      <sheetName val="Sheet244"/>
      <sheetName val="Sheet245"/>
      <sheetName val="Sheet246"/>
      <sheetName val="Sheet247"/>
      <sheetName val="Sheet248"/>
      <sheetName val="Sheet249"/>
      <sheetName val="Sheet250"/>
      <sheetName val="Sheet251"/>
      <sheetName val="Sheet252"/>
      <sheetName val="Sheet253"/>
      <sheetName val="Sheet254"/>
      <sheetName val="Sheet255"/>
      <sheetName val="Rate _ Price"/>
      <sheetName val="GTXLas"/>
      <sheetName val="DTas"/>
      <sheetName val="PTas"/>
      <sheetName val="THas"/>
      <sheetName val="GTXL1"/>
      <sheetName val="DT1"/>
      <sheetName val="PT1"/>
      <sheetName val="TH1"/>
      <sheetName val="VC1"/>
      <sheetName val="Tong hop QTCT"/>
      <sheetName val="HeSo TH DuToan"/>
      <sheetName val="TongHopKinhPhi"/>
      <sheetName val="ApGia"/>
      <sheetName val="KL"/>
      <sheetName val="Gia VL NC M"/>
      <sheetName val="Luong"/>
      <sheetName val="may"/>
      <sheetName val="BANG10"/>
      <sheetName val="info"/>
      <sheetName val="BIA"/>
      <sheetName val="TM"/>
      <sheetName val="BuVT"/>
      <sheetName val="Tronthu"/>
      <sheetName val="BB lop1"/>
      <sheetName val="KLSN lop1"/>
      <sheetName val="BB lop2"/>
      <sheetName val="KLsn lop2"/>
      <sheetName val="BB lop 3"/>
      <sheetName val="KLSN lop3"/>
      <sheetName val="BB lop4"/>
      <sheetName val="KLSN lop4"/>
      <sheetName val="BB lop5"/>
      <sheetName val="KLSN lop5"/>
      <sheetName val="BB lop 6"/>
      <sheetName val="KL SN lop6"/>
      <sheetName val="KLSnen tong"/>
      <sheetName val="PL KL"/>
      <sheetName val="TINH GT TT"/>
      <sheetName val="Cty GThuy"/>
      <sheetName val="GTKLHT"/>
      <sheetName val="~         "/>
      <sheetName val="QuangNgai_Gia"/>
      <sheetName val="THANG 1-2006"/>
      <sheetName val="THANG 2-2006"/>
      <sheetName val="THANH TOAN NHAN CONG"/>
      <sheetName val="CHAM CONG"/>
      <sheetName val="TONG HOP TT DAU MAY"/>
      <sheetName val="TONG HOP TIEN AN, UNG"/>
      <sheetName val="TH CONG"/>
      <sheetName val="XXXXXXXXXX"/>
      <sheetName val="0000000000"/>
      <sheetName val="1000000000"/>
      <sheetName val="BangChietTinhDonGia"/>
      <sheetName val="_x0000__x0000_h Flow (2)"/>
      <sheetName val="chung"/>
      <sheetName val="00000000"/>
      <sheetName val="PLBS"/>
      <sheetName val="HelpMe"/>
      <sheetName val="Tong KL Toan Cau "/>
      <sheetName val="duong chinh"/>
      <sheetName val="duong tranh"/>
      <sheetName val="so sanh KL"/>
      <sheetName val="BCTKQKD"/>
      <sheetName val="BCTCDCK"/>
      <sheetName val="BCTCDDN"/>
      <sheetName val="THKL k0+954"/>
      <sheetName val="KL TKBVTC"/>
      <sheetName val="KL TKKT"/>
      <sheetName val="SSKL TKKT - NO CONG HOP"/>
      <sheetName val="KLCT - CONG HOP (2)"/>
      <sheetName val="KLTH - CONG HOP"/>
      <sheetName val="SOSANH KL"/>
      <sheetName val="THKL"/>
      <sheetName val="DINHHINH-D100"/>
      <sheetName val="DINHHINH-D150"/>
      <sheetName val="km15"/>
      <sheetName val="10000000"/>
      <sheetName val="20000000"/>
      <sheetName val="30000000"/>
      <sheetName val="40000000"/>
      <sheetName val="50000000"/>
      <sheetName val="60000000"/>
      <sheetName val="TLC-8-6"/>
      <sheetName val="TKN"/>
      <sheetName val="CSCEC"/>
      <sheetName val="NK+CH"/>
      <sheetName val="Phí DV trả JBIC"/>
      <sheetName val="Lãi vay JBIC"/>
      <sheetName val="Tổng hợp quí"/>
      <sheetName val="Tổng hợp chung"/>
      <sheetName val="3311"/>
      <sheetName val="XL"/>
      <sheetName val="XL(TT)"/>
      <sheetName val="kl cua van"/>
      <sheetName val="LAN CAN CCT KENH TAY"/>
      <sheetName val="LAN CAN CCT KENH T9"/>
      <sheetName val="LAN CAN CAU CONG TAC"/>
      <sheetName val="ST(BS) (TT)"/>
      <sheetName val="TONG KL"/>
      <sheetName val="XL (HT)"/>
      <sheetName val="CT(HT)"/>
      <sheetName val="THKL (HT)"/>
      <sheetName val="ST(HT)"/>
      <sheetName val="VTCong"/>
      <sheetName val="THDT"/>
      <sheetName val="DGKS"/>
      <sheetName val="CT"/>
      <sheetName val="PT"/>
      <sheetName val="THVT"/>
      <sheetName val="PTMTC"/>
      <sheetName val="BUGIANHIENLIEU"/>
      <sheetName val="STKL(3.5x6.0m)"/>
      <sheetName val="CUA VAN"/>
      <sheetName val="TONG HOP KL"/>
      <sheetName val="STKLCMSO 01"/>
      <sheetName val="TONG KL2"/>
      <sheetName val="STKLCMSO 02"/>
      <sheetName val="TONG KL3"/>
      <sheetName val="TONG KL4"/>
      <sheetName val="TONG KL5"/>
      <sheetName val="TONGHOPKL"/>
      <sheetName val="THKP"/>
      <sheetName val="cong 1"/>
      <sheetName val="dao dap cong 1"/>
      <sheetName val="cong 2"/>
      <sheetName val="dao dap cong 2"/>
      <sheetName val="cong 3"/>
      <sheetName val="dao dap cong 3"/>
      <sheetName val="NC-MTC"/>
      <sheetName val="PTVT"/>
      <sheetName val="TH vat tu"/>
      <sheetName val="vc"/>
      <sheetName val="giacat"/>
      <sheetName val="PT BNL"/>
      <sheetName val="BNL"/>
      <sheetName val="Bang tinh gia VL"/>
      <sheetName val="TH Kinh phi"/>
      <sheetName val="TH thiet bi"/>
      <sheetName val="TH Nhan cong"/>
      <sheetName val="DM Chi phi"/>
      <sheetName val="TONG CHI PHI"/>
      <sheetName val="CPKS"/>
      <sheetName val="CPXD"/>
      <sheetName val="BO BAC SNT"/>
      <sheetName val="BO NAM SNT"/>
      <sheetName val="CT DON GIA"/>
      <sheetName val="Du toan"/>
      <sheetName val="Phan tich vat tu"/>
      <sheetName val="Tong hop vat tu"/>
      <sheetName val="Gia tri vat tu"/>
      <sheetName val="Chenh lech vat tu"/>
      <sheetName val="Chi phi van chuyen"/>
      <sheetName val="Gia giao VL den HT"/>
      <sheetName val="Gia VL den HT"/>
      <sheetName val="Don gia chi tiet"/>
      <sheetName val="Du thau"/>
      <sheetName val="Tong hop kinh phi"/>
      <sheetName val="QD 957-2009"/>
      <sheetName val="Cong van 1751"/>
      <sheetName val="Tu van Thiet ke"/>
      <sheetName val="Tong hop DTCT"/>
      <sheetName val="Tong hop CPTB"/>
      <sheetName val="Tong hop DT CPXD TH"/>
      <sheetName val="Tien do thi cong"/>
      <sheetName val="Bia du toan"/>
      <sheetName val="Config"/>
      <sheetName val="TLg Laitau"/>
      <sheetName val="TLg CN&amp;Laixe"/>
      <sheetName val="TLg Laitau (2)"/>
      <sheetName val="TLg CN&amp;Laixe (2)"/>
      <sheetName val="TDCV"/>
      <sheetName val="DM_User"/>
      <sheetName val="TDCM"/>
      <sheetName val="PLV"/>
      <sheetName val="TDVT"/>
      <sheetName val="DM"/>
      <sheetName val="GVT"/>
      <sheetName val="DG"/>
      <sheetName val="TDVT_User"/>
      <sheetName val="tu non mo"/>
      <sheetName val="BANG CAO DO"/>
      <sheetName val="THIET BI THI CONG CHU YEU"/>
      <sheetName val="THI CONG"/>
      <sheetName val="Th"/>
      <sheetName val="K0-1"/>
      <sheetName val="K1-2"/>
      <sheetName val="K2-3"/>
      <sheetName val="K3-4"/>
      <sheetName val="k4-5"/>
      <sheetName val="ctkt"/>
      <sheetName val="DC"/>
      <sheetName val="Duong giao"/>
      <sheetName val="tenbien"/>
      <sheetName val="tenbien "/>
      <sheetName val="Xu ly md"/>
      <sheetName val="solieu"/>
      <sheetName val="tcanh"/>
      <sheetName val="san"/>
      <sheetName val="Thanbien"/>
      <sheetName val="km243+124"/>
      <sheetName val="Ptich (cau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1">
          <cell r="H191">
            <v>1.07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"/>
      <sheetName val="1"/>
      <sheetName val="2"/>
      <sheetName val="3"/>
      <sheetName val="4"/>
      <sheetName val="5"/>
      <sheetName val="6"/>
      <sheetName val="7"/>
      <sheetName val="8"/>
      <sheetName val="00000000"/>
      <sheetName val="10000000"/>
      <sheetName val="XXXXXXXX"/>
      <sheetName val="20000000"/>
      <sheetName val="30000000"/>
      <sheetName val="40000000"/>
      <sheetName val="50000000"/>
      <sheetName val="60000000"/>
    </sheetNames>
    <sheetDataSet>
      <sheetData sheetId="0">
        <row r="134">
          <cell r="A134" t="str">
            <v>1bo1</v>
          </cell>
        </row>
        <row r="135">
          <cell r="A135" t="str">
            <v>1bo2</v>
          </cell>
        </row>
        <row r="136">
          <cell r="A136" t="str">
            <v>1bo3</v>
          </cell>
        </row>
        <row r="137">
          <cell r="A137" t="str">
            <v>1bo33</v>
          </cell>
        </row>
        <row r="138">
          <cell r="A138" t="str">
            <v>1boht</v>
          </cell>
        </row>
        <row r="139">
          <cell r="A139" t="str">
            <v>1bq1</v>
          </cell>
        </row>
        <row r="140">
          <cell r="A140" t="str">
            <v>1bq2</v>
          </cell>
        </row>
        <row r="141">
          <cell r="A141" t="str">
            <v>1bq3</v>
          </cell>
        </row>
        <row r="142">
          <cell r="A142" t="str">
            <v>1bqht</v>
          </cell>
        </row>
        <row r="143">
          <cell r="A143" t="str">
            <v>1bu1</v>
          </cell>
        </row>
        <row r="144">
          <cell r="A144" t="str">
            <v>1bu2</v>
          </cell>
        </row>
        <row r="145">
          <cell r="A145" t="str">
            <v>1bu3</v>
          </cell>
        </row>
        <row r="146">
          <cell r="A146" t="str">
            <v>1bu33</v>
          </cell>
        </row>
        <row r="147">
          <cell r="A147" t="str">
            <v>1bug1</v>
          </cell>
        </row>
        <row r="148">
          <cell r="A148" t="str">
            <v>1bug2</v>
          </cell>
        </row>
        <row r="149">
          <cell r="A149" t="str">
            <v>1bug3</v>
          </cell>
        </row>
        <row r="150">
          <cell r="A150" t="str">
            <v>1bug33</v>
          </cell>
        </row>
        <row r="151">
          <cell r="A151" t="str">
            <v>1bught</v>
          </cell>
        </row>
        <row r="152">
          <cell r="A152" t="str">
            <v>1buht</v>
          </cell>
        </row>
        <row r="153">
          <cell r="A153" t="str">
            <v>1c1</v>
          </cell>
        </row>
        <row r="154">
          <cell r="A154" t="str">
            <v>1c2</v>
          </cell>
        </row>
        <row r="155">
          <cell r="A155" t="str">
            <v>1c3</v>
          </cell>
        </row>
        <row r="156">
          <cell r="A156" t="str">
            <v>1c33</v>
          </cell>
        </row>
        <row r="157">
          <cell r="A157" t="str">
            <v>1ca1</v>
          </cell>
        </row>
        <row r="158">
          <cell r="A158" t="str">
            <v>1ca2</v>
          </cell>
        </row>
        <row r="159">
          <cell r="A159" t="str">
            <v>1ca22</v>
          </cell>
        </row>
        <row r="160">
          <cell r="A160" t="str">
            <v>1ca3</v>
          </cell>
        </row>
        <row r="161">
          <cell r="A161" t="str">
            <v>1caht</v>
          </cell>
        </row>
        <row r="162">
          <cell r="A162" t="str">
            <v>1cc1</v>
          </cell>
        </row>
        <row r="163">
          <cell r="A163" t="str">
            <v>1cc2</v>
          </cell>
        </row>
        <row r="164">
          <cell r="A164" t="str">
            <v>1cc3</v>
          </cell>
        </row>
        <row r="165">
          <cell r="A165" t="str">
            <v>1cc33</v>
          </cell>
        </row>
        <row r="166">
          <cell r="A166" t="str">
            <v>1ccg1</v>
          </cell>
        </row>
        <row r="167">
          <cell r="A167" t="str">
            <v>1ccg2</v>
          </cell>
        </row>
        <row r="168">
          <cell r="A168" t="str">
            <v>1ccg3</v>
          </cell>
        </row>
        <row r="169">
          <cell r="A169" t="str">
            <v>1ccg33</v>
          </cell>
        </row>
        <row r="170">
          <cell r="A170" t="str">
            <v>1ccght</v>
          </cell>
        </row>
        <row r="171">
          <cell r="A171" t="str">
            <v>1ccht</v>
          </cell>
        </row>
        <row r="172">
          <cell r="A172" t="str">
            <v>1cg1</v>
          </cell>
        </row>
        <row r="173">
          <cell r="A173" t="str">
            <v>1cg2</v>
          </cell>
        </row>
        <row r="174">
          <cell r="A174" t="str">
            <v>1cg3</v>
          </cell>
        </row>
        <row r="175">
          <cell r="A175" t="str">
            <v>1cg33</v>
          </cell>
        </row>
        <row r="176">
          <cell r="A176" t="str">
            <v>1cght</v>
          </cell>
        </row>
        <row r="177">
          <cell r="A177" t="str">
            <v>1ch1</v>
          </cell>
        </row>
        <row r="178">
          <cell r="A178" t="str">
            <v>1ch2</v>
          </cell>
        </row>
        <row r="179">
          <cell r="A179" t="str">
            <v>1ch3</v>
          </cell>
        </row>
        <row r="180">
          <cell r="A180" t="str">
            <v>1chd1</v>
          </cell>
        </row>
        <row r="181">
          <cell r="A181" t="str">
            <v>1chd2</v>
          </cell>
        </row>
        <row r="182">
          <cell r="A182" t="str">
            <v>1chd3</v>
          </cell>
        </row>
        <row r="183">
          <cell r="A183" t="str">
            <v>1chdht</v>
          </cell>
        </row>
        <row r="184">
          <cell r="A184" t="str">
            <v>1chg1</v>
          </cell>
        </row>
        <row r="185">
          <cell r="A185" t="str">
            <v>1chg2</v>
          </cell>
        </row>
        <row r="186">
          <cell r="A186" t="str">
            <v>1chg3</v>
          </cell>
        </row>
        <row r="187">
          <cell r="A187" t="str">
            <v>1chght</v>
          </cell>
        </row>
        <row r="188">
          <cell r="A188" t="str">
            <v>1chht</v>
          </cell>
        </row>
        <row r="189">
          <cell r="A189" t="str">
            <v>1cht</v>
          </cell>
        </row>
        <row r="190">
          <cell r="A190" t="str">
            <v>1co1</v>
          </cell>
        </row>
        <row r="191">
          <cell r="A191" t="str">
            <v>1co2</v>
          </cell>
        </row>
        <row r="192">
          <cell r="A192" t="str">
            <v>1co3</v>
          </cell>
        </row>
        <row r="193">
          <cell r="A193" t="str">
            <v>1co33</v>
          </cell>
        </row>
        <row r="194">
          <cell r="A194" t="str">
            <v>1coht</v>
          </cell>
        </row>
        <row r="195">
          <cell r="A195" t="str">
            <v>1cr1</v>
          </cell>
        </row>
        <row r="196">
          <cell r="A196" t="str">
            <v>1cr2</v>
          </cell>
        </row>
        <row r="197">
          <cell r="A197" t="str">
            <v>1cr3</v>
          </cell>
        </row>
        <row r="198">
          <cell r="A198" t="str">
            <v>1crht</v>
          </cell>
        </row>
        <row r="199">
          <cell r="A199" t="str">
            <v>1dd1</v>
          </cell>
        </row>
        <row r="200">
          <cell r="A200" t="str">
            <v>1dd2</v>
          </cell>
        </row>
        <row r="201">
          <cell r="A201" t="str">
            <v>1dd3</v>
          </cell>
        </row>
        <row r="202">
          <cell r="A202" t="str">
            <v>1dd33</v>
          </cell>
        </row>
        <row r="203">
          <cell r="A203" t="str">
            <v>1ddht</v>
          </cell>
        </row>
        <row r="204">
          <cell r="A204" t="str">
            <v>1dn</v>
          </cell>
        </row>
        <row r="205">
          <cell r="A205" t="str">
            <v>1du1</v>
          </cell>
        </row>
        <row r="206">
          <cell r="A206" t="str">
            <v>1du2</v>
          </cell>
        </row>
        <row r="207">
          <cell r="A207" t="str">
            <v>1du22</v>
          </cell>
        </row>
        <row r="208">
          <cell r="A208" t="str">
            <v>1du3</v>
          </cell>
        </row>
        <row r="209">
          <cell r="A209" t="str">
            <v>1duht</v>
          </cell>
        </row>
        <row r="210">
          <cell r="A210" t="str">
            <v>1kh1</v>
          </cell>
        </row>
        <row r="211">
          <cell r="A211" t="str">
            <v>1kh2</v>
          </cell>
        </row>
        <row r="212">
          <cell r="A212" t="str">
            <v>1kh3</v>
          </cell>
        </row>
        <row r="213">
          <cell r="A213" t="str">
            <v>1khht</v>
          </cell>
        </row>
        <row r="214">
          <cell r="A214" t="str">
            <v>1ma1</v>
          </cell>
        </row>
        <row r="215">
          <cell r="A215" t="str">
            <v>1ma2</v>
          </cell>
        </row>
        <row r="216">
          <cell r="A216" t="str">
            <v>1ma3</v>
          </cell>
        </row>
        <row r="217">
          <cell r="A217" t="str">
            <v>1ma33</v>
          </cell>
        </row>
        <row r="218">
          <cell r="A218" t="str">
            <v>1maht</v>
          </cell>
        </row>
        <row r="219">
          <cell r="A219" t="str">
            <v>1mc1</v>
          </cell>
        </row>
        <row r="220">
          <cell r="A220" t="str">
            <v>1mc2</v>
          </cell>
        </row>
        <row r="221">
          <cell r="A221" t="str">
            <v>1mc3</v>
          </cell>
        </row>
        <row r="222">
          <cell r="A222" t="str">
            <v>1mcht</v>
          </cell>
        </row>
        <row r="223">
          <cell r="A223" t="str">
            <v>1mcx1</v>
          </cell>
        </row>
        <row r="224">
          <cell r="A224" t="str">
            <v>1mcx2</v>
          </cell>
        </row>
        <row r="225">
          <cell r="A225" t="str">
            <v>1mcx3</v>
          </cell>
        </row>
        <row r="226">
          <cell r="A226" t="str">
            <v>1mcx33</v>
          </cell>
        </row>
        <row r="227">
          <cell r="A227" t="str">
            <v>1mcxht</v>
          </cell>
        </row>
        <row r="228">
          <cell r="A228" t="str">
            <v>1me1</v>
          </cell>
        </row>
        <row r="229">
          <cell r="A229" t="str">
            <v>1me2</v>
          </cell>
        </row>
        <row r="230">
          <cell r="A230" t="str">
            <v>1me3</v>
          </cell>
        </row>
        <row r="231">
          <cell r="A231" t="str">
            <v>1me33</v>
          </cell>
        </row>
        <row r="232">
          <cell r="A232" t="str">
            <v>1meht</v>
          </cell>
        </row>
        <row r="233">
          <cell r="A233" t="str">
            <v>1mi1</v>
          </cell>
        </row>
        <row r="234">
          <cell r="A234" t="str">
            <v>1mi2</v>
          </cell>
        </row>
        <row r="235">
          <cell r="A235" t="str">
            <v>1mi3</v>
          </cell>
        </row>
        <row r="236">
          <cell r="A236" t="str">
            <v>1mi33</v>
          </cell>
        </row>
        <row r="237">
          <cell r="A237" t="str">
            <v>1miht</v>
          </cell>
        </row>
        <row r="238">
          <cell r="A238" t="str">
            <v>1nh1</v>
          </cell>
        </row>
        <row r="239">
          <cell r="A239" t="str">
            <v>1nh2</v>
          </cell>
        </row>
        <row r="240">
          <cell r="A240" t="str">
            <v>1nh3</v>
          </cell>
        </row>
        <row r="241">
          <cell r="A241" t="str">
            <v>1nh33</v>
          </cell>
        </row>
        <row r="242">
          <cell r="A242" t="str">
            <v>1nha1</v>
          </cell>
        </row>
        <row r="243">
          <cell r="A243" t="str">
            <v>1nha2</v>
          </cell>
        </row>
        <row r="244">
          <cell r="A244" t="str">
            <v>1nha3</v>
          </cell>
        </row>
        <row r="245">
          <cell r="A245" t="str">
            <v>1nhaht</v>
          </cell>
        </row>
        <row r="246">
          <cell r="A246" t="str">
            <v>1nhg1</v>
          </cell>
        </row>
        <row r="247">
          <cell r="A247" t="str">
            <v>1nhg2</v>
          </cell>
        </row>
        <row r="248">
          <cell r="A248" t="str">
            <v>1nhg3</v>
          </cell>
        </row>
        <row r="249">
          <cell r="A249" t="str">
            <v>1nhg33</v>
          </cell>
        </row>
        <row r="250">
          <cell r="A250" t="str">
            <v>1nhght</v>
          </cell>
        </row>
        <row r="251">
          <cell r="A251" t="str">
            <v>1nhht</v>
          </cell>
        </row>
        <row r="252">
          <cell r="A252" t="str">
            <v>1og1</v>
          </cell>
        </row>
        <row r="253">
          <cell r="A253" t="str">
            <v>1og2</v>
          </cell>
        </row>
        <row r="254">
          <cell r="A254" t="str">
            <v>1og3</v>
          </cell>
        </row>
        <row r="255">
          <cell r="A255" t="str">
            <v>1oght</v>
          </cell>
        </row>
        <row r="256">
          <cell r="A256" t="str">
            <v>1om1</v>
          </cell>
        </row>
        <row r="257">
          <cell r="A257" t="str">
            <v>1om2</v>
          </cell>
        </row>
        <row r="258">
          <cell r="A258" t="str">
            <v>1om3</v>
          </cell>
        </row>
        <row r="259">
          <cell r="A259" t="str">
            <v>1omht</v>
          </cell>
        </row>
        <row r="260">
          <cell r="A260" t="str">
            <v>1ot1</v>
          </cell>
        </row>
        <row r="261">
          <cell r="A261" t="str">
            <v>1ot2</v>
          </cell>
        </row>
        <row r="262">
          <cell r="A262" t="str">
            <v>1ot3</v>
          </cell>
        </row>
        <row r="263">
          <cell r="A263" t="str">
            <v>1otht</v>
          </cell>
        </row>
        <row r="264">
          <cell r="A264" t="str">
            <v>1sa1</v>
          </cell>
        </row>
        <row r="265">
          <cell r="A265" t="str">
            <v>1sa2</v>
          </cell>
        </row>
        <row r="266">
          <cell r="A266" t="str">
            <v>1sa3</v>
          </cell>
        </row>
        <row r="267">
          <cell r="A267" t="str">
            <v>1sa33</v>
          </cell>
        </row>
        <row r="268">
          <cell r="A268" t="str">
            <v>1sag1</v>
          </cell>
        </row>
        <row r="269">
          <cell r="A269" t="str">
            <v>1sag2</v>
          </cell>
        </row>
        <row r="270">
          <cell r="A270" t="str">
            <v>1sag3</v>
          </cell>
        </row>
        <row r="271">
          <cell r="A271" t="str">
            <v>1sag33</v>
          </cell>
        </row>
        <row r="272">
          <cell r="A272" t="str">
            <v>1saght</v>
          </cell>
        </row>
        <row r="273">
          <cell r="A273" t="str">
            <v>1saht</v>
          </cell>
        </row>
        <row r="274">
          <cell r="A274" t="str">
            <v>1so1</v>
          </cell>
        </row>
        <row r="275">
          <cell r="A275" t="str">
            <v>1so2</v>
          </cell>
        </row>
        <row r="276">
          <cell r="A276" t="str">
            <v>1so3</v>
          </cell>
        </row>
        <row r="277">
          <cell r="A277" t="str">
            <v>1so33</v>
          </cell>
        </row>
        <row r="278">
          <cell r="A278" t="str">
            <v>1soht</v>
          </cell>
        </row>
        <row r="279">
          <cell r="A279" t="str">
            <v>1sr1</v>
          </cell>
        </row>
        <row r="280">
          <cell r="A280" t="str">
            <v>1sr2</v>
          </cell>
        </row>
        <row r="281">
          <cell r="A281" t="str">
            <v>1sr3</v>
          </cell>
        </row>
        <row r="282">
          <cell r="A282" t="str">
            <v>1srht</v>
          </cell>
        </row>
        <row r="283">
          <cell r="A283" t="str">
            <v>1ta1</v>
          </cell>
        </row>
        <row r="284">
          <cell r="A284" t="str">
            <v>1ta2</v>
          </cell>
        </row>
        <row r="285">
          <cell r="A285" t="str">
            <v>1ta3</v>
          </cell>
        </row>
        <row r="286">
          <cell r="A286" t="str">
            <v>1ta33</v>
          </cell>
        </row>
        <row r="287">
          <cell r="A287" t="str">
            <v>1taht</v>
          </cell>
        </row>
        <row r="288">
          <cell r="A288" t="str">
            <v>1th1</v>
          </cell>
        </row>
        <row r="289">
          <cell r="A289" t="str">
            <v>1th2</v>
          </cell>
        </row>
        <row r="290">
          <cell r="A290" t="str">
            <v>1th3</v>
          </cell>
        </row>
        <row r="291">
          <cell r="A291" t="str">
            <v>1thht</v>
          </cell>
        </row>
        <row r="292">
          <cell r="A292" t="str">
            <v>1tl1</v>
          </cell>
        </row>
        <row r="293">
          <cell r="A293" t="str">
            <v>1tl2</v>
          </cell>
        </row>
        <row r="294">
          <cell r="A294" t="str">
            <v>1tl3</v>
          </cell>
        </row>
        <row r="295">
          <cell r="A295" t="str">
            <v>1tlht</v>
          </cell>
        </row>
        <row r="296">
          <cell r="A296" t="str">
            <v>1va1</v>
          </cell>
        </row>
        <row r="297">
          <cell r="A297" t="str">
            <v>1va2</v>
          </cell>
        </row>
        <row r="298">
          <cell r="A298" t="str">
            <v>1va3</v>
          </cell>
        </row>
        <row r="299">
          <cell r="A299" t="str">
            <v>1vaht</v>
          </cell>
        </row>
        <row r="300">
          <cell r="A300" t="str">
            <v>1vs1</v>
          </cell>
        </row>
        <row r="301">
          <cell r="A301" t="str">
            <v>1vs2</v>
          </cell>
        </row>
        <row r="302">
          <cell r="A302" t="str">
            <v>1vs3</v>
          </cell>
        </row>
        <row r="303">
          <cell r="A303" t="str">
            <v>1vs33</v>
          </cell>
        </row>
        <row r="304">
          <cell r="A304" t="str">
            <v>1vsht</v>
          </cell>
        </row>
        <row r="305">
          <cell r="A305" t="str">
            <v>1x1</v>
          </cell>
        </row>
        <row r="306">
          <cell r="A306" t="str">
            <v>1x2</v>
          </cell>
        </row>
        <row r="307">
          <cell r="A307" t="str">
            <v>1x3</v>
          </cell>
        </row>
        <row r="308">
          <cell r="A308" t="str">
            <v>1x33</v>
          </cell>
        </row>
        <row r="309">
          <cell r="A309" t="str">
            <v>1xg1</v>
          </cell>
        </row>
        <row r="310">
          <cell r="A310" t="str">
            <v>1xg2</v>
          </cell>
        </row>
        <row r="311">
          <cell r="A311" t="str">
            <v>1xg3</v>
          </cell>
        </row>
        <row r="312">
          <cell r="A312" t="str">
            <v>1xg33</v>
          </cell>
        </row>
        <row r="313">
          <cell r="A313" t="str">
            <v>1xght</v>
          </cell>
        </row>
        <row r="314">
          <cell r="A314" t="str">
            <v>1xht</v>
          </cell>
        </row>
        <row r="315">
          <cell r="A315" t="str">
            <v>2kh2</v>
          </cell>
        </row>
        <row r="316">
          <cell r="A316" t="str">
            <v>2kh3</v>
          </cell>
        </row>
        <row r="317">
          <cell r="A317" t="str">
            <v>2biht</v>
          </cell>
        </row>
        <row r="318">
          <cell r="A318" t="str">
            <v>2caht</v>
          </cell>
        </row>
        <row r="319">
          <cell r="A319" t="str">
            <v>2cc1</v>
          </cell>
        </row>
        <row r="320">
          <cell r="A320" t="str">
            <v>2cc2</v>
          </cell>
        </row>
        <row r="321">
          <cell r="A321" t="str">
            <v>2cc3</v>
          </cell>
        </row>
        <row r="322">
          <cell r="A322" t="str">
            <v>2ch</v>
          </cell>
        </row>
        <row r="323">
          <cell r="A323" t="str">
            <v>2ch1</v>
          </cell>
        </row>
        <row r="324">
          <cell r="A324" t="str">
            <v>2ch2</v>
          </cell>
        </row>
        <row r="325">
          <cell r="A325" t="str">
            <v>2ch3</v>
          </cell>
        </row>
        <row r="326">
          <cell r="A326" t="str">
            <v>2chht</v>
          </cell>
        </row>
        <row r="327">
          <cell r="A327" t="str">
            <v>2d1</v>
          </cell>
        </row>
        <row r="328">
          <cell r="A328" t="str">
            <v>2d2</v>
          </cell>
        </row>
        <row r="329">
          <cell r="A329" t="str">
            <v>2d3</v>
          </cell>
        </row>
        <row r="330">
          <cell r="A330" t="str">
            <v>2ddht</v>
          </cell>
        </row>
        <row r="331">
          <cell r="A331" t="str">
            <v>2dlht</v>
          </cell>
        </row>
        <row r="332">
          <cell r="A332" t="str">
            <v>2kh1</v>
          </cell>
        </row>
        <row r="333">
          <cell r="A333" t="str">
            <v>2khht</v>
          </cell>
        </row>
        <row r="334">
          <cell r="A334" t="str">
            <v>2ot1</v>
          </cell>
        </row>
        <row r="335">
          <cell r="A335" t="str">
            <v>2ot2</v>
          </cell>
        </row>
        <row r="336">
          <cell r="A336" t="str">
            <v>2ot3</v>
          </cell>
        </row>
        <row r="337">
          <cell r="A337" t="str">
            <v>2otht</v>
          </cell>
        </row>
        <row r="338">
          <cell r="A338" t="str">
            <v>2sht</v>
          </cell>
        </row>
        <row r="339">
          <cell r="A339" t="str">
            <v>2bi1</v>
          </cell>
        </row>
        <row r="340">
          <cell r="A340" t="str">
            <v>2bi2</v>
          </cell>
        </row>
        <row r="341">
          <cell r="A341" t="str">
            <v>2bi3</v>
          </cell>
        </row>
        <row r="342">
          <cell r="A342" t="str">
            <v>2ca1</v>
          </cell>
        </row>
        <row r="343">
          <cell r="A343" t="str">
            <v>2ca2</v>
          </cell>
        </row>
        <row r="344">
          <cell r="A344" t="str">
            <v>2ca3</v>
          </cell>
        </row>
        <row r="345">
          <cell r="A345" t="str">
            <v>2dl1</v>
          </cell>
        </row>
        <row r="346">
          <cell r="A346" t="str">
            <v>2dl2</v>
          </cell>
        </row>
        <row r="347">
          <cell r="A347" t="str">
            <v>2dl3</v>
          </cell>
        </row>
        <row r="348">
          <cell r="A348" t="str">
            <v>2dt</v>
          </cell>
        </row>
        <row r="349">
          <cell r="A349" t="str">
            <v>2d</v>
          </cell>
        </row>
        <row r="350">
          <cell r="A350" t="str">
            <v>2dp</v>
          </cell>
        </row>
        <row r="351">
          <cell r="A351" t="str">
            <v>2dx</v>
          </cell>
        </row>
        <row r="352">
          <cell r="A352" t="str">
            <v>2b</v>
          </cell>
        </row>
        <row r="353">
          <cell r="A353" t="str">
            <v>2cv</v>
          </cell>
        </row>
        <row r="354">
          <cell r="A354" t="str">
            <v>2bv</v>
          </cell>
        </row>
        <row r="355">
          <cell r="A355" t="str">
            <v>2bvx</v>
          </cell>
        </row>
        <row r="356">
          <cell r="A356" t="str">
            <v>2ccd1</v>
          </cell>
        </row>
        <row r="357">
          <cell r="A357" t="str">
            <v>2ccd2</v>
          </cell>
        </row>
        <row r="358">
          <cell r="A358" t="str">
            <v>2ccd3</v>
          </cell>
        </row>
        <row r="359">
          <cell r="A359" t="str">
            <v>2dh</v>
          </cell>
        </row>
        <row r="360">
          <cell r="A360" t="str">
            <v>2h</v>
          </cell>
        </row>
        <row r="361">
          <cell r="A361" t="str">
            <v>2k</v>
          </cell>
        </row>
        <row r="362">
          <cell r="A362" t="str">
            <v>2kl</v>
          </cell>
        </row>
        <row r="363">
          <cell r="A363" t="str">
            <v>2l</v>
          </cell>
        </row>
        <row r="364">
          <cell r="A364" t="str">
            <v>2lo</v>
          </cell>
        </row>
        <row r="365">
          <cell r="A365" t="str">
            <v>2ma</v>
          </cell>
        </row>
        <row r="366">
          <cell r="A366" t="str">
            <v>2me</v>
          </cell>
        </row>
        <row r="367">
          <cell r="A367" t="str">
            <v>2mi</v>
          </cell>
        </row>
        <row r="368">
          <cell r="A368" t="str">
            <v>2my</v>
          </cell>
        </row>
        <row r="369">
          <cell r="A369" t="str">
            <v>2n</v>
          </cell>
        </row>
        <row r="370">
          <cell r="A370" t="str">
            <v>2otd1</v>
          </cell>
        </row>
        <row r="371">
          <cell r="A371" t="str">
            <v>2otd2</v>
          </cell>
        </row>
        <row r="372">
          <cell r="A372" t="str">
            <v>2otd3</v>
          </cell>
        </row>
        <row r="373">
          <cell r="A373" t="str">
            <v>2r</v>
          </cell>
        </row>
        <row r="374">
          <cell r="A374" t="str">
            <v>2s</v>
          </cell>
        </row>
        <row r="375">
          <cell r="A375" t="str">
            <v>2tl</v>
          </cell>
        </row>
        <row r="376">
          <cell r="A376" t="str">
            <v>3bb1</v>
          </cell>
        </row>
        <row r="377">
          <cell r="A377" t="str">
            <v>3bb2</v>
          </cell>
        </row>
        <row r="378">
          <cell r="A378" t="str">
            <v>3bb3</v>
          </cell>
        </row>
        <row r="379">
          <cell r="A379" t="str">
            <v>3bb33</v>
          </cell>
        </row>
        <row r="380">
          <cell r="A380" t="str">
            <v>3bbht</v>
          </cell>
        </row>
        <row r="381">
          <cell r="A381" t="str">
            <v>3bk1</v>
          </cell>
        </row>
        <row r="382">
          <cell r="A382" t="str">
            <v>3bk2</v>
          </cell>
        </row>
        <row r="383">
          <cell r="A383" t="str">
            <v>3bk3</v>
          </cell>
        </row>
        <row r="384">
          <cell r="A384" t="str">
            <v>3bkht</v>
          </cell>
        </row>
        <row r="385">
          <cell r="A385" t="str">
            <v>3bvht</v>
          </cell>
        </row>
        <row r="386">
          <cell r="A386" t="str">
            <v>3cc1</v>
          </cell>
        </row>
        <row r="387">
          <cell r="A387" t="str">
            <v>3cc2</v>
          </cell>
        </row>
        <row r="388">
          <cell r="A388" t="str">
            <v>3cc3</v>
          </cell>
        </row>
        <row r="389">
          <cell r="A389" t="str">
            <v>3ccht</v>
          </cell>
        </row>
        <row r="390">
          <cell r="A390" t="str">
            <v>3ch1</v>
          </cell>
        </row>
        <row r="391">
          <cell r="A391" t="str">
            <v>3ch2</v>
          </cell>
        </row>
        <row r="392">
          <cell r="A392" t="str">
            <v>3ch22</v>
          </cell>
        </row>
        <row r="393">
          <cell r="A393" t="str">
            <v>3ch3</v>
          </cell>
        </row>
        <row r="394">
          <cell r="A394" t="str">
            <v>3chht</v>
          </cell>
        </row>
        <row r="395">
          <cell r="A395" t="str">
            <v>3cp1</v>
          </cell>
        </row>
        <row r="396">
          <cell r="A396" t="str">
            <v>3cp2</v>
          </cell>
        </row>
        <row r="397">
          <cell r="A397" t="str">
            <v>3cp3</v>
          </cell>
        </row>
        <row r="398">
          <cell r="A398" t="str">
            <v>3cpht</v>
          </cell>
        </row>
        <row r="399">
          <cell r="A399" t="str">
            <v>3cs1</v>
          </cell>
        </row>
        <row r="400">
          <cell r="A400" t="str">
            <v>3cs2</v>
          </cell>
        </row>
        <row r="401">
          <cell r="A401" t="str">
            <v>3cs3</v>
          </cell>
        </row>
        <row r="402">
          <cell r="A402" t="str">
            <v>3cs4</v>
          </cell>
        </row>
        <row r="403">
          <cell r="A403" t="str">
            <v>3cs5</v>
          </cell>
        </row>
        <row r="404">
          <cell r="A404" t="str">
            <v>3cs6</v>
          </cell>
        </row>
        <row r="405">
          <cell r="A405" t="str">
            <v>3cs7</v>
          </cell>
        </row>
        <row r="406">
          <cell r="A406" t="str">
            <v>3cs8</v>
          </cell>
        </row>
        <row r="407">
          <cell r="A407" t="str">
            <v>3csht</v>
          </cell>
        </row>
        <row r="408">
          <cell r="A408" t="str">
            <v>3da1</v>
          </cell>
        </row>
        <row r="409">
          <cell r="A409" t="str">
            <v>3da2</v>
          </cell>
        </row>
        <row r="410">
          <cell r="A410" t="str">
            <v>3da22</v>
          </cell>
        </row>
        <row r="411">
          <cell r="A411" t="str">
            <v>3da3</v>
          </cell>
        </row>
        <row r="412">
          <cell r="A412" t="str">
            <v>3dag1</v>
          </cell>
        </row>
        <row r="413">
          <cell r="A413" t="str">
            <v>3dag2</v>
          </cell>
        </row>
        <row r="414">
          <cell r="A414" t="str">
            <v>3dag22</v>
          </cell>
        </row>
        <row r="415">
          <cell r="A415" t="str">
            <v>3dag3</v>
          </cell>
        </row>
        <row r="416">
          <cell r="A416" t="str">
            <v>3daght</v>
          </cell>
        </row>
        <row r="417">
          <cell r="A417" t="str">
            <v>3daht</v>
          </cell>
        </row>
        <row r="418">
          <cell r="A418" t="str">
            <v>3ht1</v>
          </cell>
        </row>
        <row r="419">
          <cell r="A419" t="str">
            <v>3ht2</v>
          </cell>
        </row>
        <row r="420">
          <cell r="A420" t="str">
            <v>3ht3</v>
          </cell>
        </row>
        <row r="421">
          <cell r="A421" t="str">
            <v>3htc1</v>
          </cell>
        </row>
        <row r="422">
          <cell r="A422" t="str">
            <v>3htc2</v>
          </cell>
        </row>
        <row r="423">
          <cell r="A423" t="str">
            <v>3htc3</v>
          </cell>
        </row>
        <row r="424">
          <cell r="A424" t="str">
            <v>3htht</v>
          </cell>
        </row>
        <row r="425">
          <cell r="A425" t="str">
            <v>3qht</v>
          </cell>
        </row>
        <row r="426">
          <cell r="A426" t="str">
            <v>4bd</v>
          </cell>
        </row>
        <row r="427">
          <cell r="A427" t="str">
            <v>4bd1</v>
          </cell>
        </row>
        <row r="428">
          <cell r="A428" t="str">
            <v>4bd2</v>
          </cell>
        </row>
        <row r="429">
          <cell r="A429" t="str">
            <v>4bd3</v>
          </cell>
        </row>
        <row r="430">
          <cell r="A430" t="str">
            <v>4bd4</v>
          </cell>
        </row>
        <row r="431">
          <cell r="A431" t="str">
            <v>4bd5</v>
          </cell>
        </row>
        <row r="432">
          <cell r="A432" t="str">
            <v>4dl5</v>
          </cell>
        </row>
        <row r="433">
          <cell r="A433" t="str">
            <v>4bdht</v>
          </cell>
        </row>
        <row r="434">
          <cell r="A434" t="str">
            <v>4bl1</v>
          </cell>
        </row>
        <row r="435">
          <cell r="A435" t="str">
            <v>4bl2</v>
          </cell>
        </row>
        <row r="436">
          <cell r="A436" t="str">
            <v>4bl3</v>
          </cell>
        </row>
        <row r="437">
          <cell r="A437" t="str">
            <v>4bl4</v>
          </cell>
        </row>
        <row r="438">
          <cell r="A438" t="str">
            <v>4blht</v>
          </cell>
        </row>
        <row r="439">
          <cell r="A439" t="str">
            <v>4c1</v>
          </cell>
        </row>
        <row r="440">
          <cell r="A440" t="str">
            <v>4c2</v>
          </cell>
        </row>
        <row r="441">
          <cell r="A441" t="str">
            <v>4c3</v>
          </cell>
        </row>
        <row r="442">
          <cell r="A442" t="str">
            <v>4dl1</v>
          </cell>
        </row>
        <row r="443">
          <cell r="A443" t="str">
            <v>4dl2</v>
          </cell>
        </row>
        <row r="444">
          <cell r="A444" t="str">
            <v>4dl3</v>
          </cell>
        </row>
        <row r="445">
          <cell r="A445" t="str">
            <v>4dl4</v>
          </cell>
        </row>
        <row r="446">
          <cell r="A446" t="str">
            <v>4dlht</v>
          </cell>
        </row>
        <row r="447">
          <cell r="A447" t="str">
            <v>4ta1</v>
          </cell>
        </row>
        <row r="448">
          <cell r="A448" t="str">
            <v>4ta2</v>
          </cell>
        </row>
        <row r="449">
          <cell r="A449" t="str">
            <v>4ta3</v>
          </cell>
        </row>
        <row r="450">
          <cell r="A450" t="str">
            <v>4ta4</v>
          </cell>
        </row>
        <row r="451">
          <cell r="A451" t="str">
            <v>4ta5</v>
          </cell>
        </row>
        <row r="452">
          <cell r="A452" t="str">
            <v>4ta6</v>
          </cell>
        </row>
        <row r="453">
          <cell r="A453" t="str">
            <v>4tr</v>
          </cell>
        </row>
        <row r="454">
          <cell r="A454" t="str">
            <v>4tr1</v>
          </cell>
        </row>
        <row r="455">
          <cell r="A455" t="str">
            <v>4tr2</v>
          </cell>
        </row>
        <row r="456">
          <cell r="A456" t="str">
            <v>4tr3</v>
          </cell>
        </row>
        <row r="457">
          <cell r="A457" t="str">
            <v>4tra</v>
          </cell>
        </row>
        <row r="458">
          <cell r="A458" t="str">
            <v>4tra1</v>
          </cell>
        </row>
        <row r="459">
          <cell r="A459" t="str">
            <v>4tra2</v>
          </cell>
        </row>
        <row r="460">
          <cell r="A460" t="str">
            <v>4tra3</v>
          </cell>
        </row>
        <row r="461">
          <cell r="A461" t="str">
            <v>4tru1</v>
          </cell>
        </row>
        <row r="462">
          <cell r="A462" t="str">
            <v>4tru2</v>
          </cell>
        </row>
        <row r="463">
          <cell r="A463" t="str">
            <v>4tru3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oan CS"/>
      <sheetName val="Ktoan CS (2)"/>
      <sheetName val="DG Vlieu"/>
      <sheetName val="Dnhua"/>
      <sheetName val="Ho ga"/>
      <sheetName val="MT328"/>
      <sheetName val="Mthep"/>
      <sheetName val="Mcap"/>
      <sheetName val="Tdia LL"/>
      <sheetName val="Tru,Den,Tu"/>
      <sheetName val="DegangT tri"/>
      <sheetName val="Chup, Can den"/>
      <sheetName val="Colie "/>
      <sheetName val="Xa "/>
      <sheetName val="Day, Pkien,Vchuyen"/>
      <sheetName val="Ong"/>
      <sheetName val="DG Ncong"/>
      <sheetName val="Betong  Tai cho"/>
      <sheetName val="Tinh toan"/>
      <sheetName val="VL chua VAT"/>
      <sheetName val="Mbtlt"/>
      <sheetName val="Tru Pilol Mong"/>
      <sheetName val="Tru,Den,Tu,Bdcc"/>
      <sheetName val="T tri Degang"/>
      <sheetName val="THGT"/>
      <sheetName val="DG328"/>
      <sheetName val="DG33"/>
      <sheetName val="Chi phi Tu van"/>
      <sheetName val="Thi nghiem"/>
      <sheetName val="GiaVL HTXL"/>
      <sheetName val="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  <sheetName val="gia vt,nc,may"/>
      <sheetName val="TDTKP _2_"/>
      <sheetName val="TONGKE3p"/>
      <sheetName val="CHITIET VL_NC_DDTT3PHA "/>
      <sheetName val="CHITIET VL_NC_TT1p"/>
      <sheetName val="thop"/>
      <sheetName val="t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  <sheetName val="XL4Poppy"/>
      <sheetName val="BC_T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CHITIET VL-NC"/>
    </sheetNames>
    <sheetDataSet>
      <sheetData sheetId="0">
        <row r="227">
          <cell r="G227">
            <v>201.11</v>
          </cell>
        </row>
      </sheetData>
      <sheetData sheetId="1">
        <row r="23">
          <cell r="G23">
            <v>178130</v>
          </cell>
        </row>
        <row r="28">
          <cell r="G28">
            <v>8925.616</v>
          </cell>
        </row>
        <row r="34">
          <cell r="G34">
            <v>1495857</v>
          </cell>
        </row>
        <row r="38">
          <cell r="G38">
            <v>80717.985000000001</v>
          </cell>
        </row>
        <row r="44">
          <cell r="G44">
            <v>228702.5</v>
          </cell>
        </row>
        <row r="48">
          <cell r="G48">
            <v>16697.916000000001</v>
          </cell>
        </row>
        <row r="53">
          <cell r="G53">
            <v>472808.75</v>
          </cell>
        </row>
        <row r="57">
          <cell r="G57">
            <v>22689.977999999999</v>
          </cell>
        </row>
        <row r="72">
          <cell r="G72">
            <v>446280.75000000006</v>
          </cell>
        </row>
        <row r="76">
          <cell r="G76">
            <v>30131.0736</v>
          </cell>
        </row>
        <row r="80">
          <cell r="G80">
            <v>563940</v>
          </cell>
        </row>
        <row r="85">
          <cell r="G85">
            <v>30267.152399999999</v>
          </cell>
        </row>
        <row r="90">
          <cell r="G90">
            <v>179199.5</v>
          </cell>
        </row>
        <row r="94">
          <cell r="G94">
            <v>16685.5452</v>
          </cell>
        </row>
        <row r="99">
          <cell r="G99">
            <v>363125</v>
          </cell>
        </row>
        <row r="107">
          <cell r="G107" t="e">
            <v>#N/A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ApGia"/>
      <sheetName val="KhoiLuong"/>
      <sheetName val="PhanTichDonGia"/>
      <sheetName val="TinhVanChuyen"/>
      <sheetName val="GiaVatLieu"/>
      <sheetName val="GiaNhanCong"/>
      <sheetName val="GiaXeMay"/>
      <sheetName val="TongHopDuToan"/>
      <sheetName val="PtVatLieu"/>
      <sheetName val="PtNhanCong"/>
      <sheetName val="PtXeMay"/>
      <sheetName val="ThNhienLieu"/>
    </sheetNames>
    <sheetDataSet>
      <sheetData sheetId="0"/>
      <sheetData sheetId="1"/>
      <sheetData sheetId="2">
        <row r="8">
          <cell r="B8" t="str">
            <v>AD-1115</v>
          </cell>
          <cell r="C8" t="str">
            <v>Uûi quang phaïm vi neàn ñöôøng</v>
          </cell>
          <cell r="D8" t="str">
            <v>m2</v>
          </cell>
          <cell r="F8">
            <v>680.48760599173545</v>
          </cell>
        </row>
        <row r="9">
          <cell r="B9" t="str">
            <v>L32</v>
          </cell>
          <cell r="C9" t="str">
            <v>Nhaân coâng 3,2/7</v>
          </cell>
          <cell r="D9" t="str">
            <v>Coâng</v>
          </cell>
          <cell r="E9">
            <v>5.4000000000000003E-3</v>
          </cell>
          <cell r="F9">
            <v>12636.096</v>
          </cell>
          <cell r="H9">
            <v>68.234918399999998</v>
          </cell>
        </row>
        <row r="10">
          <cell r="B10" t="str">
            <v>M040</v>
          </cell>
          <cell r="C10" t="str">
            <v>Maùy uûi 140CV</v>
          </cell>
          <cell r="D10" t="str">
            <v>ca</v>
          </cell>
          <cell r="E10">
            <v>2.9999999999999997E-4</v>
          </cell>
          <cell r="F10">
            <v>865868</v>
          </cell>
          <cell r="H10">
            <v>259.7604</v>
          </cell>
        </row>
        <row r="11">
          <cell r="B11" t="str">
            <v>M084</v>
          </cell>
          <cell r="C11" t="str">
            <v>Maùy caøy xôùi + ñaàu keùo 80CV</v>
          </cell>
          <cell r="D11" t="str">
            <v>ca</v>
          </cell>
          <cell r="E11">
            <v>4.1E-5</v>
          </cell>
          <cell r="F11">
            <v>345825</v>
          </cell>
          <cell r="H11">
            <v>14.178825</v>
          </cell>
        </row>
        <row r="12">
          <cell r="B12" t="str">
            <v>M088</v>
          </cell>
          <cell r="C12" t="str">
            <v>Maùy böøa + ñaàu keùo 75CV</v>
          </cell>
          <cell r="D12" t="str">
            <v>ca</v>
          </cell>
          <cell r="E12">
            <v>3.4E-5</v>
          </cell>
          <cell r="F12">
            <v>353731</v>
          </cell>
          <cell r="H12">
            <v>12.026854</v>
          </cell>
        </row>
        <row r="13">
          <cell r="C13" t="str">
            <v xml:space="preserve">  b-\ Chi phí nhaân coâng + caùc khoaûn phuï caáp </v>
          </cell>
          <cell r="G13">
            <v>2.2412999999999998</v>
          </cell>
          <cell r="H13">
            <v>152.93492260991999</v>
          </cell>
        </row>
        <row r="14">
          <cell r="C14" t="str">
            <v xml:space="preserve">  c-\ Chi phí maùy +caùc khoaûn phuï caáp</v>
          </cell>
          <cell r="G14">
            <v>1.1914</v>
          </cell>
          <cell r="H14">
            <v>340.69998652060002</v>
          </cell>
        </row>
        <row r="15">
          <cell r="C15" t="str">
            <v xml:space="preserve">   d-\Coäng chi phí tröï tieáp : T=a+b+c</v>
          </cell>
          <cell r="H15">
            <v>493.63490913051999</v>
          </cell>
        </row>
        <row r="16">
          <cell r="C16" t="str">
            <v xml:space="preserve">   e-\ Chi phí chung : CPC=NC*Hs</v>
          </cell>
          <cell r="G16">
            <v>0.66</v>
          </cell>
          <cell r="H16">
            <v>100.93704892254721</v>
          </cell>
        </row>
        <row r="17">
          <cell r="C17" t="str">
            <v xml:space="preserve">   f-\Coäng : Z=T+CPC</v>
          </cell>
          <cell r="H17">
            <v>594.57195805306719</v>
          </cell>
        </row>
        <row r="18">
          <cell r="C18" t="str">
            <v xml:space="preserve">   g-\Thu nhaäp tröôùc thueá : L=Z*Hs</v>
          </cell>
          <cell r="G18">
            <v>0.06</v>
          </cell>
          <cell r="H18">
            <v>35.674317483184034</v>
          </cell>
        </row>
        <row r="19">
          <cell r="C19" t="str">
            <v xml:space="preserve">   i-\ Laùn traïi : Lt=Z*Hs</v>
          </cell>
          <cell r="G19">
            <v>0.02</v>
          </cell>
          <cell r="H19">
            <v>11.891439161061344</v>
          </cell>
        </row>
        <row r="20">
          <cell r="C20" t="str">
            <v xml:space="preserve">   j-\ Ñaûm baûo giao thoâng : Gt =Z*Hs</v>
          </cell>
          <cell r="G20">
            <v>0.01</v>
          </cell>
          <cell r="H20">
            <v>5.945719580530672</v>
          </cell>
        </row>
        <row r="21">
          <cell r="C21" t="str">
            <v xml:space="preserve">   K-\ Giaù döï thaàu tröôùc thueá : G1 =f+g+i+j</v>
          </cell>
          <cell r="H21">
            <v>648.08343427784325</v>
          </cell>
        </row>
        <row r="22">
          <cell r="C22" t="str">
            <v xml:space="preserve">   l-\Thueá giaù trò gia taêng : VAT =G1*Hs</v>
          </cell>
          <cell r="G22">
            <v>0.05</v>
          </cell>
          <cell r="H22">
            <v>32.404171713892161</v>
          </cell>
        </row>
        <row r="23">
          <cell r="C23" t="str">
            <v xml:space="preserve">    t-\ Giaù döï thaàu sau thueá</v>
          </cell>
          <cell r="H23">
            <v>680.48760599173545</v>
          </cell>
        </row>
        <row r="24">
          <cell r="B24" t="str">
            <v>AE-1111</v>
          </cell>
          <cell r="C24" t="str">
            <v>Chaët caây + ñaøo goác D10cm</v>
          </cell>
          <cell r="D24" t="str">
            <v>caây</v>
          </cell>
          <cell r="F24">
            <v>5919.8630076182008</v>
          </cell>
        </row>
        <row r="25">
          <cell r="B25" t="str">
            <v>L30</v>
          </cell>
          <cell r="C25" t="str">
            <v>Nhaân coâng 3/7</v>
          </cell>
          <cell r="D25" t="str">
            <v>Coâng</v>
          </cell>
          <cell r="E25">
            <v>0.112</v>
          </cell>
          <cell r="F25">
            <v>12412.8</v>
          </cell>
          <cell r="H25">
            <v>1390.2336</v>
          </cell>
        </row>
        <row r="26">
          <cell r="C26" t="str">
            <v xml:space="preserve">   b-\ Chi phí nhaân coâng + caùc khoaûn phuï caáp</v>
          </cell>
          <cell r="G26">
            <v>2.2412999999999998</v>
          </cell>
          <cell r="H26">
            <v>3115.93056768</v>
          </cell>
        </row>
        <row r="27">
          <cell r="C27" t="str">
            <v xml:space="preserve">   d-\Coäng chi phí tröï tieáp : T=a+b+c</v>
          </cell>
          <cell r="H27">
            <v>3115.93056768</v>
          </cell>
        </row>
        <row r="28">
          <cell r="C28" t="str">
            <v xml:space="preserve">   e-\ Chi phí chung : CPC=NC*Hs</v>
          </cell>
          <cell r="G28">
            <v>0.66</v>
          </cell>
          <cell r="H28">
            <v>2056.5141746688</v>
          </cell>
        </row>
        <row r="29">
          <cell r="C29" t="str">
            <v xml:space="preserve">   f-\Coäng : Z=T+CPC</v>
          </cell>
          <cell r="H29">
            <v>5172.4447423488</v>
          </cell>
        </row>
        <row r="30">
          <cell r="C30" t="str">
            <v xml:space="preserve">   g-\Thu nhaäp tröôùc thueá : L=Z*Hs</v>
          </cell>
          <cell r="G30">
            <v>0.06</v>
          </cell>
          <cell r="H30">
            <v>310.34668454092798</v>
          </cell>
        </row>
        <row r="31">
          <cell r="C31" t="str">
            <v xml:space="preserve">   i-\ Laùn traïi : Lt=Z*Hs</v>
          </cell>
          <cell r="G31">
            <v>0.02</v>
          </cell>
          <cell r="H31">
            <v>103.448894846976</v>
          </cell>
        </row>
        <row r="32">
          <cell r="C32" t="str">
            <v xml:space="preserve">   j-\ Ñaûm baûo giao thoâng : Gt =Z*Hs</v>
          </cell>
          <cell r="G32">
            <v>0.01</v>
          </cell>
          <cell r="H32">
            <v>51.724447423488002</v>
          </cell>
        </row>
        <row r="33">
          <cell r="C33" t="str">
            <v xml:space="preserve">   K-\ Giaù döï thaàu tröôùc thueá : G1 =f+g+i+j</v>
          </cell>
          <cell r="H33">
            <v>5637.9647691601913</v>
          </cell>
        </row>
        <row r="34">
          <cell r="C34" t="str">
            <v xml:space="preserve">   l-\Thueá giaù trò gia taêng : VAT =G1*Hs</v>
          </cell>
          <cell r="G34">
            <v>0.05</v>
          </cell>
          <cell r="H34">
            <v>281.89823845800959</v>
          </cell>
        </row>
        <row r="35">
          <cell r="C35" t="str">
            <v xml:space="preserve">    t-\ Giaù döï thaàu sau thueá</v>
          </cell>
          <cell r="H35">
            <v>5919.8630076182008</v>
          </cell>
        </row>
        <row r="36">
          <cell r="B36" t="str">
            <v>AE-1211</v>
          </cell>
          <cell r="C36" t="str">
            <v>Chaët caây + ñaøo goác D20cm</v>
          </cell>
          <cell r="D36" t="str">
            <v>caây</v>
          </cell>
          <cell r="F36">
            <v>16913.894307480572</v>
          </cell>
        </row>
        <row r="37">
          <cell r="B37" t="str">
            <v>L30</v>
          </cell>
          <cell r="C37" t="str">
            <v>Nhaân coâng 3/7</v>
          </cell>
          <cell r="D37" t="str">
            <v>Coâng</v>
          </cell>
          <cell r="E37">
            <v>0.32</v>
          </cell>
          <cell r="F37">
            <v>12412.8</v>
          </cell>
          <cell r="H37">
            <v>3972.096</v>
          </cell>
        </row>
        <row r="38">
          <cell r="C38" t="str">
            <v xml:space="preserve">   b-\ Chi phí nhaân coâng + caùc khoaûn phuï caáp</v>
          </cell>
          <cell r="G38">
            <v>2.2412999999999998</v>
          </cell>
          <cell r="H38">
            <v>8902.6587647999986</v>
          </cell>
        </row>
        <row r="39">
          <cell r="C39" t="str">
            <v xml:space="preserve">   d-\Coäng chi phí tröï tieáp : T=a+b+c</v>
          </cell>
          <cell r="H39">
            <v>8902.6587647999986</v>
          </cell>
        </row>
        <row r="40">
          <cell r="C40" t="str">
            <v xml:space="preserve">   e-\ Chi phí chung : CPC=NC*Hs</v>
          </cell>
          <cell r="G40">
            <v>0.66</v>
          </cell>
          <cell r="H40">
            <v>5875.7547847679998</v>
          </cell>
        </row>
        <row r="41">
          <cell r="C41" t="str">
            <v xml:space="preserve">   f-\Coäng : Z=T+CPC</v>
          </cell>
          <cell r="H41">
            <v>14778.413549567998</v>
          </cell>
        </row>
        <row r="42">
          <cell r="C42" t="str">
            <v xml:space="preserve">   g-\Thu nhaäp tröôùc thueá : L=Z*Hs</v>
          </cell>
          <cell r="G42">
            <v>0.06</v>
          </cell>
          <cell r="H42">
            <v>886.70481297407991</v>
          </cell>
        </row>
        <row r="43">
          <cell r="C43" t="str">
            <v xml:space="preserve">   i-\ Laùn traïi : Lt=Z*Hs</v>
          </cell>
          <cell r="G43">
            <v>0.02</v>
          </cell>
          <cell r="H43">
            <v>295.56827099135995</v>
          </cell>
        </row>
        <row r="44">
          <cell r="C44" t="str">
            <v xml:space="preserve">   j-\ Ñaûm baûo giao thoâng : Gt =Z*Hs</v>
          </cell>
          <cell r="G44">
            <v>0.01</v>
          </cell>
          <cell r="H44">
            <v>147.78413549567998</v>
          </cell>
        </row>
        <row r="45">
          <cell r="C45" t="str">
            <v xml:space="preserve">   K-\ Giaù döï thaàu tröôùc thueá : G1 =f+g+i+j</v>
          </cell>
          <cell r="H45">
            <v>16108.470769029118</v>
          </cell>
        </row>
        <row r="46">
          <cell r="C46" t="str">
            <v xml:space="preserve">   l-\Thueá giaù trò gia taêng : VAT =G1*Hs</v>
          </cell>
          <cell r="G46">
            <v>0.05</v>
          </cell>
          <cell r="H46">
            <v>805.4235384514559</v>
          </cell>
        </row>
        <row r="47">
          <cell r="C47" t="str">
            <v xml:space="preserve">    t-\ Giaù döï thaàu sau thueá</v>
          </cell>
          <cell r="H47">
            <v>16913.894307480572</v>
          </cell>
        </row>
        <row r="48">
          <cell r="B48" t="str">
            <v>AE-1212</v>
          </cell>
          <cell r="C48" t="str">
            <v>Chaët caây + ñaøo goác D&lt;=30cm</v>
          </cell>
          <cell r="D48" t="str">
            <v>caây</v>
          </cell>
          <cell r="F48">
            <v>32242.11102363484</v>
          </cell>
        </row>
        <row r="49">
          <cell r="B49" t="str">
            <v>L30</v>
          </cell>
          <cell r="C49" t="str">
            <v>Nhaân coâng 3/7</v>
          </cell>
          <cell r="D49" t="str">
            <v>Coâng</v>
          </cell>
          <cell r="E49">
            <v>0.61</v>
          </cell>
          <cell r="F49">
            <v>12412.8</v>
          </cell>
          <cell r="H49">
            <v>7571.8079999999991</v>
          </cell>
        </row>
        <row r="50">
          <cell r="C50" t="str">
            <v xml:space="preserve">   b-\ Chi phí nhaân coâng + caùc khoaûn phuï caáp</v>
          </cell>
          <cell r="G50">
            <v>2.2412999999999998</v>
          </cell>
          <cell r="H50">
            <v>16970.693270399996</v>
          </cell>
        </row>
        <row r="51">
          <cell r="C51" t="str">
            <v xml:space="preserve">   d-\Coäng chi phí tröï tieáp : T=a+b+c</v>
          </cell>
          <cell r="H51">
            <v>16970.693270399996</v>
          </cell>
        </row>
        <row r="52">
          <cell r="C52" t="str">
            <v xml:space="preserve">   e-\ Chi phí chung : CPC=NC*Hs</v>
          </cell>
          <cell r="G52">
            <v>0.66</v>
          </cell>
          <cell r="H52">
            <v>11200.657558463998</v>
          </cell>
        </row>
        <row r="53">
          <cell r="C53" t="str">
            <v xml:space="preserve">   f-\Coäng : Z=T+CPC</v>
          </cell>
          <cell r="H53">
            <v>28171.350828863993</v>
          </cell>
        </row>
        <row r="54">
          <cell r="C54" t="str">
            <v xml:space="preserve">   g-\Thu nhaäp tröôùc thueá : L=Z*Hs</v>
          </cell>
          <cell r="G54">
            <v>0.06</v>
          </cell>
          <cell r="H54">
            <v>1690.2810497318396</v>
          </cell>
        </row>
        <row r="55">
          <cell r="C55" t="str">
            <v xml:space="preserve">   i-\ Laùn traïi : Lt=Z*Hs</v>
          </cell>
          <cell r="G55">
            <v>0.02</v>
          </cell>
          <cell r="H55">
            <v>563.42701657727991</v>
          </cell>
        </row>
        <row r="56">
          <cell r="C56" t="str">
            <v xml:space="preserve">   j-\ Ñaûm baûo giao thoâng : Gt =Z*Hs</v>
          </cell>
          <cell r="G56">
            <v>0.01</v>
          </cell>
          <cell r="H56">
            <v>281.71350828863996</v>
          </cell>
        </row>
        <row r="57">
          <cell r="C57" t="str">
            <v xml:space="preserve">   K-\ Giaù döï thaàu tröôùc thueá : G1 =f+g+i+j</v>
          </cell>
          <cell r="H57">
            <v>30706.772403461753</v>
          </cell>
        </row>
        <row r="58">
          <cell r="C58" t="str">
            <v xml:space="preserve">   l-\Thueá giaù trò gia taêng : VAT =G1*Hs</v>
          </cell>
          <cell r="G58">
            <v>0.05</v>
          </cell>
          <cell r="H58">
            <v>1535.3386201730877</v>
          </cell>
        </row>
        <row r="59">
          <cell r="C59" t="str">
            <v xml:space="preserve">    t-\ Giaù döï thaàu sau thueá</v>
          </cell>
          <cell r="H59">
            <v>32242.11102363484</v>
          </cell>
        </row>
        <row r="60">
          <cell r="B60" t="str">
            <v>AE-1217</v>
          </cell>
          <cell r="C60" t="str">
            <v>Ñaøo goác caây D&gt;70cm</v>
          </cell>
          <cell r="D60" t="str">
            <v>goác caây</v>
          </cell>
          <cell r="F60">
            <v>577715.20243988337</v>
          </cell>
        </row>
        <row r="61">
          <cell r="B61" t="str">
            <v>L30</v>
          </cell>
          <cell r="C61" t="str">
            <v>Nhaân coâng 3/7</v>
          </cell>
          <cell r="D61" t="str">
            <v>Coâng</v>
          </cell>
          <cell r="E61">
            <v>10.93</v>
          </cell>
          <cell r="F61">
            <v>12412.8</v>
          </cell>
          <cell r="H61">
            <v>135671.90399999998</v>
          </cell>
        </row>
        <row r="62">
          <cell r="C62" t="str">
            <v xml:space="preserve">   b-\ Chi phí nhaân coâng + caùc khoaûn phuï caáp</v>
          </cell>
          <cell r="G62">
            <v>2.2412999999999998</v>
          </cell>
          <cell r="H62">
            <v>304081.43843519996</v>
          </cell>
        </row>
        <row r="63">
          <cell r="C63" t="str">
            <v xml:space="preserve">   d-\Coäng chi phí tröï tieáp : T=a+b+c</v>
          </cell>
          <cell r="H63">
            <v>304081.43843519996</v>
          </cell>
        </row>
        <row r="64">
          <cell r="C64" t="str">
            <v xml:space="preserve">   e-\ Chi phí chung : CPC=NC*Hs</v>
          </cell>
          <cell r="G64">
            <v>0.66</v>
          </cell>
          <cell r="H64">
            <v>200693.749367232</v>
          </cell>
        </row>
        <row r="65">
          <cell r="C65" t="str">
            <v xml:space="preserve">   f-\Coäng : Z=T+CPC</v>
          </cell>
          <cell r="H65">
            <v>504775.18780243199</v>
          </cell>
        </row>
        <row r="66">
          <cell r="C66" t="str">
            <v xml:space="preserve">   g-\Thu nhaäp tröôùc thueá : L=Z*Hs</v>
          </cell>
          <cell r="G66">
            <v>0.06</v>
          </cell>
          <cell r="H66">
            <v>30286.511268145918</v>
          </cell>
        </row>
        <row r="67">
          <cell r="C67" t="str">
            <v xml:space="preserve">   i-\ Laùn traïi : Lt=Z*Hs</v>
          </cell>
          <cell r="G67">
            <v>0.02</v>
          </cell>
          <cell r="H67">
            <v>10095.50375604864</v>
          </cell>
        </row>
        <row r="68">
          <cell r="C68" t="str">
            <v xml:space="preserve">   j-\ Ñaûm baûo giao thoâng : Gt =Z*Hs</v>
          </cell>
          <cell r="G68">
            <v>0.01</v>
          </cell>
          <cell r="H68">
            <v>5047.7518780243199</v>
          </cell>
        </row>
        <row r="69">
          <cell r="C69" t="str">
            <v xml:space="preserve">   K-\ Giaù döï thaàu tröôùc thueá : G1 =f+g+i+j</v>
          </cell>
          <cell r="H69">
            <v>550204.95470465079</v>
          </cell>
        </row>
        <row r="70">
          <cell r="C70" t="str">
            <v xml:space="preserve">   l-\Thueá giaù trò gia taêng : VAT =G1*Hs</v>
          </cell>
          <cell r="G70">
            <v>0.05</v>
          </cell>
          <cell r="H70">
            <v>27510.24773523254</v>
          </cell>
        </row>
        <row r="71">
          <cell r="C71" t="str">
            <v xml:space="preserve">    t-\ Giaù döï thaàu sau thueá</v>
          </cell>
          <cell r="H71">
            <v>577715.20243988337</v>
          </cell>
        </row>
        <row r="72">
          <cell r="B72" t="str">
            <v>BH-1774</v>
          </cell>
          <cell r="C72" t="str">
            <v>Ñaøo neàn ñöôøng môû roäng ñaát caáp 4, cöï ly 1,5km</v>
          </cell>
          <cell r="D72" t="str">
            <v>m3</v>
          </cell>
          <cell r="F72">
            <v>34997.013057460768</v>
          </cell>
        </row>
        <row r="73">
          <cell r="B73" t="str">
            <v>L30</v>
          </cell>
          <cell r="C73" t="str">
            <v>Nhaân coâng 3/7</v>
          </cell>
          <cell r="D73" t="str">
            <v>Coâng</v>
          </cell>
          <cell r="E73">
            <v>0.22600000000000001</v>
          </cell>
          <cell r="F73">
            <v>12412.8</v>
          </cell>
          <cell r="H73">
            <v>2805.2927999999997</v>
          </cell>
        </row>
        <row r="74">
          <cell r="B74" t="str">
            <v>M010</v>
          </cell>
          <cell r="C74" t="str">
            <v>Maùy ñaøo baùnh xích 1,25m3</v>
          </cell>
          <cell r="D74" t="str">
            <v>ca</v>
          </cell>
          <cell r="E74">
            <v>4.4000000000000003E-3</v>
          </cell>
          <cell r="F74">
            <v>1238930</v>
          </cell>
          <cell r="H74">
            <v>5451.2920000000004</v>
          </cell>
        </row>
        <row r="75">
          <cell r="B75" t="str">
            <v>M038</v>
          </cell>
          <cell r="C75" t="str">
            <v>Maùy uûi 108CV</v>
          </cell>
          <cell r="D75" t="str">
            <v>ca</v>
          </cell>
          <cell r="E75">
            <v>7.7999999999999999E-4</v>
          </cell>
          <cell r="F75">
            <v>669348</v>
          </cell>
          <cell r="H75">
            <v>522.09144000000003</v>
          </cell>
        </row>
        <row r="76">
          <cell r="B76" t="str">
            <v>M106</v>
          </cell>
          <cell r="C76" t="str">
            <v>OÂtoâ töï ñoå 10T</v>
          </cell>
          <cell r="D76" t="str">
            <v>ca</v>
          </cell>
          <cell r="E76">
            <v>1.2E-2</v>
          </cell>
          <cell r="F76">
            <v>525740</v>
          </cell>
          <cell r="H76">
            <v>6308.88</v>
          </cell>
        </row>
        <row r="77">
          <cell r="C77" t="str">
            <v xml:space="preserve">   b-\ Chi phí nhaân coâng + caùc khoaûn phuï caáp</v>
          </cell>
          <cell r="G77">
            <v>2.2412999999999998</v>
          </cell>
          <cell r="H77">
            <v>6287.502752639999</v>
          </cell>
        </row>
        <row r="78">
          <cell r="C78" t="str">
            <v xml:space="preserve">  c-\ Chi phí maùy + caùc khoaûn phuï caáp </v>
          </cell>
          <cell r="G78">
            <v>1.1914</v>
          </cell>
          <cell r="H78">
            <v>14633.088662416001</v>
          </cell>
        </row>
        <row r="79">
          <cell r="C79" t="str">
            <v xml:space="preserve">   d-\Coäng chi phí tröï tieáp : T=a+b+c</v>
          </cell>
          <cell r="H79">
            <v>20920.591415055998</v>
          </cell>
        </row>
        <row r="80">
          <cell r="C80" t="str">
            <v xml:space="preserve">   e-\ Chi phí chung : CPC=NC*Hs</v>
          </cell>
          <cell r="G80">
            <v>0.66</v>
          </cell>
          <cell r="H80">
            <v>9657.8385171945611</v>
          </cell>
        </row>
        <row r="81">
          <cell r="C81" t="str">
            <v xml:space="preserve">   f-\Coäng : Z=T+CPC</v>
          </cell>
          <cell r="H81">
            <v>30578.429932250561</v>
          </cell>
        </row>
        <row r="82">
          <cell r="C82" t="str">
            <v xml:space="preserve">   g-\Thu nhaäp tröôùc thueá : L=Z*Hs</v>
          </cell>
          <cell r="G82">
            <v>0.06</v>
          </cell>
          <cell r="H82">
            <v>1834.7057959350336</v>
          </cell>
        </row>
        <row r="83">
          <cell r="C83" t="str">
            <v xml:space="preserve">   i-\ Laùn traïi : Lt=Z*Hs</v>
          </cell>
          <cell r="G83">
            <v>0.02</v>
          </cell>
          <cell r="H83">
            <v>611.56859864501121</v>
          </cell>
        </row>
        <row r="84">
          <cell r="C84" t="str">
            <v xml:space="preserve">   j-\ Ñaûm baûo giao thoâng : Gt =Z*Hs</v>
          </cell>
          <cell r="G84">
            <v>0.01</v>
          </cell>
          <cell r="H84">
            <v>305.7842993225056</v>
          </cell>
        </row>
        <row r="85">
          <cell r="C85" t="str">
            <v xml:space="preserve">   K-\ Giaù döï thaàu tröôùc thueá : G1 =f+g+i+j</v>
          </cell>
          <cell r="H85">
            <v>33330.488626153114</v>
          </cell>
        </row>
        <row r="86">
          <cell r="C86" t="str">
            <v xml:space="preserve">   l-\Thueá giaù trò gia taêng : VAT =G1*Hs</v>
          </cell>
          <cell r="G86">
            <v>0.05</v>
          </cell>
          <cell r="H86">
            <v>1666.5244313076557</v>
          </cell>
        </row>
        <row r="87">
          <cell r="C87" t="str">
            <v xml:space="preserve">    t-\ Giaù döï thaàu sau thueá</v>
          </cell>
          <cell r="H87">
            <v>34997.013057460768</v>
          </cell>
        </row>
        <row r="88">
          <cell r="B88" t="str">
            <v>BH-1773</v>
          </cell>
          <cell r="C88" t="str">
            <v>Ñaøo neàn ñöôøng môû roäng ñaát caáp 3, cöï ly 1,5km</v>
          </cell>
          <cell r="D88" t="str">
            <v>m3</v>
          </cell>
          <cell r="F88">
            <v>23520.483084994055</v>
          </cell>
        </row>
        <row r="89">
          <cell r="B89" t="str">
            <v>L30</v>
          </cell>
          <cell r="C89" t="str">
            <v>Nhaân coâng 3/7</v>
          </cell>
          <cell r="D89" t="str">
            <v>Coâng</v>
          </cell>
          <cell r="E89">
            <v>0.19500000000000001</v>
          </cell>
          <cell r="F89">
            <v>12412.8</v>
          </cell>
          <cell r="H89">
            <v>2420.4960000000001</v>
          </cell>
        </row>
        <row r="90">
          <cell r="B90" t="str">
            <v>M010</v>
          </cell>
          <cell r="C90" t="str">
            <v>Maùy ñaøo baùnh xích 1,25m3</v>
          </cell>
          <cell r="D90" t="str">
            <v>ca</v>
          </cell>
          <cell r="E90">
            <v>3.2000000000000002E-3</v>
          </cell>
          <cell r="F90">
            <v>1238930</v>
          </cell>
          <cell r="H90">
            <v>3964.576</v>
          </cell>
        </row>
        <row r="91">
          <cell r="B91" t="str">
            <v>M038</v>
          </cell>
          <cell r="C91" t="str">
            <v>Maùy uûi 108CV</v>
          </cell>
          <cell r="D91" t="str">
            <v>ca</v>
          </cell>
          <cell r="E91">
            <v>6.9999999999999999E-4</v>
          </cell>
          <cell r="F91">
            <v>669348</v>
          </cell>
          <cell r="H91">
            <v>468.54359999999997</v>
          </cell>
        </row>
        <row r="92">
          <cell r="B92" t="str">
            <v>M106</v>
          </cell>
          <cell r="C92" t="str">
            <v>OÂtoâ töï ñoå 10T</v>
          </cell>
          <cell r="D92" t="str">
            <v>ca</v>
          </cell>
          <cell r="E92">
            <v>0.01</v>
          </cell>
          <cell r="F92">
            <v>525740</v>
          </cell>
          <cell r="H92">
            <v>5257.4000000000005</v>
          </cell>
        </row>
        <row r="93">
          <cell r="C93" t="str">
            <v xml:space="preserve">   b-\ Chi phí nhaân coâng + caùc khoaûn phuï caáp</v>
          </cell>
          <cell r="G93">
            <v>2.2412999999999998</v>
          </cell>
          <cell r="H93">
            <v>5425.0576848000001</v>
          </cell>
        </row>
        <row r="94">
          <cell r="C94" t="str">
            <v xml:space="preserve">  c-\ Chi phí maùy + caùc khoaûn phuï caáp </v>
          </cell>
          <cell r="G94">
            <v>1.1914</v>
          </cell>
          <cell r="H94">
            <v>11545.28505144</v>
          </cell>
        </row>
        <row r="95">
          <cell r="C95" t="str">
            <v xml:space="preserve">   d-\Coäng chi phí tröï tieáp : T=a+b+c</v>
          </cell>
          <cell r="H95">
            <v>16970.34273624</v>
          </cell>
        </row>
        <row r="96">
          <cell r="C96" t="str">
            <v xml:space="preserve">   e-\ Chi phí chung : CPC=NC*Hs</v>
          </cell>
          <cell r="G96">
            <v>0.66</v>
          </cell>
          <cell r="H96">
            <v>3580.5380719680002</v>
          </cell>
        </row>
        <row r="97">
          <cell r="C97" t="str">
            <v xml:space="preserve">   f-\Coäng : Z=T+CPC</v>
          </cell>
          <cell r="H97">
            <v>20550.880808208</v>
          </cell>
        </row>
        <row r="98">
          <cell r="C98" t="str">
            <v xml:space="preserve">   g-\Thu nhaäp tröôùc thueá : L=Z*Hs</v>
          </cell>
          <cell r="G98">
            <v>0.06</v>
          </cell>
          <cell r="H98">
            <v>1233.0528484924798</v>
          </cell>
        </row>
        <row r="99">
          <cell r="C99" t="str">
            <v xml:space="preserve">   i-\ Laùn traïi : Lt=Z*Hs</v>
          </cell>
          <cell r="G99">
            <v>0.02</v>
          </cell>
          <cell r="H99">
            <v>411.01761616416002</v>
          </cell>
        </row>
        <row r="100">
          <cell r="C100" t="str">
            <v xml:space="preserve">   j-\ Ñaûm baûo giao thoâng : Gt =Z*Hs</v>
          </cell>
          <cell r="G100">
            <v>0.01</v>
          </cell>
          <cell r="H100">
            <v>205.50880808208001</v>
          </cell>
        </row>
        <row r="101">
          <cell r="C101" t="str">
            <v xml:space="preserve">   K-\ Giaù döï thaàu tröôùc thueá : G1 =f+g+i+j</v>
          </cell>
          <cell r="H101">
            <v>22400.460080946719</v>
          </cell>
        </row>
        <row r="102">
          <cell r="C102" t="str">
            <v xml:space="preserve">   l-\Thueá giaù trò gia taêng : VAT =G1*Hs</v>
          </cell>
          <cell r="G102">
            <v>0.05</v>
          </cell>
          <cell r="H102">
            <v>1120.0230040473359</v>
          </cell>
        </row>
        <row r="103">
          <cell r="C103" t="str">
            <v xml:space="preserve">    t-\ Giaù döï thaàu sau thueá</v>
          </cell>
          <cell r="H103">
            <v>23520.483084994055</v>
          </cell>
        </row>
        <row r="104">
          <cell r="B104" t="str">
            <v>BH-1772</v>
          </cell>
          <cell r="C104" t="str">
            <v>Ñaøo neàn ñöôøng môû roäng ñaát caáp 2, cöï ly 1,5km</v>
          </cell>
          <cell r="D104" t="str">
            <v>m3</v>
          </cell>
          <cell r="F104">
            <v>19694.616660747433</v>
          </cell>
        </row>
        <row r="105">
          <cell r="B105" t="str">
            <v>L30</v>
          </cell>
          <cell r="C105" t="str">
            <v>Nhaân coâng 3/7</v>
          </cell>
          <cell r="D105" t="str">
            <v>Coâng</v>
          </cell>
          <cell r="E105">
            <v>0.16320000000000001</v>
          </cell>
          <cell r="F105">
            <v>12412.8</v>
          </cell>
          <cell r="H105">
            <v>2025.7689600000001</v>
          </cell>
        </row>
        <row r="106">
          <cell r="B106" t="str">
            <v>M010</v>
          </cell>
          <cell r="C106" t="str">
            <v>Maùy ñaøo baùnh xích 1,25m3</v>
          </cell>
          <cell r="D106" t="str">
            <v>ca</v>
          </cell>
          <cell r="E106">
            <v>2.6099999999999999E-3</v>
          </cell>
          <cell r="F106">
            <v>1238930</v>
          </cell>
          <cell r="H106">
            <v>3233.6072999999997</v>
          </cell>
        </row>
        <row r="107">
          <cell r="B107" t="str">
            <v>M038</v>
          </cell>
          <cell r="C107" t="str">
            <v>Maùy uûi 108CV</v>
          </cell>
          <cell r="D107" t="str">
            <v>ca</v>
          </cell>
          <cell r="E107">
            <v>6.2E-4</v>
          </cell>
          <cell r="F107">
            <v>669348</v>
          </cell>
          <cell r="H107">
            <v>414.99576000000002</v>
          </cell>
        </row>
        <row r="108">
          <cell r="B108" t="str">
            <v>M106</v>
          </cell>
          <cell r="C108" t="str">
            <v>OÂtoâ töï ñoå 10T</v>
          </cell>
          <cell r="D108" t="str">
            <v>ca</v>
          </cell>
          <cell r="E108">
            <v>8.5000000000000006E-3</v>
          </cell>
          <cell r="F108">
            <v>525740</v>
          </cell>
          <cell r="H108">
            <v>4468.79</v>
          </cell>
        </row>
        <row r="109">
          <cell r="C109" t="str">
            <v xml:space="preserve">   b-\ Chi phí nhaân coâng + caùc khoaûn phuï caáp</v>
          </cell>
          <cell r="G109">
            <v>2.2412999999999998</v>
          </cell>
          <cell r="H109">
            <v>4540.355970048</v>
          </cell>
        </row>
        <row r="110">
          <cell r="C110" t="str">
            <v xml:space="preserve">  c-\ Chi phí maùy + caùc khoaûn phuï caáp </v>
          </cell>
          <cell r="G110">
            <v>1.1914</v>
          </cell>
          <cell r="H110">
            <v>9671.0620916839998</v>
          </cell>
        </row>
        <row r="111">
          <cell r="C111" t="str">
            <v xml:space="preserve">   d-\Coäng chi phí tröï tieáp : T=a+b+c</v>
          </cell>
          <cell r="H111">
            <v>14211.418061732</v>
          </cell>
        </row>
        <row r="112">
          <cell r="C112" t="str">
            <v xml:space="preserve">   e-\ Chi phí chung : CPC=NC*Hs</v>
          </cell>
          <cell r="G112">
            <v>0.66</v>
          </cell>
          <cell r="H112">
            <v>2996.63494023168</v>
          </cell>
        </row>
        <row r="113">
          <cell r="C113" t="str">
            <v xml:space="preserve">   f-\Coäng : Z=T+CPC</v>
          </cell>
          <cell r="H113">
            <v>17208.053001963679</v>
          </cell>
        </row>
        <row r="114">
          <cell r="C114" t="str">
            <v xml:space="preserve">   g-\Thu nhaäp tröôùc thueá : L=Z*Hs</v>
          </cell>
          <cell r="G114">
            <v>0.06</v>
          </cell>
          <cell r="H114">
            <v>1032.4831801178207</v>
          </cell>
        </row>
        <row r="115">
          <cell r="C115" t="str">
            <v xml:space="preserve">   i-\ Laùn traïi : Lt=Z*Hs</v>
          </cell>
          <cell r="G115">
            <v>0.02</v>
          </cell>
          <cell r="H115">
            <v>344.16106003927359</v>
          </cell>
        </row>
        <row r="116">
          <cell r="C116" t="str">
            <v xml:space="preserve">   j-\ Ñaûm baûo giao thoâng : Gt =Z*Hs</v>
          </cell>
          <cell r="G116">
            <v>0.01</v>
          </cell>
          <cell r="H116">
            <v>172.0805300196368</v>
          </cell>
        </row>
        <row r="117">
          <cell r="C117" t="str">
            <v xml:space="preserve">   K-\ Giaù döï thaàu tröôùc thueá : G1 =f+g+i+j</v>
          </cell>
          <cell r="H117">
            <v>18756.777772140413</v>
          </cell>
        </row>
        <row r="118">
          <cell r="C118" t="str">
            <v xml:space="preserve">   l-\Thueá giaù trò gia taêng : VAT =G1*Hs</v>
          </cell>
          <cell r="G118">
            <v>0.05</v>
          </cell>
          <cell r="H118">
            <v>937.83888860702064</v>
          </cell>
        </row>
        <row r="119">
          <cell r="C119" t="str">
            <v xml:space="preserve">    t-\ Giaù döï thaàu sau thueá</v>
          </cell>
          <cell r="H119">
            <v>19694.616660747433</v>
          </cell>
        </row>
        <row r="120">
          <cell r="B120" t="str">
            <v>BH-1364</v>
          </cell>
          <cell r="C120" t="str">
            <v>Ñaøo neàn ñöôøng môû roäng, cöï ly &lt;=500m, ñaát caáp 4</v>
          </cell>
          <cell r="D120" t="str">
            <v>m3</v>
          </cell>
          <cell r="F120">
            <v>26757.440968557868</v>
          </cell>
        </row>
        <row r="121">
          <cell r="B121" t="str">
            <v>L30</v>
          </cell>
          <cell r="C121" t="str">
            <v>Nhaân coâng 3/7</v>
          </cell>
          <cell r="D121" t="str">
            <v>Coâng</v>
          </cell>
          <cell r="E121">
            <v>0.22600000000000001</v>
          </cell>
          <cell r="F121">
            <v>12412.8</v>
          </cell>
          <cell r="H121">
            <v>2805.2927999999997</v>
          </cell>
        </row>
        <row r="122">
          <cell r="B122" t="str">
            <v>M010</v>
          </cell>
          <cell r="C122" t="str">
            <v>Maùy ñaøo baùnh xích 1,25m3</v>
          </cell>
          <cell r="D122" t="str">
            <v>ca</v>
          </cell>
          <cell r="E122">
            <v>4.4000000000000003E-3</v>
          </cell>
          <cell r="F122">
            <v>1238930</v>
          </cell>
          <cell r="H122">
            <v>5451.2920000000004</v>
          </cell>
        </row>
        <row r="123">
          <cell r="B123" t="str">
            <v>M038</v>
          </cell>
          <cell r="C123" t="str">
            <v>Maùy uûi 108CV</v>
          </cell>
          <cell r="D123" t="str">
            <v>ca</v>
          </cell>
          <cell r="E123">
            <v>7.7999999999999999E-4</v>
          </cell>
          <cell r="F123">
            <v>669348</v>
          </cell>
          <cell r="H123">
            <v>522.09144000000003</v>
          </cell>
        </row>
        <row r="124">
          <cell r="B124" t="str">
            <v>M106</v>
          </cell>
          <cell r="C124" t="str">
            <v>OÂtoâ töï ñoå 10T</v>
          </cell>
          <cell r="D124" t="str">
            <v>ca</v>
          </cell>
          <cell r="E124">
            <v>9.2999999999999992E-3</v>
          </cell>
          <cell r="F124">
            <v>525740</v>
          </cell>
          <cell r="H124">
            <v>4889.3819999999996</v>
          </cell>
        </row>
        <row r="125">
          <cell r="C125" t="str">
            <v xml:space="preserve">   b-\ Chi phí nhaân coâng + caùc khoaûn phuï caáp</v>
          </cell>
          <cell r="G125">
            <v>2.2412999999999998</v>
          </cell>
          <cell r="H125">
            <v>6287.502752639999</v>
          </cell>
        </row>
        <row r="126">
          <cell r="C126" t="str">
            <v xml:space="preserve">  c-\ Chi phí maùy + caùc khoaûn phuï caáp </v>
          </cell>
          <cell r="G126">
            <v>1.1914</v>
          </cell>
          <cell r="H126">
            <v>12941.898745216</v>
          </cell>
        </row>
        <row r="127">
          <cell r="C127" t="str">
            <v xml:space="preserve">   d-\Coäng chi phí tröï tieáp : T=a+b+c</v>
          </cell>
          <cell r="H127">
            <v>19229.401497856001</v>
          </cell>
        </row>
        <row r="128">
          <cell r="C128" t="str">
            <v xml:space="preserve">   e-\ Chi phí chung : CPC=NC*Hs</v>
          </cell>
          <cell r="G128">
            <v>0.66</v>
          </cell>
          <cell r="H128">
            <v>4149.7518167423996</v>
          </cell>
        </row>
        <row r="129">
          <cell r="C129" t="str">
            <v xml:space="preserve">   f-\Coäng : Z=T+CPC</v>
          </cell>
          <cell r="H129">
            <v>23379.153314598399</v>
          </cell>
        </row>
        <row r="130">
          <cell r="C130" t="str">
            <v xml:space="preserve">   g-\Thu nhaäp tröôùc thueá : L=Z*Hs</v>
          </cell>
          <cell r="G130">
            <v>0.06</v>
          </cell>
          <cell r="H130">
            <v>1402.7491988759039</v>
          </cell>
        </row>
        <row r="131">
          <cell r="C131" t="str">
            <v xml:space="preserve">   i-\ Laùn traïi : Lt=Z*Hs</v>
          </cell>
          <cell r="G131">
            <v>0.02</v>
          </cell>
          <cell r="H131">
            <v>467.58306629196801</v>
          </cell>
        </row>
        <row r="132">
          <cell r="C132" t="str">
            <v xml:space="preserve">   j-\ Ñaûm baûo giao thoâng : Gt =Z*Hs</v>
          </cell>
          <cell r="G132">
            <v>0.01</v>
          </cell>
          <cell r="H132">
            <v>233.791533145984</v>
          </cell>
        </row>
        <row r="133">
          <cell r="C133" t="str">
            <v xml:space="preserve">   K-\ Giaù döï thaàu tröôùc thueá : G1 =f+g+i+j</v>
          </cell>
          <cell r="H133">
            <v>25483.277112912256</v>
          </cell>
        </row>
        <row r="134">
          <cell r="C134" t="str">
            <v xml:space="preserve">   l-\Thueá giaù trò gia taêng : VAT =G1*Hs</v>
          </cell>
          <cell r="G134">
            <v>0.05</v>
          </cell>
          <cell r="H134">
            <v>1274.1638556456128</v>
          </cell>
        </row>
        <row r="135">
          <cell r="C135" t="str">
            <v xml:space="preserve">    t-\ Giaù döï thaàu sau thueá</v>
          </cell>
          <cell r="H135">
            <v>26757.440968557868</v>
          </cell>
        </row>
        <row r="136">
          <cell r="B136" t="str">
            <v>BH-1363</v>
          </cell>
          <cell r="C136" t="str">
            <v>Ñaøo neàn ñöôøng môû roäng cöï ly &lt;=500m, ñaát caáp 3</v>
          </cell>
          <cell r="D136" t="str">
            <v>m3</v>
          </cell>
          <cell r="F136">
            <v>20919.816557655002</v>
          </cell>
        </row>
        <row r="137">
          <cell r="B137" t="str">
            <v>L30</v>
          </cell>
          <cell r="C137" t="str">
            <v>Nhaân coâng 3/7</v>
          </cell>
          <cell r="D137" t="str">
            <v>Coâng</v>
          </cell>
          <cell r="E137">
            <v>0.19500000000000001</v>
          </cell>
          <cell r="F137">
            <v>12412.8</v>
          </cell>
          <cell r="H137">
            <v>2420.4960000000001</v>
          </cell>
        </row>
        <row r="138">
          <cell r="B138" t="str">
            <v>M010</v>
          </cell>
          <cell r="C138" t="str">
            <v>Maùy ñaøo baùnh xích 1,25m3</v>
          </cell>
          <cell r="D138" t="str">
            <v>ca</v>
          </cell>
          <cell r="E138">
            <v>3.2000000000000002E-3</v>
          </cell>
          <cell r="F138">
            <v>1238930</v>
          </cell>
          <cell r="H138">
            <v>3964.576</v>
          </cell>
        </row>
        <row r="139">
          <cell r="B139" t="str">
            <v>M038</v>
          </cell>
          <cell r="C139" t="str">
            <v>Maùy uûi 108CV</v>
          </cell>
          <cell r="D139" t="str">
            <v>ca</v>
          </cell>
          <cell r="E139">
            <v>6.9999999999999999E-4</v>
          </cell>
          <cell r="F139">
            <v>669348</v>
          </cell>
          <cell r="H139">
            <v>468.54359999999997</v>
          </cell>
        </row>
        <row r="140">
          <cell r="B140" t="str">
            <v>M106</v>
          </cell>
          <cell r="C140" t="str">
            <v>OÂtoâ töï ñoå 10T</v>
          </cell>
          <cell r="D140" t="str">
            <v>ca</v>
          </cell>
          <cell r="E140">
            <v>8.6E-3</v>
          </cell>
          <cell r="F140">
            <v>525740</v>
          </cell>
          <cell r="H140">
            <v>4521.3639999999996</v>
          </cell>
        </row>
        <row r="141">
          <cell r="C141" t="str">
            <v xml:space="preserve">   b-\ Chi phí nhaân coâng + caùc khoaûn phuï caáp</v>
          </cell>
          <cell r="G141">
            <v>2.2412999999999998</v>
          </cell>
          <cell r="H141">
            <v>5425.0576848000001</v>
          </cell>
        </row>
        <row r="142">
          <cell r="C142" t="str">
            <v xml:space="preserve">  c-\ Chi phí maùy + caùc khoaûn phuï caáp </v>
          </cell>
          <cell r="G142">
            <v>1.1914</v>
          </cell>
          <cell r="H142">
            <v>10668.37176104</v>
          </cell>
        </row>
        <row r="143">
          <cell r="C143" t="str">
            <v xml:space="preserve">   d-\Coäng chi phí tröï tieáp : T=a+b+c</v>
          </cell>
          <cell r="H143">
            <v>16093.42944584</v>
          </cell>
        </row>
        <row r="144">
          <cell r="C144" t="str">
            <v xml:space="preserve">   e-\ Chi phí chung : CPC=NC*Hs</v>
          </cell>
          <cell r="G144">
            <v>0.66</v>
          </cell>
          <cell r="H144">
            <v>3580.5380719680002</v>
          </cell>
        </row>
        <row r="145">
          <cell r="C145" t="str">
            <v xml:space="preserve">   f-\Coäng : Z=T+CPC</v>
          </cell>
          <cell r="H145">
            <v>19673.967517808</v>
          </cell>
        </row>
        <row r="146">
          <cell r="C146" t="str">
            <v xml:space="preserve">   g-\Thu nhaäp tröôùc thueá : L=Z*Hs</v>
          </cell>
          <cell r="G146">
            <v>0.06</v>
          </cell>
          <cell r="H146">
            <v>1180.43805106848</v>
          </cell>
        </row>
        <row r="147">
          <cell r="C147" t="str">
            <v xml:space="preserve">   i-\ Laùn traïi : Lt=Z*Hs</v>
          </cell>
          <cell r="G147">
            <v>0.02</v>
          </cell>
          <cell r="H147">
            <v>393.47935035616001</v>
          </cell>
        </row>
        <row r="148">
          <cell r="C148" t="str">
            <v xml:space="preserve">   j-\ Ñaûm baûo giao thoâng : Gt =Z*Hs</v>
          </cell>
          <cell r="G148">
            <v>0.01</v>
          </cell>
          <cell r="H148">
            <v>196.73967517808001</v>
          </cell>
        </row>
        <row r="149">
          <cell r="C149" t="str">
            <v xml:space="preserve">   K-\ Giaù döï thaàu tröôùc thueá : G1 =f+g+i+j</v>
          </cell>
          <cell r="H149">
            <v>21444.624594410718</v>
          </cell>
        </row>
        <row r="150">
          <cell r="C150" t="str">
            <v xml:space="preserve">   l-\Thueá giaù trò gia taêng : VAT =G1*Hs</v>
          </cell>
          <cell r="G150">
            <v>0.05</v>
          </cell>
          <cell r="H150">
            <v>1072.231229720536</v>
          </cell>
        </row>
        <row r="151">
          <cell r="C151" t="str">
            <v xml:space="preserve">    t-\ Giaù döï thaàu sau thueá</v>
          </cell>
          <cell r="H151">
            <v>22516.855824131253</v>
          </cell>
        </row>
        <row r="152">
          <cell r="B152" t="str">
            <v>BH-1362</v>
          </cell>
          <cell r="C152" t="str">
            <v>Ñaøo neàn ñöôøng môû roäng cöï ly &lt;=500m, ñaát caáp 2</v>
          </cell>
          <cell r="D152" t="str">
            <v>m3</v>
          </cell>
          <cell r="F152">
            <v>19113.94660267681</v>
          </cell>
        </row>
        <row r="153">
          <cell r="B153" t="str">
            <v>L30</v>
          </cell>
          <cell r="C153" t="str">
            <v>Nhaân coâng 3/7</v>
          </cell>
          <cell r="D153" t="str">
            <v>Coâng</v>
          </cell>
          <cell r="E153">
            <v>0.16320000000000001</v>
          </cell>
          <cell r="F153">
            <v>12412.8</v>
          </cell>
          <cell r="H153">
            <v>2025.7689600000001</v>
          </cell>
        </row>
        <row r="154">
          <cell r="B154" t="str">
            <v>M010</v>
          </cell>
          <cell r="C154" t="str">
            <v>Maùy ñaøo baùnh xích 1,25m3</v>
          </cell>
          <cell r="D154" t="str">
            <v>ca</v>
          </cell>
          <cell r="E154">
            <v>2.6099999999999999E-3</v>
          </cell>
          <cell r="F154">
            <v>1238930</v>
          </cell>
          <cell r="H154">
            <v>3233.6072999999997</v>
          </cell>
        </row>
        <row r="155">
          <cell r="B155" t="str">
            <v>M038</v>
          </cell>
          <cell r="C155" t="str">
            <v>Maùy uûi 108CV</v>
          </cell>
          <cell r="D155" t="str">
            <v>ca</v>
          </cell>
          <cell r="E155">
            <v>6.2E-4</v>
          </cell>
          <cell r="F155">
            <v>669348</v>
          </cell>
          <cell r="H155">
            <v>414.99576000000002</v>
          </cell>
        </row>
        <row r="156">
          <cell r="B156" t="str">
            <v>M106</v>
          </cell>
          <cell r="C156" t="str">
            <v>OÂtoâ töï ñoå 10T</v>
          </cell>
          <cell r="D156" t="str">
            <v>ca</v>
          </cell>
          <cell r="E156">
            <v>7.6899999999999998E-3</v>
          </cell>
          <cell r="F156">
            <v>525740</v>
          </cell>
          <cell r="H156">
            <v>4042.9405999999999</v>
          </cell>
        </row>
        <row r="157">
          <cell r="C157" t="str">
            <v xml:space="preserve">   b-\ Chi phí nhaân coâng + caùc khoaûn phuï caáp</v>
          </cell>
          <cell r="G157">
            <v>2.2412999999999998</v>
          </cell>
          <cell r="H157">
            <v>4540.355970048</v>
          </cell>
        </row>
        <row r="158">
          <cell r="C158" t="str">
            <v xml:space="preserve">  c-\ Chi phí maùy + caùc khoaûn phuï caáp </v>
          </cell>
          <cell r="G158">
            <v>1.1914</v>
          </cell>
          <cell r="H158">
            <v>9163.7051165239991</v>
          </cell>
        </row>
        <row r="159">
          <cell r="C159" t="str">
            <v xml:space="preserve">   d-\Coäng chi phí tröï tieáp : T=a+b+c</v>
          </cell>
          <cell r="H159">
            <v>13704.061086571999</v>
          </cell>
        </row>
        <row r="160">
          <cell r="C160" t="str">
            <v xml:space="preserve">   e-\ Chi phí chung : CPC=NC*Hs</v>
          </cell>
          <cell r="G160">
            <v>0.66</v>
          </cell>
          <cell r="H160">
            <v>2996.63494023168</v>
          </cell>
        </row>
        <row r="161">
          <cell r="C161" t="str">
            <v xml:space="preserve">   f-\Coäng : Z=T+CPC</v>
          </cell>
          <cell r="H161">
            <v>16700.696026803678</v>
          </cell>
        </row>
        <row r="162">
          <cell r="C162" t="str">
            <v xml:space="preserve">   g-\Thu nhaäp tröôùc thueá : L=Z*Hs</v>
          </cell>
          <cell r="G162">
            <v>0.06</v>
          </cell>
          <cell r="H162">
            <v>1002.0417616082207</v>
          </cell>
        </row>
        <row r="163">
          <cell r="C163" t="str">
            <v xml:space="preserve">   i-\ Laùn traïi : Lt=Z*Hs</v>
          </cell>
          <cell r="G163">
            <v>0.02</v>
          </cell>
          <cell r="H163">
            <v>334.01392053607356</v>
          </cell>
        </row>
        <row r="164">
          <cell r="C164" t="str">
            <v xml:space="preserve">   j-\ Ñaûm baûo giao thoâng : Gt =Z*Hs</v>
          </cell>
          <cell r="G164">
            <v>0.01</v>
          </cell>
          <cell r="H164">
            <v>167.00696026803678</v>
          </cell>
        </row>
        <row r="165">
          <cell r="C165" t="str">
            <v xml:space="preserve">   K-\ Giaù döï thaàu tröôùc thueá : G1 =f+g+i+j</v>
          </cell>
          <cell r="H165">
            <v>18203.758669216008</v>
          </cell>
        </row>
        <row r="166">
          <cell r="C166" t="str">
            <v xml:space="preserve">   l-\Thueá giaù trò gia taêng : VAT =G1*Hs</v>
          </cell>
          <cell r="G166">
            <v>0.05</v>
          </cell>
          <cell r="H166">
            <v>910.18793346080042</v>
          </cell>
        </row>
        <row r="167">
          <cell r="C167" t="str">
            <v xml:space="preserve">    t-\ Giaù döï thaàu sau thueá</v>
          </cell>
          <cell r="H167">
            <v>19113.94660267681</v>
          </cell>
        </row>
        <row r="168">
          <cell r="B168" t="str">
            <v>BG-2324</v>
          </cell>
          <cell r="C168" t="str">
            <v>Ñaøo ñaát neàn ñöôøng môû roäng cöï ly 100m, ñaát caáp 4</v>
          </cell>
          <cell r="D168" t="str">
            <v>m3</v>
          </cell>
          <cell r="F168">
            <v>19523.593987907698</v>
          </cell>
        </row>
        <row r="169">
          <cell r="B169" t="str">
            <v>L30</v>
          </cell>
          <cell r="C169" t="str">
            <v>Nhaân coâng 3/7</v>
          </cell>
          <cell r="D169" t="str">
            <v>Coâng</v>
          </cell>
          <cell r="E169">
            <v>9.8100000000000007E-2</v>
          </cell>
          <cell r="F169">
            <v>12412.8</v>
          </cell>
          <cell r="H169">
            <v>1217.69568</v>
          </cell>
        </row>
        <row r="170">
          <cell r="B170" t="str">
            <v>M038</v>
          </cell>
          <cell r="C170" t="str">
            <v>Maùy uûi 108CV</v>
          </cell>
          <cell r="D170" t="str">
            <v>ca</v>
          </cell>
          <cell r="E170">
            <v>1.5709999999999998E-2</v>
          </cell>
          <cell r="F170">
            <v>669348</v>
          </cell>
          <cell r="H170">
            <v>10515.457079999998</v>
          </cell>
        </row>
        <row r="171">
          <cell r="C171" t="str">
            <v xml:space="preserve">   b-\ Chi phí nhaân coâng + caùc khoaûn phuï caáp</v>
          </cell>
          <cell r="G171">
            <v>2.2412999999999998</v>
          </cell>
          <cell r="H171">
            <v>2729.2213275839999</v>
          </cell>
        </row>
        <row r="172">
          <cell r="C172" t="str">
            <v xml:space="preserve">  c-\ Chi phí maùy + caùc khoaûn phuï caáp </v>
          </cell>
          <cell r="G172">
            <v>1.1914</v>
          </cell>
          <cell r="H172">
            <v>12528.115565111999</v>
          </cell>
        </row>
        <row r="173">
          <cell r="C173" t="str">
            <v xml:space="preserve">   d-\Coäng chi phí tröï tieáp : T=a+b+c</v>
          </cell>
          <cell r="H173">
            <v>15257.336892695999</v>
          </cell>
        </row>
        <row r="174">
          <cell r="C174" t="str">
            <v xml:space="preserve">   e-\ Chi phí chung : CPC=NC*Hs</v>
          </cell>
          <cell r="G174">
            <v>0.66</v>
          </cell>
          <cell r="H174">
            <v>1801.2860762054399</v>
          </cell>
        </row>
        <row r="175">
          <cell r="C175" t="str">
            <v xml:space="preserve">   f-\Coäng : Z=T+CPC</v>
          </cell>
          <cell r="H175">
            <v>17058.62296890144</v>
          </cell>
        </row>
        <row r="176">
          <cell r="C176" t="str">
            <v xml:space="preserve">   g-\Thu nhaäp tröôùc thueá : L=Z*Hs</v>
          </cell>
          <cell r="G176">
            <v>0.06</v>
          </cell>
          <cell r="H176">
            <v>1023.5173781340864</v>
          </cell>
        </row>
        <row r="177">
          <cell r="C177" t="str">
            <v xml:space="preserve">   i-\ Laùn traïi : Lt=Z*Hs</v>
          </cell>
          <cell r="G177">
            <v>0.02</v>
          </cell>
          <cell r="H177">
            <v>341.1724593780288</v>
          </cell>
        </row>
        <row r="178">
          <cell r="C178" t="str">
            <v xml:space="preserve">   j-\ Ñaûm baûo giao thoâng : Gt =Z*Hs</v>
          </cell>
          <cell r="G178">
            <v>0.01</v>
          </cell>
          <cell r="H178">
            <v>170.5862296890144</v>
          </cell>
        </row>
        <row r="179">
          <cell r="C179" t="str">
            <v xml:space="preserve">   K-\ Giaù döï thaàu tröôùc thueá : G1 =f+g+i+j</v>
          </cell>
          <cell r="H179">
            <v>18593.899036102568</v>
          </cell>
        </row>
        <row r="180">
          <cell r="C180" t="str">
            <v xml:space="preserve">   l-\Thueá giaù trò gia taêng : VAT =G1*Hs</v>
          </cell>
          <cell r="G180">
            <v>0.05</v>
          </cell>
          <cell r="H180">
            <v>929.69495180512843</v>
          </cell>
        </row>
        <row r="181">
          <cell r="C181" t="str">
            <v xml:space="preserve">    t-\ Giaù döï thaàu sau thueá</v>
          </cell>
          <cell r="H181">
            <v>19523.593987907698</v>
          </cell>
        </row>
        <row r="182">
          <cell r="B182" t="str">
            <v>BG-2323</v>
          </cell>
          <cell r="C182" t="str">
            <v>Ñaøo ñaát neàn ñöôøng cöï ly 100m, ñaát caáp 3</v>
          </cell>
          <cell r="D182" t="str">
            <v>m3</v>
          </cell>
          <cell r="F182">
            <v>14041.791766991257</v>
          </cell>
        </row>
        <row r="183">
          <cell r="B183" t="str">
            <v>L30</v>
          </cell>
          <cell r="C183" t="str">
            <v>Nhaân coâng 3/7</v>
          </cell>
          <cell r="D183" t="str">
            <v>Coâng</v>
          </cell>
          <cell r="E183">
            <v>8.1000000000000003E-2</v>
          </cell>
          <cell r="F183">
            <v>12412.8</v>
          </cell>
          <cell r="H183">
            <v>1005.4367999999999</v>
          </cell>
        </row>
        <row r="184">
          <cell r="B184" t="str">
            <v>M038</v>
          </cell>
          <cell r="C184" t="str">
            <v>Maùy uûi 108CV</v>
          </cell>
          <cell r="D184" t="str">
            <v>ca</v>
          </cell>
          <cell r="E184">
            <v>1.1639999999999999E-2</v>
          </cell>
          <cell r="F184">
            <v>669348</v>
          </cell>
          <cell r="H184">
            <v>7791.2107199999991</v>
          </cell>
        </row>
        <row r="185">
          <cell r="C185" t="str">
            <v xml:space="preserve">   b-\ Chi phí nhaân coâng + caùc khoaûn phuï caáp</v>
          </cell>
          <cell r="G185">
            <v>2.2412999999999998</v>
          </cell>
          <cell r="H185">
            <v>2253.4854998399996</v>
          </cell>
        </row>
        <row r="186">
          <cell r="C186" t="str">
            <v xml:space="preserve">  c-\ Chi phí maùy + caùc khoaûn phuï caáp </v>
          </cell>
          <cell r="G186">
            <v>1.1914</v>
          </cell>
          <cell r="H186">
            <v>9282.4484518079989</v>
          </cell>
        </row>
        <row r="187">
          <cell r="C187" t="str">
            <v xml:space="preserve">   d-\Coäng chi phí tröï tieáp : T=a+b+c</v>
          </cell>
          <cell r="H187">
            <v>11535.933951647999</v>
          </cell>
        </row>
        <row r="188">
          <cell r="C188" t="str">
            <v xml:space="preserve">   e-\ Chi phí chung : CPC=NC*Hs</v>
          </cell>
          <cell r="G188">
            <v>0.66</v>
          </cell>
          <cell r="H188">
            <v>1487.3004298943999</v>
          </cell>
        </row>
        <row r="189">
          <cell r="C189" t="str">
            <v xml:space="preserve">   f-\Coäng : Z=T+CPC</v>
          </cell>
          <cell r="H189">
            <v>13023.234381542399</v>
          </cell>
        </row>
        <row r="190">
          <cell r="C190" t="str">
            <v xml:space="preserve">   g-\Thu nhaäp tröôùc thueá : L=Z*Hs</v>
          </cell>
          <cell r="G190">
            <v>0.06</v>
          </cell>
          <cell r="H190">
            <v>781.39406289254396</v>
          </cell>
        </row>
        <row r="191">
          <cell r="C191" t="str">
            <v xml:space="preserve">   i-\ Laùn traïi : Lt=Z*Hs</v>
          </cell>
          <cell r="G191">
            <v>0.02</v>
          </cell>
          <cell r="H191">
            <v>260.464687630848</v>
          </cell>
        </row>
        <row r="192">
          <cell r="C192" t="str">
            <v xml:space="preserve">   j-\ Ñaûm baûo giao thoâng : Gt =Z*Hs</v>
          </cell>
          <cell r="G192">
            <v>0.01</v>
          </cell>
          <cell r="H192">
            <v>130.232343815424</v>
          </cell>
        </row>
        <row r="193">
          <cell r="C193" t="str">
            <v xml:space="preserve">   K-\ Giaù döï thaàu tröôùc thueá : G1 =f+g+i+j</v>
          </cell>
          <cell r="H193">
            <v>14195.325475881216</v>
          </cell>
        </row>
        <row r="194">
          <cell r="C194" t="str">
            <v xml:space="preserve">   l-\Thueá giaù trò gia taêng : VAT =G1*Hs</v>
          </cell>
          <cell r="G194">
            <v>0.05</v>
          </cell>
          <cell r="H194">
            <v>709.76627379406091</v>
          </cell>
        </row>
        <row r="195">
          <cell r="C195" t="str">
            <v xml:space="preserve">    t-\ Giaù döï thaàu sau thueá</v>
          </cell>
          <cell r="H195">
            <v>14905.091749675277</v>
          </cell>
        </row>
        <row r="196">
          <cell r="B196" t="str">
            <v>BG-2322</v>
          </cell>
          <cell r="C196" t="str">
            <v>Ñaøo ñaát neàn ñöôøng môû roäng cöï ly &lt;=100m, ñaát caáp 2</v>
          </cell>
          <cell r="D196" t="str">
            <v>m3</v>
          </cell>
          <cell r="F196">
            <v>11692.694839152173</v>
          </cell>
        </row>
        <row r="197">
          <cell r="B197" t="str">
            <v>L30</v>
          </cell>
          <cell r="C197" t="str">
            <v>Nhaân coâng 3/7</v>
          </cell>
          <cell r="D197" t="str">
            <v>Coâng</v>
          </cell>
          <cell r="E197">
            <v>6.7500000000000004E-2</v>
          </cell>
          <cell r="F197">
            <v>12412.8</v>
          </cell>
          <cell r="H197">
            <v>837.86400000000003</v>
          </cell>
        </row>
        <row r="198">
          <cell r="B198" t="str">
            <v>M038</v>
          </cell>
          <cell r="C198" t="str">
            <v>Maùy uûi 108CV</v>
          </cell>
          <cell r="D198" t="str">
            <v>ca</v>
          </cell>
          <cell r="E198">
            <v>9.6900000000000007E-3</v>
          </cell>
          <cell r="F198">
            <v>669348</v>
          </cell>
          <cell r="H198">
            <v>6485.9821200000006</v>
          </cell>
        </row>
        <row r="199">
          <cell r="C199" t="str">
            <v xml:space="preserve">   b-\ Chi phí nhaân coâng + caùc khoaûn phuï caáp</v>
          </cell>
          <cell r="G199">
            <v>2.2412999999999998</v>
          </cell>
          <cell r="H199">
            <v>1877.9045831999999</v>
          </cell>
        </row>
        <row r="200">
          <cell r="C200" t="str">
            <v xml:space="preserve">  c-\ Chi phí maùy + caùc khoaûn phuï caáp </v>
          </cell>
          <cell r="G200">
            <v>1.1914</v>
          </cell>
          <cell r="H200">
            <v>7727.3990977680005</v>
          </cell>
        </row>
        <row r="201">
          <cell r="C201" t="str">
            <v xml:space="preserve">   d-\Coäng chi phí tröï tieáp : T=a+b+c</v>
          </cell>
          <cell r="H201">
            <v>9605.3036809679998</v>
          </cell>
        </row>
        <row r="202">
          <cell r="C202" t="str">
            <v xml:space="preserve">   e-\ Chi phí chung : CPC=NC*Hs</v>
          </cell>
          <cell r="G202">
            <v>0.66</v>
          </cell>
          <cell r="H202">
            <v>1239.417024912</v>
          </cell>
        </row>
        <row r="203">
          <cell r="C203" t="str">
            <v xml:space="preserve">   f-\Coäng : Z=T+CPC</v>
          </cell>
          <cell r="H203">
            <v>10844.72070588</v>
          </cell>
        </row>
        <row r="204">
          <cell r="C204" t="str">
            <v xml:space="preserve">   g-\Thu nhaäp tröôùc thueá : L=Z*Hs</v>
          </cell>
          <cell r="G204">
            <v>0.06</v>
          </cell>
          <cell r="H204">
            <v>650.68324235279999</v>
          </cell>
        </row>
        <row r="205">
          <cell r="C205" t="str">
            <v xml:space="preserve">   i-\ Laùn traïi : Lt=Z*Hs</v>
          </cell>
          <cell r="G205">
            <v>0.02</v>
          </cell>
          <cell r="H205">
            <v>216.89441411760001</v>
          </cell>
        </row>
        <row r="206">
          <cell r="C206" t="str">
            <v xml:space="preserve">   j-\ Ñaûm baûo giao thoâng : Gt =Z*Hs</v>
          </cell>
          <cell r="G206">
            <v>0.01</v>
          </cell>
          <cell r="H206">
            <v>108.4472070588</v>
          </cell>
        </row>
        <row r="207">
          <cell r="C207" t="str">
            <v xml:space="preserve">   K-\ Giaù döï thaàu tröôùc thueá : G1 =f+g+i+j</v>
          </cell>
          <cell r="H207">
            <v>11820.745569409199</v>
          </cell>
        </row>
        <row r="208">
          <cell r="C208" t="str">
            <v xml:space="preserve">   l-\Thueá giaù trò gia taêng : VAT =G1*Hs</v>
          </cell>
          <cell r="G208">
            <v>0.05</v>
          </cell>
          <cell r="H208">
            <v>591.03727847045991</v>
          </cell>
        </row>
        <row r="209">
          <cell r="C209" t="str">
            <v xml:space="preserve">    t-\ Giaù döï thaàu sau thueá</v>
          </cell>
          <cell r="H209">
            <v>12411.782847879658</v>
          </cell>
        </row>
        <row r="210">
          <cell r="B210" t="str">
            <v>BG-2124</v>
          </cell>
          <cell r="C210" t="str">
            <v>Ñaøo ñaát neàn ñöôøng môû roäng cöï ly 50m, ñaát caáp 4</v>
          </cell>
          <cell r="D210" t="str">
            <v>m3</v>
          </cell>
          <cell r="F210">
            <v>12011.081838151611</v>
          </cell>
        </row>
        <row r="211">
          <cell r="B211" t="str">
            <v>L30</v>
          </cell>
          <cell r="C211" t="str">
            <v>Nhaân coâng 3/7</v>
          </cell>
          <cell r="D211" t="str">
            <v>Coâng</v>
          </cell>
          <cell r="E211">
            <v>9.8100000000000007E-2</v>
          </cell>
          <cell r="F211">
            <v>12412.8</v>
          </cell>
          <cell r="H211">
            <v>1217.69568</v>
          </cell>
        </row>
        <row r="212">
          <cell r="B212" t="str">
            <v>M038</v>
          </cell>
          <cell r="C212" t="str">
            <v>Maùy uûi 108CV</v>
          </cell>
          <cell r="D212" t="str">
            <v>ca</v>
          </cell>
          <cell r="E212">
            <v>8.4200000000000004E-3</v>
          </cell>
          <cell r="F212">
            <v>669348</v>
          </cell>
          <cell r="H212">
            <v>5635.9101600000004</v>
          </cell>
        </row>
        <row r="213">
          <cell r="C213" t="str">
            <v xml:space="preserve">   b-\ Chi phí nhaân coâng + caùc khoaûn phuï caáp</v>
          </cell>
          <cell r="G213">
            <v>2.2412999999999998</v>
          </cell>
          <cell r="H213">
            <v>2729.2213275839999</v>
          </cell>
        </row>
        <row r="214">
          <cell r="C214" t="str">
            <v xml:space="preserve">  c-\ Chi phí maùy + caùc khoaûn phuï caáp </v>
          </cell>
          <cell r="G214">
            <v>1.1914</v>
          </cell>
          <cell r="H214">
            <v>6714.6233646240007</v>
          </cell>
        </row>
        <row r="215">
          <cell r="C215" t="str">
            <v xml:space="preserve">   d-\Coäng chi phí tröï tieáp : T=a+b+c</v>
          </cell>
          <cell r="H215">
            <v>9443.8446922080002</v>
          </cell>
        </row>
        <row r="216">
          <cell r="C216" t="str">
            <v xml:space="preserve">   e-\ Chi phí chung : CPC=NC*Hs</v>
          </cell>
          <cell r="G216">
            <v>0.66</v>
          </cell>
          <cell r="H216">
            <v>1801.2860762054399</v>
          </cell>
        </row>
        <row r="217">
          <cell r="C217" t="str">
            <v xml:space="preserve">   f-\Coäng : Z=T+CPC</v>
          </cell>
          <cell r="H217">
            <v>11245.130768413441</v>
          </cell>
        </row>
        <row r="218">
          <cell r="C218" t="str">
            <v xml:space="preserve">   g-\Thu nhaäp tröôùc thueá : L=Z*Hs</v>
          </cell>
          <cell r="G218">
            <v>0.06</v>
          </cell>
          <cell r="H218">
            <v>674.70784610480644</v>
          </cell>
        </row>
        <row r="219">
          <cell r="C219" t="str">
            <v xml:space="preserve">   i-\ Laùn traïi : Lt=Z*Hs</v>
          </cell>
          <cell r="G219">
            <v>0.02</v>
          </cell>
          <cell r="H219">
            <v>224.90261536826881</v>
          </cell>
        </row>
        <row r="220">
          <cell r="C220" t="str">
            <v xml:space="preserve">   j-\ Ñaûm baûo giao thoâng : Gt =Z*Hs</v>
          </cell>
          <cell r="G220">
            <v>0.01</v>
          </cell>
          <cell r="H220">
            <v>112.45130768413441</v>
          </cell>
        </row>
        <row r="221">
          <cell r="C221" t="str">
            <v xml:space="preserve">   K-\ Giaù döï thaàu tröôùc thueá : G1 =f+g+i+j</v>
          </cell>
          <cell r="H221">
            <v>12257.192537570649</v>
          </cell>
        </row>
        <row r="222">
          <cell r="C222" t="str">
            <v xml:space="preserve">   l-\Thueá giaù trò gia taêng : VAT =G1*Hs</v>
          </cell>
          <cell r="G222">
            <v>0.05</v>
          </cell>
          <cell r="H222">
            <v>612.85962687853248</v>
          </cell>
        </row>
        <row r="223">
          <cell r="C223" t="str">
            <v xml:space="preserve">    t-\ Giaù döï thaàu sau thueá</v>
          </cell>
          <cell r="H223">
            <v>12870.052164449182</v>
          </cell>
        </row>
        <row r="224">
          <cell r="B224" t="str">
            <v>BG-2123</v>
          </cell>
          <cell r="C224" t="str">
            <v>Ñaøo ñaát neàn ñöôøng môû roäng cöï ly 50m, ñaát caáp 3</v>
          </cell>
          <cell r="D224" t="str">
            <v>m3</v>
          </cell>
          <cell r="F224">
            <v>9290.7097630978587</v>
          </cell>
        </row>
        <row r="225">
          <cell r="B225" t="str">
            <v>L30</v>
          </cell>
          <cell r="C225" t="str">
            <v>Nhaân coâng 3/7</v>
          </cell>
          <cell r="D225" t="str">
            <v>Coâng</v>
          </cell>
          <cell r="E225">
            <v>8.1000000000000003E-2</v>
          </cell>
          <cell r="F225">
            <v>12412.8</v>
          </cell>
          <cell r="H225">
            <v>1005.4367999999999</v>
          </cell>
        </row>
        <row r="226">
          <cell r="B226" t="str">
            <v>M038</v>
          </cell>
          <cell r="C226" t="str">
            <v>Maùy uûi 108CV</v>
          </cell>
          <cell r="D226" t="str">
            <v>ca</v>
          </cell>
          <cell r="E226">
            <v>6.2399999999999999E-3</v>
          </cell>
          <cell r="F226">
            <v>669348</v>
          </cell>
          <cell r="H226">
            <v>4176.7315200000003</v>
          </cell>
        </row>
        <row r="227">
          <cell r="C227" t="str">
            <v xml:space="preserve">   b-\ Chi phí nhaân coâng + caùc khoaûn phuï caáp</v>
          </cell>
          <cell r="G227">
            <v>2.2412999999999998</v>
          </cell>
          <cell r="H227">
            <v>2253.4854998399996</v>
          </cell>
        </row>
        <row r="228">
          <cell r="C228" t="str">
            <v xml:space="preserve">  c-\ Chi phí maùy + caùc khoaûn phuï caáp </v>
          </cell>
          <cell r="G228">
            <v>1.1914</v>
          </cell>
          <cell r="H228">
            <v>4976.1579329280003</v>
          </cell>
        </row>
        <row r="229">
          <cell r="C229" t="str">
            <v xml:space="preserve">   d-\Coäng chi phí tröï tieáp : T=a+b+c</v>
          </cell>
          <cell r="H229">
            <v>7229.6434327679999</v>
          </cell>
        </row>
        <row r="230">
          <cell r="C230" t="str">
            <v xml:space="preserve">   e-\ Chi phí chung : CPC=NC*Hs</v>
          </cell>
          <cell r="G230">
            <v>0.66</v>
          </cell>
          <cell r="H230">
            <v>1487.3004298943999</v>
          </cell>
        </row>
        <row r="231">
          <cell r="C231" t="str">
            <v xml:space="preserve">   f-\Coäng : Z=T+CPC</v>
          </cell>
          <cell r="H231">
            <v>8716.9438626623996</v>
          </cell>
        </row>
        <row r="232">
          <cell r="C232" t="str">
            <v xml:space="preserve">   g-\Thu nhaäp tröôùc thueá : L=Z*Hs</v>
          </cell>
          <cell r="G232">
            <v>0.06</v>
          </cell>
          <cell r="H232">
            <v>523.01663175974397</v>
          </cell>
        </row>
        <row r="233">
          <cell r="C233" t="str">
            <v xml:space="preserve">   i-\ Laùn traïi : Lt=Z*Hs</v>
          </cell>
          <cell r="G233">
            <v>0.02</v>
          </cell>
          <cell r="H233">
            <v>174.338877253248</v>
          </cell>
        </row>
        <row r="234">
          <cell r="C234" t="str">
            <v xml:space="preserve">   j-\ Ñaûm baûo giao thoâng : Gt =Z*Hs</v>
          </cell>
          <cell r="G234">
            <v>0.01</v>
          </cell>
          <cell r="H234">
            <v>87.169438626624</v>
          </cell>
        </row>
        <row r="235">
          <cell r="C235" t="str">
            <v xml:space="preserve">   K-\ Giaù döï thaàu tröôùc thueá : G1 =f+g+i+j</v>
          </cell>
          <cell r="H235">
            <v>9501.4688103020144</v>
          </cell>
        </row>
        <row r="236">
          <cell r="C236" t="str">
            <v xml:space="preserve">   l-\Thueá giaù trò gia taêng : VAT =G1*Hs</v>
          </cell>
          <cell r="G236">
            <v>0.05</v>
          </cell>
          <cell r="H236">
            <v>475.07344051510074</v>
          </cell>
        </row>
        <row r="237">
          <cell r="C237" t="str">
            <v xml:space="preserve">    t-\ Giaù döï thaàu sau thueá</v>
          </cell>
          <cell r="H237">
            <v>9976.5422508171159</v>
          </cell>
        </row>
        <row r="238">
          <cell r="B238" t="str">
            <v>BG-2122</v>
          </cell>
          <cell r="C238" t="str">
            <v>Ñaøo ñaát neàn ñöôøng môû roäng cöï ly 50m, ñaát caáp 2</v>
          </cell>
          <cell r="D238" t="str">
            <v>m3</v>
          </cell>
          <cell r="F238">
            <v>7733.4598359076717</v>
          </cell>
        </row>
        <row r="239">
          <cell r="B239" t="str">
            <v>L30</v>
          </cell>
          <cell r="C239" t="str">
            <v>Nhaân coâng 3/7</v>
          </cell>
          <cell r="D239" t="str">
            <v>Coâng</v>
          </cell>
          <cell r="E239">
            <v>6.7500000000000004E-2</v>
          </cell>
          <cell r="F239">
            <v>12412.8</v>
          </cell>
          <cell r="H239">
            <v>837.86400000000003</v>
          </cell>
        </row>
        <row r="240">
          <cell r="B240" t="str">
            <v>M038</v>
          </cell>
          <cell r="C240" t="str">
            <v>Maùy uûi 108CV</v>
          </cell>
          <cell r="D240" t="str">
            <v>ca</v>
          </cell>
          <cell r="E240">
            <v>5.1900000000000002E-3</v>
          </cell>
          <cell r="F240">
            <v>669348</v>
          </cell>
          <cell r="H240">
            <v>3473.9161200000003</v>
          </cell>
        </row>
        <row r="241">
          <cell r="C241" t="str">
            <v xml:space="preserve">   b-\ Chi phí nhaân coâng + caùc khoaûn phuï caáp</v>
          </cell>
          <cell r="G241">
            <v>2.2412999999999998</v>
          </cell>
          <cell r="H241">
            <v>1877.9045831999999</v>
          </cell>
        </row>
        <row r="242">
          <cell r="C242" t="str">
            <v xml:space="preserve">  c-\ Chi phí maùy + caùc khoaûn phuï caáp </v>
          </cell>
          <cell r="G242">
            <v>1.1914</v>
          </cell>
          <cell r="H242">
            <v>4138.8236653680005</v>
          </cell>
        </row>
        <row r="243">
          <cell r="C243" t="str">
            <v xml:space="preserve">   d-\Coäng chi phí tröï tieáp : T=a+b+c</v>
          </cell>
          <cell r="H243">
            <v>6016.7282485680007</v>
          </cell>
        </row>
        <row r="244">
          <cell r="C244" t="str">
            <v xml:space="preserve">   e-\ Chi phí chung : CPC=NC*Hs</v>
          </cell>
          <cell r="G244">
            <v>0.66</v>
          </cell>
          <cell r="H244">
            <v>1239.417024912</v>
          </cell>
        </row>
        <row r="245">
          <cell r="C245" t="str">
            <v xml:space="preserve">   f-\Coäng : Z=T+CPC</v>
          </cell>
          <cell r="H245">
            <v>7256.1452734800005</v>
          </cell>
        </row>
        <row r="246">
          <cell r="C246" t="str">
            <v xml:space="preserve">   g-\Thu nhaäp tröôùc thueá : L=Z*Hs</v>
          </cell>
          <cell r="G246">
            <v>0.06</v>
          </cell>
          <cell r="H246">
            <v>435.36871640880003</v>
          </cell>
        </row>
        <row r="247">
          <cell r="C247" t="str">
            <v xml:space="preserve">   i-\ Laùn traïi : Lt=Z*Hs</v>
          </cell>
          <cell r="G247">
            <v>0.02</v>
          </cell>
          <cell r="H247">
            <v>145.1229054696</v>
          </cell>
        </row>
        <row r="248">
          <cell r="C248" t="str">
            <v xml:space="preserve">   j-\ Ñaûm baûo giao thoâng : Gt =Z*Hs</v>
          </cell>
          <cell r="G248">
            <v>0.01</v>
          </cell>
          <cell r="H248">
            <v>72.5614527348</v>
          </cell>
        </row>
        <row r="249">
          <cell r="C249" t="str">
            <v xml:space="preserve">   K-\ Giaù döï thaàu tröôùc thueá : G1 =f+g+i+j</v>
          </cell>
          <cell r="H249">
            <v>7909.1983480931995</v>
          </cell>
        </row>
        <row r="250">
          <cell r="C250" t="str">
            <v xml:space="preserve">   l-\Thueá giaù trò gia taêng : VAT =G1*Hs</v>
          </cell>
          <cell r="G250">
            <v>0.05</v>
          </cell>
          <cell r="H250">
            <v>395.45991740466002</v>
          </cell>
        </row>
        <row r="251">
          <cell r="C251" t="str">
            <v xml:space="preserve">    t-\ Giaù döï thaàu sau thueá</v>
          </cell>
          <cell r="H251">
            <v>8304.6582654978592</v>
          </cell>
        </row>
        <row r="252">
          <cell r="B252" t="str">
            <v>BA-1514</v>
          </cell>
          <cell r="C252" t="str">
            <v>Ñaøo raõnh hình thang ñaùy 0,4m ñaát caáp 4</v>
          </cell>
          <cell r="D252" t="str">
            <v>m3</v>
          </cell>
          <cell r="F252">
            <v>106128.58872698675</v>
          </cell>
        </row>
        <row r="253">
          <cell r="B253" t="str">
            <v>L27</v>
          </cell>
          <cell r="C253" t="str">
            <v>Nhaân coâng 2,7/7</v>
          </cell>
          <cell r="D253" t="str">
            <v>Coâng</v>
          </cell>
          <cell r="E253">
            <v>2.06</v>
          </cell>
          <cell r="F253">
            <v>12098.772000000001</v>
          </cell>
          <cell r="H253">
            <v>24923.470320000004</v>
          </cell>
        </row>
        <row r="254">
          <cell r="C254" t="str">
            <v xml:space="preserve">   b-\ Chi phí nhaân coâng + caùc khoaûn phuï caáp</v>
          </cell>
          <cell r="G254">
            <v>2.2412999999999998</v>
          </cell>
          <cell r="H254">
            <v>55860.974028216006</v>
          </cell>
        </row>
        <row r="255">
          <cell r="C255" t="str">
            <v xml:space="preserve">   d-\Coäng chi phí tröï tieáp : T=a+b+c</v>
          </cell>
          <cell r="H255">
            <v>55860.974028216006</v>
          </cell>
        </row>
        <row r="256">
          <cell r="C256" t="str">
            <v xml:space="preserve">   e-\ Chi phí chung : CPC=NC*Hs</v>
          </cell>
          <cell r="G256">
            <v>0.66</v>
          </cell>
          <cell r="H256">
            <v>36868.242858622565</v>
          </cell>
        </row>
        <row r="257">
          <cell r="C257" t="str">
            <v xml:space="preserve">   f-\Coäng : Z=T+CPC</v>
          </cell>
          <cell r="H257">
            <v>92729.216886838578</v>
          </cell>
        </row>
        <row r="258">
          <cell r="C258" t="str">
            <v xml:space="preserve">   g-\Thu nhaäp tröôùc thueá : L=Z*Hs</v>
          </cell>
          <cell r="G258">
            <v>0.06</v>
          </cell>
          <cell r="H258">
            <v>5563.7530132103147</v>
          </cell>
        </row>
        <row r="259">
          <cell r="C259" t="str">
            <v xml:space="preserve">   i-\ Laùn traïi : Lt=Z*Hs</v>
          </cell>
          <cell r="G259">
            <v>0.02</v>
          </cell>
          <cell r="H259">
            <v>1854.5843377367717</v>
          </cell>
        </row>
        <row r="260">
          <cell r="C260" t="str">
            <v xml:space="preserve">   j-\ Ñaûm baûo giao thoâng : Gt =Z*Hs</v>
          </cell>
          <cell r="G260">
            <v>0.01</v>
          </cell>
          <cell r="H260">
            <v>927.29216886838583</v>
          </cell>
        </row>
        <row r="261">
          <cell r="C261" t="str">
            <v xml:space="preserve">   K-\ Giaù döï thaàu tröôùc thueá : G1 =f+g+i+j</v>
          </cell>
          <cell r="H261">
            <v>101074.84640665405</v>
          </cell>
        </row>
        <row r="262">
          <cell r="C262" t="str">
            <v xml:space="preserve">   l-\Thueá giaù trò gia taêng : VAT =G1*Hs</v>
          </cell>
          <cell r="G262">
            <v>0.05</v>
          </cell>
          <cell r="H262">
            <v>5053.7423203327025</v>
          </cell>
        </row>
        <row r="263">
          <cell r="C263" t="str">
            <v xml:space="preserve">    t-\ Giaù döï thaàu sau thueá</v>
          </cell>
          <cell r="H263">
            <v>106128.58872698675</v>
          </cell>
        </row>
        <row r="264">
          <cell r="B264" t="str">
            <v>BA-1513V</v>
          </cell>
          <cell r="C264" t="str">
            <v>Ñaøo raõnh hình thang baèng maùy ñaát caáp 3</v>
          </cell>
          <cell r="D264" t="str">
            <v>m³</v>
          </cell>
          <cell r="F264">
            <v>6623.5750071399398</v>
          </cell>
        </row>
        <row r="265">
          <cell r="B265" t="str">
            <v>L27</v>
          </cell>
          <cell r="C265" t="str">
            <v>Nhaân coâng 2,7/7</v>
          </cell>
          <cell r="D265" t="str">
            <v>Coâng</v>
          </cell>
          <cell r="E265">
            <v>1.738E-2</v>
          </cell>
          <cell r="F265">
            <v>12098.772000000001</v>
          </cell>
          <cell r="H265">
            <v>210.27665736</v>
          </cell>
        </row>
        <row r="266">
          <cell r="B266" t="str">
            <v>M059</v>
          </cell>
          <cell r="C266" t="str">
            <v>Maùy san töï haønh 108CV</v>
          </cell>
          <cell r="D266" t="str">
            <v>ca</v>
          </cell>
          <cell r="E266">
            <v>7.1900000000000002E-3</v>
          </cell>
          <cell r="F266">
            <v>584271</v>
          </cell>
          <cell r="H266">
            <v>4200.9084899999998</v>
          </cell>
        </row>
        <row r="267">
          <cell r="C267" t="str">
            <v xml:space="preserve">   b-\ Chi phí nhaân coâng + caùc khoaûn phuï caáp</v>
          </cell>
          <cell r="G267">
            <v>2.2412999999999998</v>
          </cell>
          <cell r="H267">
            <v>471.29307214096798</v>
          </cell>
        </row>
        <row r="268">
          <cell r="C268" t="str">
            <v xml:space="preserve">  c-\ Chi phí maùy + caùc khoaûn phuï caáp </v>
          </cell>
          <cell r="G268">
            <v>1.1914</v>
          </cell>
          <cell r="H268">
            <v>5004.9623749860002</v>
          </cell>
        </row>
        <row r="269">
          <cell r="C269" t="str">
            <v xml:space="preserve">   d-\Coäng chi phí tröï tieáp : T=a+b+c</v>
          </cell>
          <cell r="H269">
            <v>5476.2554471269686</v>
          </cell>
        </row>
        <row r="270">
          <cell r="C270" t="str">
            <v xml:space="preserve">   e-\ Chi phí chung : CPC=NC*Hs</v>
          </cell>
          <cell r="G270">
            <v>0.66</v>
          </cell>
          <cell r="H270">
            <v>311.05342761303888</v>
          </cell>
        </row>
        <row r="271">
          <cell r="C271" t="str">
            <v xml:space="preserve">   f-\Coäng : Z=T+CPC</v>
          </cell>
          <cell r="H271">
            <v>5787.3088747400079</v>
          </cell>
        </row>
        <row r="272">
          <cell r="C272" t="str">
            <v xml:space="preserve">   g-\Thu nhaäp tröôùc thueá : L=Z*Hs</v>
          </cell>
          <cell r="G272">
            <v>0.06</v>
          </cell>
          <cell r="H272">
            <v>347.23853248440048</v>
          </cell>
        </row>
        <row r="273">
          <cell r="C273" t="str">
            <v xml:space="preserve">   i-\ Laùn traïi : Lt=Z*Hs</v>
          </cell>
          <cell r="G273">
            <v>0.02</v>
          </cell>
          <cell r="H273">
            <v>115.74617749480016</v>
          </cell>
        </row>
        <row r="274">
          <cell r="C274" t="str">
            <v xml:space="preserve">   j-\ Ñaûm baûo giao thoâng : Gt =Z*Hs</v>
          </cell>
          <cell r="G274">
            <v>0.01</v>
          </cell>
          <cell r="H274">
            <v>57.873088747400082</v>
          </cell>
        </row>
        <row r="275">
          <cell r="C275" t="str">
            <v xml:space="preserve">   K-\ Giaù döï thaàu tröôùc thueá : G1 =f+g+i+j</v>
          </cell>
          <cell r="H275">
            <v>6308.1666734666096</v>
          </cell>
        </row>
        <row r="276">
          <cell r="C276" t="str">
            <v xml:space="preserve">   l-\Thueá giaù trò gia taêng : VAT =G1*Hs</v>
          </cell>
          <cell r="G276">
            <v>0.05</v>
          </cell>
          <cell r="H276">
            <v>315.4083336733305</v>
          </cell>
        </row>
        <row r="277">
          <cell r="C277" t="str">
            <v xml:space="preserve">    t-\ Giaù döï thaàu sau thueá</v>
          </cell>
          <cell r="H277">
            <v>6623.5750071399398</v>
          </cell>
        </row>
        <row r="278">
          <cell r="B278" t="str">
            <v>BA-1513</v>
          </cell>
          <cell r="C278" t="str">
            <v>Ñaøo raõnh hình thang ñaùy b = 0,4m ñaát caáp 3</v>
          </cell>
          <cell r="D278" t="str">
            <v>m3</v>
          </cell>
          <cell r="F278">
            <v>69550.288728850515</v>
          </cell>
        </row>
        <row r="279">
          <cell r="B279" t="str">
            <v>L27</v>
          </cell>
          <cell r="C279" t="str">
            <v>Nhaân coâng 2,7/7</v>
          </cell>
          <cell r="D279" t="str">
            <v>Coâng</v>
          </cell>
          <cell r="E279">
            <v>1.35</v>
          </cell>
          <cell r="F279">
            <v>12098.772000000001</v>
          </cell>
          <cell r="H279">
            <v>16333.342200000003</v>
          </cell>
        </row>
        <row r="280">
          <cell r="C280" t="str">
            <v xml:space="preserve">   b-\ Chi phí nhaân coâng + caùc khoaûn phuï caáp</v>
          </cell>
          <cell r="G280">
            <v>2.2412999999999998</v>
          </cell>
          <cell r="H280">
            <v>36607.919872860002</v>
          </cell>
        </row>
        <row r="281">
          <cell r="C281" t="str">
            <v xml:space="preserve">   d-\Coäng chi phí tröï tieáp : T=a+b+c</v>
          </cell>
          <cell r="H281">
            <v>36607.919872860002</v>
          </cell>
        </row>
        <row r="282">
          <cell r="C282" t="str">
            <v xml:space="preserve">   e-\ Chi phí chung : CPC=NC*Hs</v>
          </cell>
          <cell r="G282">
            <v>0.66</v>
          </cell>
          <cell r="H282">
            <v>24161.227116087604</v>
          </cell>
        </row>
        <row r="283">
          <cell r="C283" t="str">
            <v xml:space="preserve">   f-\Coäng : Z=T+CPC</v>
          </cell>
          <cell r="H283">
            <v>60769.146988947607</v>
          </cell>
        </row>
        <row r="284">
          <cell r="C284" t="str">
            <v xml:space="preserve">   g-\Thu nhaäp tröôùc thueá : L=Z*Hs</v>
          </cell>
          <cell r="G284">
            <v>0.06</v>
          </cell>
          <cell r="H284">
            <v>3646.1488193368564</v>
          </cell>
        </row>
        <row r="285">
          <cell r="C285" t="str">
            <v xml:space="preserve">   i-\ Laùn traïi : Lt=Z*Hs</v>
          </cell>
          <cell r="G285">
            <v>0.02</v>
          </cell>
          <cell r="H285">
            <v>1215.382939778952</v>
          </cell>
        </row>
        <row r="286">
          <cell r="C286" t="str">
            <v xml:space="preserve">   j-\ Ñaûm baûo giao thoâng : Gt =Z*Hs</v>
          </cell>
          <cell r="G286">
            <v>0.01</v>
          </cell>
          <cell r="H286">
            <v>607.69146988947602</v>
          </cell>
        </row>
        <row r="287">
          <cell r="C287" t="str">
            <v xml:space="preserve">   K-\ Giaù döï thaàu tröôùc thueá : G1 =f+g+i+j</v>
          </cell>
          <cell r="H287">
            <v>66238.370217952877</v>
          </cell>
        </row>
        <row r="288">
          <cell r="C288" t="str">
            <v xml:space="preserve">   l-\Thueá giaù trò gia taêng : VAT =G1*Hs</v>
          </cell>
          <cell r="G288">
            <v>0.05</v>
          </cell>
          <cell r="H288">
            <v>3311.918510897644</v>
          </cell>
        </row>
        <row r="289">
          <cell r="C289" t="str">
            <v xml:space="preserve">    t-\ Giaù döï thaàu sau thueá</v>
          </cell>
          <cell r="H289">
            <v>69550.288728850515</v>
          </cell>
        </row>
        <row r="290">
          <cell r="B290" t="str">
            <v>BA-1512V</v>
          </cell>
          <cell r="C290" t="str">
            <v>Ñaøo raõnh hình thang baèng maùy ñaát caáp 2</v>
          </cell>
          <cell r="D290" t="str">
            <v>m3</v>
          </cell>
          <cell r="F290">
            <v>5410.0688712699621</v>
          </cell>
        </row>
        <row r="291">
          <cell r="B291" t="str">
            <v>L27</v>
          </cell>
          <cell r="C291" t="str">
            <v>Nhaân coâng 2,7/7</v>
          </cell>
          <cell r="D291" t="str">
            <v>Coâng</v>
          </cell>
          <cell r="E291">
            <v>1.2500000000000001E-2</v>
          </cell>
          <cell r="F291">
            <v>12098.772000000001</v>
          </cell>
          <cell r="H291">
            <v>151.23465000000002</v>
          </cell>
        </row>
        <row r="292">
          <cell r="B292" t="str">
            <v>M059</v>
          </cell>
          <cell r="C292" t="str">
            <v>Maùy san töï haønh 108CV</v>
          </cell>
          <cell r="D292" t="str">
            <v>ca</v>
          </cell>
          <cell r="E292">
            <v>6.3E-3</v>
          </cell>
          <cell r="F292">
            <v>584271</v>
          </cell>
          <cell r="H292">
            <v>3680.9072999999999</v>
          </cell>
        </row>
        <row r="293">
          <cell r="C293" t="str">
            <v xml:space="preserve">   b-\ Chi phí nhaân coâng + caùc khoaûn phuï caáp</v>
          </cell>
          <cell r="G293">
            <v>2.2412999999999998</v>
          </cell>
          <cell r="H293">
            <v>338.96222104500004</v>
          </cell>
        </row>
        <row r="294">
          <cell r="C294" t="str">
            <v xml:space="preserve">  c-\ Chi phí maùy + caùc khoaûn phuï caáp </v>
          </cell>
          <cell r="G294">
            <v>1.1914</v>
          </cell>
          <cell r="H294">
            <v>4385.4329572199995</v>
          </cell>
        </row>
        <row r="295">
          <cell r="C295" t="str">
            <v xml:space="preserve">   d-\Coäng chi phí tröï tieáp : T=a+b+c</v>
          </cell>
          <cell r="H295">
            <v>4724.3951782649992</v>
          </cell>
        </row>
        <row r="296">
          <cell r="C296" t="str">
            <v xml:space="preserve">   e-\ Chi phí chung : CPC=NC*Hs</v>
          </cell>
          <cell r="G296">
            <v>0.66</v>
          </cell>
          <cell r="H296">
            <v>223.71506588970004</v>
          </cell>
        </row>
        <row r="297">
          <cell r="C297" t="str">
            <v xml:space="preserve">   f-\Coäng : Z=T+CPC</v>
          </cell>
          <cell r="H297">
            <v>4948.1102441546991</v>
          </cell>
        </row>
        <row r="298">
          <cell r="C298" t="str">
            <v xml:space="preserve">   g-\Thu nhaäp tröôùc thueá : L=Z*Hs</v>
          </cell>
          <cell r="G298">
            <v>0.06</v>
          </cell>
          <cell r="H298">
            <v>296.88661464928191</v>
          </cell>
        </row>
        <row r="299">
          <cell r="C299" t="str">
            <v xml:space="preserve">   i-\ Laùn traïi : Lt=Z*Hs</v>
          </cell>
          <cell r="G299">
            <v>0.02</v>
          </cell>
          <cell r="H299">
            <v>98.962204883093989</v>
          </cell>
        </row>
        <row r="300">
          <cell r="C300" t="str">
            <v xml:space="preserve">   j-\ Ñaûm baûo giao thoâng : Gt =Z*Hs</v>
          </cell>
          <cell r="G300">
            <v>0.01</v>
          </cell>
          <cell r="H300">
            <v>49.481102441546994</v>
          </cell>
        </row>
        <row r="301">
          <cell r="C301" t="str">
            <v xml:space="preserve">   K-\ Giaù döï thaàu tröôùc thueá : G1 =f+g+i+j</v>
          </cell>
          <cell r="H301">
            <v>5393.440166128622</v>
          </cell>
        </row>
        <row r="302">
          <cell r="C302" t="str">
            <v xml:space="preserve">   l-\Thueá giaù trò gia taêng : VAT =G1*Hs</v>
          </cell>
          <cell r="G302">
            <v>0.05</v>
          </cell>
          <cell r="H302">
            <v>269.67200830643111</v>
          </cell>
        </row>
        <row r="303">
          <cell r="C303" t="str">
            <v xml:space="preserve">    t-\ Giaù döï thaàu sau thueá</v>
          </cell>
          <cell r="H303">
            <v>5663.112174435053</v>
          </cell>
        </row>
        <row r="304">
          <cell r="B304" t="str">
            <v>BA-1512</v>
          </cell>
          <cell r="C304" t="str">
            <v>Ñaøo keânh möông, raõnh thoaùt nöôùc roäng&lt;=3m, saâu&lt;=1m ñaát caáp 2</v>
          </cell>
          <cell r="D304" t="str">
            <v>m3</v>
          </cell>
          <cell r="F304">
            <v>41617.568960220837</v>
          </cell>
        </row>
        <row r="305">
          <cell r="B305" t="str">
            <v>L27</v>
          </cell>
          <cell r="C305" t="str">
            <v>Nhaân coâng 2,7/7</v>
          </cell>
          <cell r="D305" t="str">
            <v>Coâng</v>
          </cell>
          <cell r="E305">
            <v>0.91</v>
          </cell>
          <cell r="F305">
            <v>12098.772000000001</v>
          </cell>
          <cell r="H305">
            <v>11009.882520000001</v>
          </cell>
        </row>
        <row r="306">
          <cell r="C306" t="str">
            <v xml:space="preserve">   b-\ Chi phí nhaân coâng + caùc khoaûn phuï caáp</v>
          </cell>
          <cell r="G306">
            <v>2.2412999999999998</v>
          </cell>
          <cell r="H306">
            <v>24676.449692075999</v>
          </cell>
        </row>
        <row r="307">
          <cell r="C307" t="str">
            <v xml:space="preserve">   d-\Coäng chi phí tröï tieáp : T=a+b+c</v>
          </cell>
          <cell r="H307">
            <v>24676.449692075999</v>
          </cell>
        </row>
        <row r="308">
          <cell r="C308" t="str">
            <v xml:space="preserve">   e-\ Chi phí chung : CPC=NC*Hs</v>
          </cell>
          <cell r="G308">
            <v>0.66</v>
          </cell>
          <cell r="H308">
            <v>16286.456796770161</v>
          </cell>
        </row>
        <row r="309">
          <cell r="C309" t="str">
            <v xml:space="preserve">   f-\Coäng : Z=T+CPC</v>
          </cell>
          <cell r="H309">
            <v>40962.906488846158</v>
          </cell>
        </row>
        <row r="310">
          <cell r="C310" t="str">
            <v xml:space="preserve">   g-\Thu nhaäp tröôùc thueá : L=Z*Hs</v>
          </cell>
          <cell r="G310">
            <v>0.06</v>
          </cell>
          <cell r="H310">
            <v>2457.7743893307693</v>
          </cell>
        </row>
        <row r="311">
          <cell r="C311" t="str">
            <v xml:space="preserve">   i-\ Laùn traïi : Lt=Z*Hs</v>
          </cell>
          <cell r="G311">
            <v>0.02</v>
          </cell>
          <cell r="H311">
            <v>819.25812977692317</v>
          </cell>
        </row>
        <row r="312">
          <cell r="C312" t="str">
            <v xml:space="preserve">   j-\ Ñaûm baûo giao thoâng : Gt =Z*Hs</v>
          </cell>
          <cell r="G312">
            <v>0.01</v>
          </cell>
          <cell r="H312">
            <v>409.62906488846158</v>
          </cell>
        </row>
        <row r="313">
          <cell r="C313" t="str">
            <v xml:space="preserve">   K-\ Giaù döï thaàu tröôùc thueá : G1 =f+g+i+j</v>
          </cell>
          <cell r="H313">
            <v>44649.56807284231</v>
          </cell>
        </row>
        <row r="314">
          <cell r="C314" t="str">
            <v xml:space="preserve">   l-\Thueá giaù trò gia taêng : VAT =G1*Hs</v>
          </cell>
          <cell r="G314">
            <v>0.05</v>
          </cell>
          <cell r="H314">
            <v>2232.4784036421156</v>
          </cell>
        </row>
        <row r="315">
          <cell r="C315" t="str">
            <v xml:space="preserve">    t-\ Giaù döï thaàu sau thueá</v>
          </cell>
          <cell r="H315">
            <v>46882.046476484429</v>
          </cell>
        </row>
        <row r="316">
          <cell r="B316" t="str">
            <v>BD-1773</v>
          </cell>
          <cell r="C316" t="str">
            <v>Ñaøo xuùc + v/c ñaát ñoå ñi ñaát C3&amp;4, cöï ly 1,45km</v>
          </cell>
          <cell r="D316" t="str">
            <v>1m3</v>
          </cell>
          <cell r="F316">
            <v>16531.981717072893</v>
          </cell>
        </row>
        <row r="317">
          <cell r="B317" t="str">
            <v>L30</v>
          </cell>
          <cell r="C317" t="str">
            <v>Nhaân coâng 3/7</v>
          </cell>
          <cell r="D317" t="str">
            <v>Coâng</v>
          </cell>
          <cell r="E317">
            <v>8.0999999999999996E-3</v>
          </cell>
          <cell r="F317">
            <v>12412.8</v>
          </cell>
          <cell r="H317">
            <v>100.54367999999999</v>
          </cell>
        </row>
        <row r="318">
          <cell r="B318" t="str">
            <v>M010</v>
          </cell>
          <cell r="C318" t="str">
            <v>Maùy ñaøo baùnh xích 1,25m3</v>
          </cell>
          <cell r="D318" t="str">
            <v>ca</v>
          </cell>
          <cell r="E318">
            <v>2.2899999999999999E-3</v>
          </cell>
          <cell r="F318">
            <v>1238930</v>
          </cell>
          <cell r="H318">
            <v>2837.1496999999999</v>
          </cell>
        </row>
        <row r="319">
          <cell r="B319" t="str">
            <v>M038</v>
          </cell>
          <cell r="C319" t="str">
            <v>Maùy uûi 108CV</v>
          </cell>
          <cell r="D319" t="str">
            <v>ca</v>
          </cell>
          <cell r="E319">
            <v>4.4999999999999999E-4</v>
          </cell>
          <cell r="F319">
            <v>669348</v>
          </cell>
          <cell r="H319">
            <v>301.20659999999998</v>
          </cell>
        </row>
        <row r="320">
          <cell r="B320" t="str">
            <v>M104</v>
          </cell>
          <cell r="C320" t="str">
            <v>OÂtoâ töï ñoå 7T</v>
          </cell>
          <cell r="D320" t="str">
            <v>ca</v>
          </cell>
          <cell r="E320">
            <v>1.9E-2</v>
          </cell>
          <cell r="F320">
            <v>444551</v>
          </cell>
          <cell r="H320">
            <v>8446.4689999999991</v>
          </cell>
        </row>
        <row r="321">
          <cell r="C321" t="str">
            <v xml:space="preserve">   b-\ Chi phí nhaân coâng + caùc khoaûn phuï caáp</v>
          </cell>
          <cell r="G321">
            <v>2.2412999999999998</v>
          </cell>
          <cell r="H321">
            <v>225.34854998399996</v>
          </cell>
        </row>
        <row r="322">
          <cell r="C322" t="str">
            <v xml:space="preserve">  c-\ Chi phí maùy + caùc khoaûn phuï caáp </v>
          </cell>
          <cell r="G322">
            <v>1.1914</v>
          </cell>
          <cell r="H322">
            <v>14070.641124870937</v>
          </cell>
        </row>
        <row r="323">
          <cell r="C323" t="str">
            <v xml:space="preserve">   d-\Coäng chi phí tröï tieáp : T=a+b+c</v>
          </cell>
          <cell r="H323">
            <v>14295.989674854938</v>
          </cell>
        </row>
        <row r="324">
          <cell r="C324" t="str">
            <v xml:space="preserve">   e-\ Chi phí chung : CPC=NC*Hs</v>
          </cell>
          <cell r="G324">
            <v>0.66</v>
          </cell>
          <cell r="H324">
            <v>148.73004298943999</v>
          </cell>
        </row>
        <row r="325">
          <cell r="C325" t="str">
            <v xml:space="preserve">   f-\Coäng : Z=T+CPC</v>
          </cell>
          <cell r="H325">
            <v>14444.719717844378</v>
          </cell>
        </row>
        <row r="326">
          <cell r="C326" t="str">
            <v xml:space="preserve">   g-\Thu nhaäp tröôùc thueá : L=Z*Hs</v>
          </cell>
          <cell r="G326">
            <v>0.06</v>
          </cell>
          <cell r="H326">
            <v>866.68318307066272</v>
          </cell>
        </row>
        <row r="327">
          <cell r="C327" t="str">
            <v xml:space="preserve">   i-\ Laùn traïi : Lt=Z*Hs</v>
          </cell>
          <cell r="G327">
            <v>0.02</v>
          </cell>
          <cell r="H327">
            <v>288.89439435688757</v>
          </cell>
        </row>
        <row r="328">
          <cell r="C328" t="str">
            <v xml:space="preserve">   j-\ Ñaûm baûo giao thoâng : Gt =Z*Hs</v>
          </cell>
          <cell r="G328">
            <v>0.01</v>
          </cell>
          <cell r="H328">
            <v>144.44719717844379</v>
          </cell>
        </row>
        <row r="329">
          <cell r="C329" t="str">
            <v xml:space="preserve">   K-\ Giaù döï thaàu tröôùc thueá : G1 =f+g+i+j</v>
          </cell>
          <cell r="H329">
            <v>15744.744492450374</v>
          </cell>
        </row>
        <row r="330">
          <cell r="C330" t="str">
            <v xml:space="preserve">   l-\Thueá giaù trò gia taêng : VAT =G1*Hs</v>
          </cell>
          <cell r="G330">
            <v>0.05</v>
          </cell>
          <cell r="H330">
            <v>787.23722462251874</v>
          </cell>
        </row>
        <row r="331">
          <cell r="C331" t="str">
            <v xml:space="preserve">    t-\ Giaù döï thaàu sau thueá</v>
          </cell>
          <cell r="H331">
            <v>16531.981717072893</v>
          </cell>
        </row>
        <row r="332">
          <cell r="B332" t="str">
            <v>BD-1772</v>
          </cell>
          <cell r="C332" t="str">
            <v>Ñaøo xuùc + v/c ñaát ñoå ñi ñaát caáp 2, cöï ly 1,45km</v>
          </cell>
          <cell r="D332" t="str">
            <v>1m3</v>
          </cell>
          <cell r="F332">
            <v>14948.726802001869</v>
          </cell>
        </row>
        <row r="333">
          <cell r="B333" t="str">
            <v>L30</v>
          </cell>
          <cell r="C333" t="str">
            <v>Nhaân coâng 3/7</v>
          </cell>
          <cell r="D333" t="str">
            <v>Coâng</v>
          </cell>
          <cell r="E333">
            <v>6.4999999999999997E-3</v>
          </cell>
          <cell r="F333">
            <v>12412.8</v>
          </cell>
          <cell r="H333">
            <v>80.683199999999985</v>
          </cell>
        </row>
        <row r="334">
          <cell r="B334" t="str">
            <v>M010</v>
          </cell>
          <cell r="C334" t="str">
            <v>Maùy ñaøo baùnh xích 1,25m3</v>
          </cell>
          <cell r="D334" t="str">
            <v>ca</v>
          </cell>
          <cell r="E334">
            <v>1.98E-3</v>
          </cell>
          <cell r="F334">
            <v>1238930</v>
          </cell>
          <cell r="H334">
            <v>2453.0814</v>
          </cell>
        </row>
        <row r="335">
          <cell r="B335" t="str">
            <v>M038</v>
          </cell>
          <cell r="C335" t="str">
            <v>Maùy uûi 108CV</v>
          </cell>
          <cell r="D335" t="str">
            <v>ca</v>
          </cell>
          <cell r="E335">
            <v>3.6000000000000002E-4</v>
          </cell>
          <cell r="F335">
            <v>669348</v>
          </cell>
          <cell r="H335">
            <v>240.96528000000001</v>
          </cell>
        </row>
        <row r="336">
          <cell r="B336" t="str">
            <v>M104</v>
          </cell>
          <cell r="C336" t="str">
            <v>OÂtoâ töï ñoå 7T</v>
          </cell>
          <cell r="D336" t="str">
            <v>ca</v>
          </cell>
          <cell r="E336">
            <v>1.9E-2</v>
          </cell>
          <cell r="F336">
            <v>444551</v>
          </cell>
          <cell r="H336">
            <v>8446.4689999999991</v>
          </cell>
        </row>
        <row r="337">
          <cell r="C337" t="str">
            <v xml:space="preserve">   b-\ Chi phí nhaân coâng + caùc khoaûn phuï caáp</v>
          </cell>
          <cell r="G337">
            <v>2.2412999999999998</v>
          </cell>
          <cell r="H337">
            <v>180.83525615999994</v>
          </cell>
        </row>
        <row r="338">
          <cell r="C338" t="str">
            <v xml:space="preserve">  c-\ Chi phí maùy + caùc khoaûn phuï caáp </v>
          </cell>
          <cell r="G338">
            <v>1.1914</v>
          </cell>
          <cell r="H338">
            <v>13488.257505341024</v>
          </cell>
        </row>
        <row r="339">
          <cell r="C339" t="str">
            <v xml:space="preserve">   d-\Coäng chi phí tröï tieáp : T=a+b+c</v>
          </cell>
          <cell r="H339">
            <v>13669.092761501024</v>
          </cell>
        </row>
        <row r="340">
          <cell r="C340" t="str">
            <v xml:space="preserve">   e-\ Chi phí chung : CPC=NC*Hs</v>
          </cell>
          <cell r="G340">
            <v>0.66</v>
          </cell>
          <cell r="H340">
            <v>119.35126906559996</v>
          </cell>
        </row>
        <row r="341">
          <cell r="C341" t="str">
            <v xml:space="preserve">   f-\Coäng : Z=T+CPC</v>
          </cell>
          <cell r="H341">
            <v>13788.444030566625</v>
          </cell>
        </row>
        <row r="342">
          <cell r="C342" t="str">
            <v xml:space="preserve">   g-\Thu nhaäp tröôùc thueá : L=Z*Hs</v>
          </cell>
          <cell r="G342">
            <v>0.06</v>
          </cell>
          <cell r="H342">
            <v>827.30664183399745</v>
          </cell>
        </row>
        <row r="343">
          <cell r="C343" t="str">
            <v xml:space="preserve">   i-\ Laùn traïi : Lt=Z*Hs</v>
          </cell>
          <cell r="G343">
            <v>0.02</v>
          </cell>
          <cell r="H343">
            <v>275.76888061133252</v>
          </cell>
        </row>
        <row r="344">
          <cell r="C344" t="str">
            <v xml:space="preserve">   j-\ Ñaûm baûo giao thoâng : Gt =Z*Hs</v>
          </cell>
          <cell r="G344">
            <v>0.01</v>
          </cell>
          <cell r="H344">
            <v>137.88444030566626</v>
          </cell>
        </row>
        <row r="345">
          <cell r="C345" t="str">
            <v xml:space="preserve">   K-\ Giaù döï thaàu tröôùc thueá : G1 =f+g+i+j</v>
          </cell>
          <cell r="H345">
            <v>15029.403993317621</v>
          </cell>
        </row>
        <row r="346">
          <cell r="C346" t="str">
            <v xml:space="preserve">   l-\Thueá giaù trò gia taêng : VAT =G1*Hs</v>
          </cell>
          <cell r="G346">
            <v>0.05</v>
          </cell>
          <cell r="H346">
            <v>751.47019966588107</v>
          </cell>
        </row>
        <row r="347">
          <cell r="C347" t="str">
            <v xml:space="preserve">    t-\ Giaù döï thaàu sau thueá</v>
          </cell>
          <cell r="H347">
            <v>15780.874192983501</v>
          </cell>
        </row>
        <row r="348">
          <cell r="B348" t="str">
            <v>BD-1773A</v>
          </cell>
          <cell r="C348" t="str">
            <v>Ñaøo xuùc ñaát caáp 3 ñeå ñaép cöï ly 2,5km</v>
          </cell>
          <cell r="D348" t="str">
            <v>1m3</v>
          </cell>
          <cell r="F348">
            <v>20628.959863059288</v>
          </cell>
        </row>
        <row r="349">
          <cell r="B349" t="str">
            <v>A687</v>
          </cell>
          <cell r="C349" t="str">
            <v>Ñaát ñoài caáp 3</v>
          </cell>
          <cell r="D349" t="str">
            <v>m3</v>
          </cell>
          <cell r="E349">
            <v>1.2</v>
          </cell>
          <cell r="F349">
            <v>1000</v>
          </cell>
          <cell r="H349">
            <v>1200</v>
          </cell>
        </row>
        <row r="350">
          <cell r="B350" t="str">
            <v>L30</v>
          </cell>
          <cell r="C350" t="str">
            <v>Nhaân coâng 3/7</v>
          </cell>
          <cell r="D350" t="str">
            <v>Coâng</v>
          </cell>
          <cell r="E350">
            <v>8.0999999999999996E-3</v>
          </cell>
          <cell r="F350">
            <v>12412.8</v>
          </cell>
          <cell r="H350">
            <v>100.54367999999999</v>
          </cell>
        </row>
        <row r="351">
          <cell r="B351" t="str">
            <v>M010</v>
          </cell>
          <cell r="C351" t="str">
            <v>Maùy ñaøo baùnh xích 1,25m3</v>
          </cell>
          <cell r="D351" t="str">
            <v>ca</v>
          </cell>
          <cell r="E351">
            <v>2.2899999999999999E-3</v>
          </cell>
          <cell r="F351">
            <v>1238930</v>
          </cell>
          <cell r="H351">
            <v>2837.1496999999999</v>
          </cell>
        </row>
        <row r="352">
          <cell r="B352" t="str">
            <v>M038</v>
          </cell>
          <cell r="C352" t="str">
            <v>Maùy uûi 108CV</v>
          </cell>
          <cell r="D352" t="str">
            <v>ca</v>
          </cell>
          <cell r="E352">
            <v>4.4999999999999999E-4</v>
          </cell>
          <cell r="F352">
            <v>669348</v>
          </cell>
          <cell r="H352">
            <v>301.20659999999998</v>
          </cell>
        </row>
        <row r="353">
          <cell r="B353" t="str">
            <v>M104</v>
          </cell>
          <cell r="C353" t="str">
            <v>OÂtoâ töï ñoå 7T</v>
          </cell>
          <cell r="D353" t="str">
            <v>ca</v>
          </cell>
          <cell r="E353">
            <v>2.4E-2</v>
          </cell>
          <cell r="F353">
            <v>444551</v>
          </cell>
          <cell r="H353">
            <v>10669.224</v>
          </cell>
        </row>
        <row r="354">
          <cell r="C354" t="str">
            <v xml:space="preserve">   a-\ Chi phí vaät lieäu + vaät chuyeån</v>
          </cell>
          <cell r="G354">
            <v>1</v>
          </cell>
          <cell r="H354">
            <v>1200</v>
          </cell>
        </row>
        <row r="355">
          <cell r="C355" t="str">
            <v xml:space="preserve">   b-\ Chi phí nhaân coâng + caùc khoaûn phuï caáp</v>
          </cell>
          <cell r="G355">
            <v>2.2412999999999998</v>
          </cell>
          <cell r="H355">
            <v>225.34854998399996</v>
          </cell>
        </row>
        <row r="356">
          <cell r="C356" t="str">
            <v xml:space="preserve">  c-\ Chi phí maùy + caùc khoaûn phuï caáp </v>
          </cell>
          <cell r="G356">
            <v>1.1914</v>
          </cell>
          <cell r="H356">
            <v>16450.351169419999</v>
          </cell>
        </row>
        <row r="357">
          <cell r="C357" t="str">
            <v xml:space="preserve">   d-\Coäng chi phí tröï tieáp : T=a+b+c</v>
          </cell>
          <cell r="H357">
            <v>17875.699719403998</v>
          </cell>
        </row>
        <row r="358">
          <cell r="C358" t="str">
            <v xml:space="preserve">   e-\ Chi phí chung : CPC=NC*Hs</v>
          </cell>
          <cell r="G358">
            <v>0.66</v>
          </cell>
          <cell r="H358">
            <v>148.73004298943999</v>
          </cell>
        </row>
        <row r="359">
          <cell r="C359" t="str">
            <v xml:space="preserve">   f-\Coäng : Z=T+CPC</v>
          </cell>
          <cell r="H359">
            <v>18024.429762393436</v>
          </cell>
        </row>
        <row r="360">
          <cell r="C360" t="str">
            <v xml:space="preserve">   g-\Thu nhaäp tröôùc thueá : L=Z*Hs</v>
          </cell>
          <cell r="G360">
            <v>0.06</v>
          </cell>
          <cell r="H360">
            <v>1081.4657857436061</v>
          </cell>
        </row>
        <row r="361">
          <cell r="C361" t="str">
            <v xml:space="preserve">   i-\ Laùn traïi : Lt=Z*Hs</v>
          </cell>
          <cell r="G361">
            <v>0.02</v>
          </cell>
          <cell r="H361">
            <v>360.48859524786872</v>
          </cell>
        </row>
        <row r="362">
          <cell r="C362" t="str">
            <v xml:space="preserve">   j-\ Ñaûm baûo giao thoâng : Gt =Z*Hs</v>
          </cell>
          <cell r="G362">
            <v>0.01</v>
          </cell>
          <cell r="H362">
            <v>180.24429762393436</v>
          </cell>
        </row>
        <row r="363">
          <cell r="C363" t="str">
            <v xml:space="preserve">   K-\ Giaù döï thaàu tröôùc thueá : G1 =f+g+i+j</v>
          </cell>
          <cell r="H363">
            <v>19646.628441008845</v>
          </cell>
        </row>
        <row r="364">
          <cell r="C364" t="str">
            <v xml:space="preserve">   l-\Thueá giaù trò gia taêng : VAT =G1*Hs</v>
          </cell>
          <cell r="G364">
            <v>0.05</v>
          </cell>
          <cell r="H364">
            <v>982.33142205044226</v>
          </cell>
        </row>
        <row r="365">
          <cell r="C365" t="str">
            <v xml:space="preserve">    t-\ Giaù döï thaàu sau thueá</v>
          </cell>
          <cell r="H365">
            <v>20628.959863059288</v>
          </cell>
        </row>
        <row r="366">
          <cell r="B366" t="str">
            <v>BK-4123</v>
          </cell>
          <cell r="C366" t="str">
            <v>Ñaép neàn ñöôøng ñaát caáp 3, maùy ñaàm 9T, K = 0,95</v>
          </cell>
          <cell r="D366" t="str">
            <v>m3</v>
          </cell>
          <cell r="F366">
            <v>6260.9997301359745</v>
          </cell>
        </row>
        <row r="367">
          <cell r="B367" t="str">
            <v>L30</v>
          </cell>
          <cell r="C367" t="str">
            <v>Nhaân coâng 3/7</v>
          </cell>
          <cell r="D367" t="str">
            <v>Coâng</v>
          </cell>
          <cell r="E367">
            <v>3.1600000000000003E-2</v>
          </cell>
          <cell r="F367">
            <v>12412.8</v>
          </cell>
          <cell r="H367">
            <v>392.24448000000001</v>
          </cell>
        </row>
        <row r="368">
          <cell r="B368" t="str">
            <v>M040</v>
          </cell>
          <cell r="C368" t="str">
            <v>Maùy uûi 140CV</v>
          </cell>
          <cell r="D368" t="str">
            <v>ca</v>
          </cell>
          <cell r="E368">
            <v>2.32E-3</v>
          </cell>
          <cell r="F368">
            <v>865868</v>
          </cell>
          <cell r="H368">
            <v>2008.81376</v>
          </cell>
        </row>
        <row r="369">
          <cell r="B369" t="str">
            <v>M078</v>
          </cell>
          <cell r="C369" t="str">
            <v>Ñaàm baùnh theùp töï haønh 10T</v>
          </cell>
          <cell r="D369" t="str">
            <v>ca</v>
          </cell>
          <cell r="E369">
            <v>4.7000000000000002E-3</v>
          </cell>
          <cell r="F369">
            <v>288922</v>
          </cell>
          <cell r="H369">
            <v>1357.9334000000001</v>
          </cell>
        </row>
        <row r="370">
          <cell r="C370" t="str">
            <v xml:space="preserve">   b-\ Chi phí nhaân coâng + caùc khoaûn phuï caáp</v>
          </cell>
          <cell r="G370">
            <v>2.2412999999999998</v>
          </cell>
          <cell r="H370">
            <v>879.137553024</v>
          </cell>
        </row>
        <row r="371">
          <cell r="C371" t="str">
            <v xml:space="preserve">  c-\ Chi phí maùy + caùc khoaûn phuï caáp </v>
          </cell>
          <cell r="G371">
            <v>1.1914</v>
          </cell>
          <cell r="H371">
            <v>4011.1425664240001</v>
          </cell>
        </row>
        <row r="372">
          <cell r="C372" t="str">
            <v xml:space="preserve">   d-\Coäng chi phí tröï tieáp : T=a+b+c</v>
          </cell>
          <cell r="H372">
            <v>4890.2801194479998</v>
          </cell>
        </row>
        <row r="373">
          <cell r="C373" t="str">
            <v xml:space="preserve">   e-\ Chi phí chung : CPC=NC*Hs</v>
          </cell>
          <cell r="G373">
            <v>0.66</v>
          </cell>
          <cell r="H373">
            <v>580.23078499584005</v>
          </cell>
        </row>
        <row r="374">
          <cell r="C374" t="str">
            <v xml:space="preserve">   f-\Coäng : Z=T+CPC</v>
          </cell>
          <cell r="H374">
            <v>5470.5109044438395</v>
          </cell>
        </row>
        <row r="375">
          <cell r="C375" t="str">
            <v xml:space="preserve">   g-\Thu nhaäp tröôùc thueá : L=Z*Hs</v>
          </cell>
          <cell r="G375">
            <v>0.06</v>
          </cell>
          <cell r="H375">
            <v>328.23065426663038</v>
          </cell>
        </row>
        <row r="376">
          <cell r="C376" t="str">
            <v xml:space="preserve">   i-\ Laùn traïi : Lt=Z*Hs</v>
          </cell>
          <cell r="G376">
            <v>0.02</v>
          </cell>
          <cell r="H376">
            <v>109.41021808887679</v>
          </cell>
        </row>
        <row r="377">
          <cell r="C377" t="str">
            <v xml:space="preserve">   j-\ Ñaûm baûo giao thoâng : Gt =Z*Hs</v>
          </cell>
          <cell r="G377">
            <v>0.01</v>
          </cell>
          <cell r="H377">
            <v>54.705109044438395</v>
          </cell>
        </row>
        <row r="378">
          <cell r="C378" t="str">
            <v xml:space="preserve">   K-\ Giaù döï thaàu tröôùc thueá : G1 =f+g+i+j</v>
          </cell>
          <cell r="H378">
            <v>5962.8568858437848</v>
          </cell>
        </row>
        <row r="379">
          <cell r="C379" t="str">
            <v xml:space="preserve">   l-\Thueá giaù trò gia taêng : VAT =G1*Hs</v>
          </cell>
          <cell r="G379">
            <v>0.05</v>
          </cell>
          <cell r="H379">
            <v>298.14284429218924</v>
          </cell>
        </row>
        <row r="380">
          <cell r="C380" t="str">
            <v xml:space="preserve">    t-\ Giaù döï thaàu sau thueá</v>
          </cell>
          <cell r="H380">
            <v>6260.9997301359745</v>
          </cell>
        </row>
        <row r="381">
          <cell r="B381" t="str">
            <v>BK-4122</v>
          </cell>
          <cell r="C381" t="str">
            <v>Ñaép neàn ñöôøng ñaát caáp 2, maùy ñaàm 9T, K = 0,95</v>
          </cell>
          <cell r="D381" t="str">
            <v>m3</v>
          </cell>
          <cell r="F381">
            <v>5345.0427417820401</v>
          </cell>
        </row>
        <row r="382">
          <cell r="B382" t="str">
            <v>L30</v>
          </cell>
          <cell r="C382" t="str">
            <v>Nhaân coâng 3/7</v>
          </cell>
          <cell r="D382" t="str">
            <v>Coâng</v>
          </cell>
          <cell r="E382">
            <v>3.1600000000000003E-2</v>
          </cell>
          <cell r="F382">
            <v>12412.8</v>
          </cell>
          <cell r="H382">
            <v>392.24448000000001</v>
          </cell>
        </row>
        <row r="383">
          <cell r="B383" t="str">
            <v>M038</v>
          </cell>
          <cell r="C383" t="str">
            <v>Maùy uûi 108CV</v>
          </cell>
          <cell r="D383" t="str">
            <v>ca</v>
          </cell>
          <cell r="E383">
            <v>1.89E-3</v>
          </cell>
          <cell r="F383">
            <v>669348</v>
          </cell>
          <cell r="H383">
            <v>1265.06772</v>
          </cell>
        </row>
        <row r="384">
          <cell r="B384" t="str">
            <v>M076</v>
          </cell>
          <cell r="C384" t="str">
            <v>Ñaàm chaân cöøu + ñaàu keùo 9,5T</v>
          </cell>
          <cell r="D384" t="str">
            <v>ca</v>
          </cell>
          <cell r="E384">
            <v>3.7699999999999999E-3</v>
          </cell>
          <cell r="F384">
            <v>443844</v>
          </cell>
          <cell r="H384">
            <v>1673.29188</v>
          </cell>
        </row>
        <row r="385">
          <cell r="C385" t="str">
            <v xml:space="preserve">   b-\ Chi phí nhaân coâng + caùc khoaûn phuï caáp</v>
          </cell>
          <cell r="G385">
            <v>2.2412999999999998</v>
          </cell>
          <cell r="H385">
            <v>879.137553024</v>
          </cell>
        </row>
        <row r="386">
          <cell r="C386" t="str">
            <v xml:space="preserve">  c-\ Chi phí maùy + caùc khoaûn phuï caáp </v>
          </cell>
          <cell r="G386">
            <v>1.1914</v>
          </cell>
          <cell r="H386">
            <v>3500.7616274399998</v>
          </cell>
        </row>
        <row r="387">
          <cell r="C387" t="str">
            <v xml:space="preserve">   d-\Coäng chi phí tröï tieáp : T=a+b+c</v>
          </cell>
          <cell r="H387">
            <v>4379.899180464</v>
          </cell>
        </row>
        <row r="388">
          <cell r="C388" t="str">
            <v xml:space="preserve">   e-\ Chi phí chung : CPC=NC*Hs</v>
          </cell>
          <cell r="G388">
            <v>0.66</v>
          </cell>
          <cell r="H388">
            <v>580.23078499584005</v>
          </cell>
        </row>
        <row r="389">
          <cell r="C389" t="str">
            <v xml:space="preserve">   f-\Coäng : Z=T+CPC</v>
          </cell>
          <cell r="H389">
            <v>4960.1299654598397</v>
          </cell>
        </row>
        <row r="390">
          <cell r="C390" t="str">
            <v xml:space="preserve">   g-\Thu nhaäp tröôùc thueá : L=Z*Hs</v>
          </cell>
          <cell r="G390">
            <v>0.06</v>
          </cell>
          <cell r="H390">
            <v>297.60779792759035</v>
          </cell>
        </row>
        <row r="391">
          <cell r="C391" t="str">
            <v xml:space="preserve">   i-\ Laùn traïi : Lt=Z*Hs</v>
          </cell>
          <cell r="G391">
            <v>0.02</v>
          </cell>
          <cell r="H391">
            <v>99.202599309196799</v>
          </cell>
        </row>
        <row r="392">
          <cell r="C392" t="str">
            <v xml:space="preserve">   j-\ Ñaûm baûo giao thoâng : Gt =Z*Hs</v>
          </cell>
          <cell r="G392">
            <v>0.01</v>
          </cell>
          <cell r="H392">
            <v>49.6012996545984</v>
          </cell>
        </row>
        <row r="393">
          <cell r="C393" t="str">
            <v xml:space="preserve">   K-\ Giaù döï thaàu tröôùc thueá : G1 =f+g+i+j</v>
          </cell>
          <cell r="H393">
            <v>5406.5416623512256</v>
          </cell>
        </row>
        <row r="394">
          <cell r="C394" t="str">
            <v xml:space="preserve">   l-\Thueá giaù trò gia taêng : VAT =G1*Hs</v>
          </cell>
          <cell r="G394">
            <v>0.05</v>
          </cell>
          <cell r="H394">
            <v>270.3270831175613</v>
          </cell>
        </row>
        <row r="395">
          <cell r="C395" t="str">
            <v xml:space="preserve">    t-\ Giaù döï thaàu sau thueá</v>
          </cell>
          <cell r="H395">
            <v>5676.868745468787</v>
          </cell>
        </row>
        <row r="396">
          <cell r="B396" t="str">
            <v>BK-4333</v>
          </cell>
          <cell r="C396" t="str">
            <v>Ñaép neàn ñöôøng, maùy ñaàm 25T, K = 0,98, ñaát caáp 2,3&amp;4</v>
          </cell>
          <cell r="D396" t="str">
            <v>m3</v>
          </cell>
          <cell r="F396">
            <v>7025.9748055820764</v>
          </cell>
        </row>
        <row r="397">
          <cell r="B397" t="str">
            <v>L30</v>
          </cell>
          <cell r="C397" t="str">
            <v>Nhaân coâng 3/7</v>
          </cell>
          <cell r="D397" t="str">
            <v>Coâng</v>
          </cell>
          <cell r="E397">
            <v>3.1600000000000003E-2</v>
          </cell>
          <cell r="F397">
            <v>12412.8</v>
          </cell>
          <cell r="H397">
            <v>392.24448000000001</v>
          </cell>
        </row>
        <row r="398">
          <cell r="B398" t="str">
            <v>M038</v>
          </cell>
          <cell r="C398" t="str">
            <v>Maùy uûi 108CV</v>
          </cell>
          <cell r="D398" t="str">
            <v>ca</v>
          </cell>
          <cell r="E398">
            <v>2.3400000000000001E-3</v>
          </cell>
          <cell r="F398">
            <v>669348</v>
          </cell>
          <cell r="H398">
            <v>1566.27432</v>
          </cell>
        </row>
        <row r="399">
          <cell r="B399" t="str">
            <v>M059</v>
          </cell>
          <cell r="C399" t="str">
            <v>Maùy san töï haønh 108CV</v>
          </cell>
          <cell r="D399" t="str">
            <v>ca</v>
          </cell>
          <cell r="E399">
            <v>1.6000000000000001E-4</v>
          </cell>
          <cell r="F399">
            <v>584271</v>
          </cell>
          <cell r="H399">
            <v>93.483360000000005</v>
          </cell>
        </row>
        <row r="400">
          <cell r="B400" t="str">
            <v>M067</v>
          </cell>
          <cell r="C400" t="str">
            <v>Ñaàm baùnh hôi ñaàu keùo baùnh xích 25T</v>
          </cell>
          <cell r="D400" t="str">
            <v>ca</v>
          </cell>
          <cell r="E400">
            <v>4.6800000000000001E-3</v>
          </cell>
          <cell r="F400">
            <v>468160</v>
          </cell>
          <cell r="H400">
            <v>2190.9888000000001</v>
          </cell>
        </row>
        <row r="401">
          <cell r="B401" t="str">
            <v>M999</v>
          </cell>
          <cell r="C401" t="str">
            <v>Maùy khaùc</v>
          </cell>
          <cell r="D401" t="str">
            <v>%</v>
          </cell>
          <cell r="E401">
            <v>2</v>
          </cell>
          <cell r="H401">
            <v>77.014929600000002</v>
          </cell>
        </row>
        <row r="402">
          <cell r="C402" t="str">
            <v xml:space="preserve">   b-\ Chi phí nhaân coâng + caùc khoaûn phuï caáp</v>
          </cell>
          <cell r="G402">
            <v>2.2412999999999998</v>
          </cell>
          <cell r="H402">
            <v>879.137553024</v>
          </cell>
        </row>
        <row r="403">
          <cell r="C403" t="str">
            <v xml:space="preserve">  c-\ Chi phí maùy + caùc khoaûn phuï caáp </v>
          </cell>
          <cell r="G403">
            <v>1.1914</v>
          </cell>
          <cell r="H403">
            <v>4679.5349433974397</v>
          </cell>
        </row>
        <row r="404">
          <cell r="C404" t="str">
            <v xml:space="preserve">   d-\Coäng chi phí tröï tieáp : T=a+b+c</v>
          </cell>
          <cell r="H404">
            <v>5558.67249642144</v>
          </cell>
        </row>
        <row r="405">
          <cell r="C405" t="str">
            <v xml:space="preserve">   e-\ Chi phí chung : CPC=NC*Hs</v>
          </cell>
          <cell r="G405">
            <v>0.66</v>
          </cell>
          <cell r="H405">
            <v>580.23078499584005</v>
          </cell>
        </row>
        <row r="406">
          <cell r="C406" t="str">
            <v xml:space="preserve">   f-\Coäng : Z=T+CPC</v>
          </cell>
          <cell r="H406">
            <v>6138.9032814172797</v>
          </cell>
        </row>
        <row r="407">
          <cell r="C407" t="str">
            <v xml:space="preserve">   g-\Thu nhaäp tröôùc thueá : L=Z*Hs</v>
          </cell>
          <cell r="G407">
            <v>0.06</v>
          </cell>
          <cell r="H407">
            <v>368.33419688503676</v>
          </cell>
        </row>
        <row r="408">
          <cell r="C408" t="str">
            <v xml:space="preserve">   i-\ Laùn traïi : Lt=Z*Hs</v>
          </cell>
          <cell r="G408">
            <v>0.02</v>
          </cell>
          <cell r="H408">
            <v>122.7780656283456</v>
          </cell>
        </row>
        <row r="409">
          <cell r="C409" t="str">
            <v xml:space="preserve">   j-\ Ñaûm baûo giao thoâng : Gt =Z*Hs</v>
          </cell>
          <cell r="G409">
            <v>0.01</v>
          </cell>
          <cell r="H409">
            <v>61.389032814172801</v>
          </cell>
        </row>
        <row r="410">
          <cell r="C410" t="str">
            <v xml:space="preserve">   K-\ Giaù döï thaàu tröôùc thueá : G1 =f+g+i+j</v>
          </cell>
          <cell r="H410">
            <v>6691.4045767448342</v>
          </cell>
        </row>
        <row r="411">
          <cell r="C411" t="str">
            <v xml:space="preserve">   l-\Thueá giaù trò gia taêng : VAT =G1*Hs</v>
          </cell>
          <cell r="G411">
            <v>0.05</v>
          </cell>
          <cell r="H411">
            <v>334.57022883724176</v>
          </cell>
        </row>
        <row r="412">
          <cell r="C412" t="str">
            <v xml:space="preserve">    t-\ Giaù döï thaàu sau thueá</v>
          </cell>
          <cell r="H412">
            <v>7025.9748055820764</v>
          </cell>
        </row>
        <row r="413">
          <cell r="B413" t="str">
            <v>TTINH-01</v>
          </cell>
          <cell r="C413" t="str">
            <v>Töôùi nöôùc ñaép ñaát neàn ñöôøng</v>
          </cell>
          <cell r="D413" t="str">
            <v>m³</v>
          </cell>
          <cell r="F413">
            <v>287.37531883107602</v>
          </cell>
        </row>
        <row r="414">
          <cell r="B414" t="str">
            <v>M120</v>
          </cell>
          <cell r="C414" t="str">
            <v>OÂtoâ töôùi nöôùc 5m3</v>
          </cell>
          <cell r="D414" t="str">
            <v>ca</v>
          </cell>
          <cell r="E414">
            <v>4.6999999999999999E-4</v>
          </cell>
          <cell r="F414">
            <v>343052</v>
          </cell>
          <cell r="H414">
            <v>161.23444000000001</v>
          </cell>
        </row>
        <row r="415">
          <cell r="B415" t="str">
            <v>M307</v>
          </cell>
          <cell r="C415" t="str">
            <v>Maùy bôm nöôùc xaêng  4CV</v>
          </cell>
          <cell r="D415" t="str">
            <v>ca</v>
          </cell>
          <cell r="E415">
            <v>8.4000000000000003E-4</v>
          </cell>
          <cell r="F415">
            <v>58952</v>
          </cell>
          <cell r="H415">
            <v>49.519680000000001</v>
          </cell>
        </row>
        <row r="416">
          <cell r="C416" t="str">
            <v xml:space="preserve">  c-\ Chi phí maùy + caùc khoaûn phuï caáp </v>
          </cell>
          <cell r="G416">
            <v>1.1914</v>
          </cell>
          <cell r="H416">
            <v>251.09245856800001</v>
          </cell>
        </row>
        <row r="417">
          <cell r="C417" t="str">
            <v xml:space="preserve">   d-\Coäng chi phí tröï tieáp : T=a+b+c</v>
          </cell>
          <cell r="H417">
            <v>251.09245856800001</v>
          </cell>
        </row>
        <row r="418">
          <cell r="C418" t="str">
            <v xml:space="preserve">   f-\Coäng : Z=T+CPC</v>
          </cell>
          <cell r="H418">
            <v>251.09245856800001</v>
          </cell>
        </row>
        <row r="419">
          <cell r="C419" t="str">
            <v xml:space="preserve">   g-\Thu nhaäp tröôùc thueá : L=Z*Hs</v>
          </cell>
          <cell r="G419">
            <v>0.06</v>
          </cell>
          <cell r="H419">
            <v>15.06554751408</v>
          </cell>
        </row>
        <row r="420">
          <cell r="C420" t="str">
            <v xml:space="preserve">   i-\ Laùn traïi : Lt=Z*Hs</v>
          </cell>
          <cell r="G420">
            <v>0.02</v>
          </cell>
          <cell r="H420">
            <v>5.0218491713600004</v>
          </cell>
        </row>
        <row r="421">
          <cell r="C421" t="str">
            <v xml:space="preserve">   j-\ Ñaûm baûo giao thoâng : Gt =Z*Hs</v>
          </cell>
          <cell r="G421">
            <v>0.01</v>
          </cell>
          <cell r="H421">
            <v>2.5109245856800002</v>
          </cell>
        </row>
        <row r="422">
          <cell r="C422" t="str">
            <v xml:space="preserve">   K-\ Giaù döï thaàu tröôùc thueá : G1 =f+g+i+j</v>
          </cell>
          <cell r="H422">
            <v>273.69077983912001</v>
          </cell>
        </row>
        <row r="423">
          <cell r="C423" t="str">
            <v xml:space="preserve">   l-\Thueá giaù trò gia taêng : VAT =G1*Hs</v>
          </cell>
          <cell r="G423">
            <v>0.05</v>
          </cell>
          <cell r="H423">
            <v>13.684538991956002</v>
          </cell>
        </row>
        <row r="424">
          <cell r="C424" t="str">
            <v xml:space="preserve">    t-\ Giaù döï thaàu sau thueá</v>
          </cell>
          <cell r="H424">
            <v>287.37531883107602</v>
          </cell>
        </row>
        <row r="425">
          <cell r="B425" t="str">
            <v>TTINH-03</v>
          </cell>
          <cell r="C425" t="str">
            <v>Lu xöû lyù neàn ñöôøng ñaøo ñaït K = 0,98</v>
          </cell>
          <cell r="D425" t="str">
            <v>m2</v>
          </cell>
          <cell r="F425">
            <v>3115.0086904147684</v>
          </cell>
        </row>
        <row r="426">
          <cell r="B426" t="str">
            <v>M059</v>
          </cell>
          <cell r="C426" t="str">
            <v>Maùy san töï haønh 108CV</v>
          </cell>
          <cell r="D426" t="str">
            <v>ca</v>
          </cell>
          <cell r="E426">
            <v>1.6000000000000001E-4</v>
          </cell>
          <cell r="F426">
            <v>584271</v>
          </cell>
          <cell r="H426">
            <v>93.483360000000005</v>
          </cell>
        </row>
        <row r="427">
          <cell r="B427" t="str">
            <v>M067</v>
          </cell>
          <cell r="C427" t="str">
            <v>Ñaàm baùnh hôi ñaàu keùo baùnh xích 25T</v>
          </cell>
          <cell r="D427" t="str">
            <v>ca</v>
          </cell>
          <cell r="E427">
            <v>4.6800000000000001E-3</v>
          </cell>
          <cell r="F427">
            <v>468160</v>
          </cell>
          <cell r="H427">
            <v>2190.9888000000001</v>
          </cell>
        </row>
        <row r="428">
          <cell r="C428" t="str">
            <v xml:space="preserve">  c-\ Chi phí maùy + caùc khoaûn phuï caáp </v>
          </cell>
          <cell r="G428">
            <v>1.1914</v>
          </cell>
          <cell r="H428">
            <v>2721.7201314240006</v>
          </cell>
        </row>
        <row r="429">
          <cell r="C429" t="str">
            <v xml:space="preserve">   d-\Coäng chi phí tröï tieáp : T=a+b+c</v>
          </cell>
          <cell r="H429">
            <v>2721.7201314240006</v>
          </cell>
        </row>
        <row r="430">
          <cell r="C430" t="str">
            <v xml:space="preserve">   f-\Coäng : Z=T+CPC</v>
          </cell>
          <cell r="H430">
            <v>2721.7201314240006</v>
          </cell>
        </row>
        <row r="431">
          <cell r="C431" t="str">
            <v xml:space="preserve">   g-\Thu nhaäp tröôùc thueá : L=Z*Hs</v>
          </cell>
          <cell r="G431">
            <v>0.06</v>
          </cell>
          <cell r="H431">
            <v>163.30320788544003</v>
          </cell>
        </row>
        <row r="432">
          <cell r="C432" t="str">
            <v xml:space="preserve">   i-\ Laùn traïi : Lt=Z*Hs</v>
          </cell>
          <cell r="G432">
            <v>0.02</v>
          </cell>
          <cell r="H432">
            <v>54.434402628480015</v>
          </cell>
        </row>
        <row r="433">
          <cell r="C433" t="str">
            <v xml:space="preserve">   j-\ Ñaûm baûo giao thoâng : Gt =Z*Hs</v>
          </cell>
          <cell r="G433">
            <v>0.01</v>
          </cell>
          <cell r="H433">
            <v>27.217201314240008</v>
          </cell>
        </row>
        <row r="434">
          <cell r="C434" t="str">
            <v xml:space="preserve">   K-\ Giaù döï thaàu tröôùc thueá : G1 =f+g+i+j</v>
          </cell>
          <cell r="H434">
            <v>2966.6749432521601</v>
          </cell>
        </row>
        <row r="435">
          <cell r="C435" t="str">
            <v xml:space="preserve">   l-\Thueá giaù trò gia taêng : VAT =G1*Hs</v>
          </cell>
          <cell r="G435">
            <v>0.05</v>
          </cell>
          <cell r="H435">
            <v>148.33374716260801</v>
          </cell>
        </row>
        <row r="436">
          <cell r="C436" t="str">
            <v xml:space="preserve">    t-\ Giaù döï thaàu sau thueá</v>
          </cell>
          <cell r="H436">
            <v>3115.0086904147684</v>
          </cell>
        </row>
        <row r="437">
          <cell r="B437" t="str">
            <v>TTINH-02</v>
          </cell>
          <cell r="C437" t="str">
            <v>V/chuyeån nöôùc töôùi ñaát ñaép neàn ñöôøng cöï ly 4 km</v>
          </cell>
          <cell r="D437" t="str">
            <v>m3</v>
          </cell>
          <cell r="F437">
            <v>841.98790598327992</v>
          </cell>
        </row>
        <row r="438">
          <cell r="B438" t="str">
            <v>M120</v>
          </cell>
          <cell r="C438" t="str">
            <v>OÂtoâ töôùi nöôùc 5m3</v>
          </cell>
          <cell r="D438" t="str">
            <v>ca</v>
          </cell>
          <cell r="E438">
            <v>1.8E-3</v>
          </cell>
          <cell r="F438">
            <v>343052</v>
          </cell>
          <cell r="H438">
            <v>617.49360000000001</v>
          </cell>
        </row>
        <row r="439">
          <cell r="C439" t="str">
            <v xml:space="preserve">  c-\ Chi phí maùy + caùc khoaûn phuï caáp </v>
          </cell>
          <cell r="G439">
            <v>1.1914</v>
          </cell>
          <cell r="H439">
            <v>735.68187504000002</v>
          </cell>
        </row>
        <row r="440">
          <cell r="C440" t="str">
            <v xml:space="preserve">   d-\Coäng chi phí tröï tieáp : T=a+b+c</v>
          </cell>
          <cell r="H440">
            <v>735.68187504000002</v>
          </cell>
        </row>
        <row r="441">
          <cell r="C441" t="str">
            <v xml:space="preserve">   f-\Coäng : Z=T+CPC</v>
          </cell>
          <cell r="H441">
            <v>735.68187504000002</v>
          </cell>
        </row>
        <row r="442">
          <cell r="C442" t="str">
            <v xml:space="preserve">   g-\Thu nhaäp tröôùc thueá : L=Z*Hs</v>
          </cell>
          <cell r="G442">
            <v>0.06</v>
          </cell>
          <cell r="H442">
            <v>44.140912502399999</v>
          </cell>
        </row>
        <row r="443">
          <cell r="C443" t="str">
            <v xml:space="preserve">   i-\ Laùn traïi : Lt=Z*Hs</v>
          </cell>
          <cell r="G443">
            <v>0.02</v>
          </cell>
          <cell r="H443">
            <v>14.713637500800001</v>
          </cell>
        </row>
        <row r="444">
          <cell r="C444" t="str">
            <v xml:space="preserve">   j-\ Ñaûm baûo giao thoâng : Gt =Z*Hs</v>
          </cell>
          <cell r="G444">
            <v>0.01</v>
          </cell>
          <cell r="H444">
            <v>7.3568187504000004</v>
          </cell>
        </row>
        <row r="445">
          <cell r="C445" t="str">
            <v xml:space="preserve">   K-\ Giaù döï thaàu tröôùc thueá : G1 =f+g+i+j</v>
          </cell>
          <cell r="H445">
            <v>801.89324379359994</v>
          </cell>
        </row>
        <row r="446">
          <cell r="C446" t="str">
            <v xml:space="preserve">   l-\Thueá giaù trò gia taêng : VAT =G1*Hs</v>
          </cell>
          <cell r="G446">
            <v>0.05</v>
          </cell>
          <cell r="H446">
            <v>40.094662189680001</v>
          </cell>
        </row>
        <row r="447">
          <cell r="C447" t="str">
            <v xml:space="preserve">    t-\ Giaù döï thaàu sau thueá</v>
          </cell>
          <cell r="H447">
            <v>841.98790598327992</v>
          </cell>
        </row>
        <row r="448">
          <cell r="C448" t="str">
            <v>MOÙNG, MAËT ÑÖÔØNG</v>
          </cell>
        </row>
        <row r="449">
          <cell r="B449" t="str">
            <v>BD-1773B</v>
          </cell>
          <cell r="C449" t="str">
            <v>Ñaøo xuùc ñaát caáp phoái ñoài ñaép, cöï ly 4 km</v>
          </cell>
          <cell r="D449" t="str">
            <v>1m3</v>
          </cell>
          <cell r="F449">
            <v>23619.989344219848</v>
          </cell>
        </row>
        <row r="450">
          <cell r="B450" t="str">
            <v>L30</v>
          </cell>
          <cell r="C450" t="str">
            <v>Nhaân coâng 3/7</v>
          </cell>
          <cell r="D450" t="str">
            <v>Coâng</v>
          </cell>
          <cell r="E450">
            <v>8.0999999999999996E-3</v>
          </cell>
          <cell r="F450">
            <v>12412.8</v>
          </cell>
          <cell r="H450">
            <v>100.54367999999999</v>
          </cell>
        </row>
        <row r="451">
          <cell r="B451" t="str">
            <v>M010</v>
          </cell>
          <cell r="C451" t="str">
            <v>Maùy ñaøo baùnh xích 1,25m3</v>
          </cell>
          <cell r="D451" t="str">
            <v>ca</v>
          </cell>
          <cell r="E451">
            <v>2.2899999999999999E-3</v>
          </cell>
          <cell r="F451">
            <v>1238930</v>
          </cell>
          <cell r="H451">
            <v>2837.1496999999999</v>
          </cell>
        </row>
        <row r="452">
          <cell r="B452" t="str">
            <v>M038</v>
          </cell>
          <cell r="C452" t="str">
            <v>Maùy uûi 108CV</v>
          </cell>
          <cell r="D452" t="str">
            <v>ca</v>
          </cell>
          <cell r="E452">
            <v>4.4999999999999999E-4</v>
          </cell>
          <cell r="F452">
            <v>669348</v>
          </cell>
          <cell r="H452">
            <v>301.20659999999998</v>
          </cell>
        </row>
        <row r="453">
          <cell r="B453" t="str">
            <v>M104</v>
          </cell>
          <cell r="C453" t="str">
            <v>OÂtoâ töï ñoå 7T</v>
          </cell>
          <cell r="D453" t="str">
            <v>ca</v>
          </cell>
          <cell r="E453">
            <v>3.1199999999999999E-2</v>
          </cell>
          <cell r="F453">
            <v>444551</v>
          </cell>
          <cell r="H453">
            <v>13869.991199999999</v>
          </cell>
        </row>
        <row r="454">
          <cell r="C454" t="str">
            <v xml:space="preserve">   b-\ Chi phí nhaân coâng + caùc khoaûn phuï caáp</v>
          </cell>
          <cell r="G454">
            <v>2.2412999999999998</v>
          </cell>
          <cell r="H454">
            <v>225.34854998399996</v>
          </cell>
        </row>
        <row r="455">
          <cell r="C455" t="str">
            <v xml:space="preserve">  c-\ Chi phí maùy + caùc khoaûn phuï caáp </v>
          </cell>
          <cell r="G455">
            <v>1.1914</v>
          </cell>
          <cell r="H455">
            <v>20263.745211500001</v>
          </cell>
        </row>
        <row r="456">
          <cell r="C456" t="str">
            <v xml:space="preserve">   d-\Coäng chi phí tröï tieáp : T=a+b+c</v>
          </cell>
          <cell r="H456">
            <v>20489.093761484</v>
          </cell>
        </row>
        <row r="457">
          <cell r="C457" t="str">
            <v xml:space="preserve">   e-\ Chi phí chung : CPC=NC*Hs</v>
          </cell>
          <cell r="G457">
            <v>0.66</v>
          </cell>
          <cell r="H457">
            <v>148.73004298943999</v>
          </cell>
        </row>
        <row r="458">
          <cell r="C458" t="str">
            <v xml:space="preserve">   f-\Coäng : Z=T+CPC</v>
          </cell>
          <cell r="H458">
            <v>20637.823804473439</v>
          </cell>
        </row>
        <row r="459">
          <cell r="C459" t="str">
            <v xml:space="preserve">   g-\Thu nhaäp tröôùc thueá : L=Z*Hs</v>
          </cell>
          <cell r="G459">
            <v>0.06</v>
          </cell>
          <cell r="H459">
            <v>1238.2694282684063</v>
          </cell>
        </row>
        <row r="460">
          <cell r="C460" t="str">
            <v xml:space="preserve">   i-\ Laùn traïi : Lt=Z*Hs</v>
          </cell>
          <cell r="G460">
            <v>0.02</v>
          </cell>
          <cell r="H460">
            <v>412.75647608946878</v>
          </cell>
        </row>
        <row r="461">
          <cell r="C461" t="str">
            <v xml:space="preserve">   j-\ Ñaûm baûo giao thoâng : Gt =Z*Hs</v>
          </cell>
          <cell r="G461">
            <v>0.01</v>
          </cell>
          <cell r="H461">
            <v>206.37823804473439</v>
          </cell>
        </row>
        <row r="462">
          <cell r="C462" t="str">
            <v xml:space="preserve">   K-\ Giaù döï thaàu tröôùc thueá : G1 =f+g+i+j</v>
          </cell>
          <cell r="H462">
            <v>22495.227946876046</v>
          </cell>
        </row>
        <row r="463">
          <cell r="C463" t="str">
            <v xml:space="preserve">   l-\Thueá giaù trò gia taêng : VAT =G1*Hs</v>
          </cell>
          <cell r="G463">
            <v>0.05</v>
          </cell>
          <cell r="H463">
            <v>1124.7613973438024</v>
          </cell>
        </row>
        <row r="464">
          <cell r="C464" t="str">
            <v xml:space="preserve">    t-\ Giaù döï thaàu sau thueá</v>
          </cell>
          <cell r="H464">
            <v>23619.989344219848</v>
          </cell>
        </row>
        <row r="465">
          <cell r="B465" t="str">
            <v>BK-4333</v>
          </cell>
          <cell r="C465" t="str">
            <v>Ñaép moùng ñöôøng, ñaát caáp phoái ñoài  maùy ñaàm 25T, K = 0,98</v>
          </cell>
          <cell r="D465" t="str">
            <v>m3</v>
          </cell>
          <cell r="F465">
            <v>7025.9748055820764</v>
          </cell>
        </row>
        <row r="466">
          <cell r="B466" t="str">
            <v>L30</v>
          </cell>
          <cell r="C466" t="str">
            <v>Nhaân coâng 3/7</v>
          </cell>
          <cell r="D466" t="str">
            <v>Coâng</v>
          </cell>
          <cell r="E466">
            <v>3.1600000000000003E-2</v>
          </cell>
          <cell r="F466">
            <v>12412.8</v>
          </cell>
          <cell r="H466">
            <v>392.24448000000001</v>
          </cell>
        </row>
        <row r="467">
          <cell r="B467" t="str">
            <v>M038</v>
          </cell>
          <cell r="C467" t="str">
            <v>Maùy uûi 108CV</v>
          </cell>
          <cell r="D467" t="str">
            <v>ca</v>
          </cell>
          <cell r="E467">
            <v>2.3400000000000001E-3</v>
          </cell>
          <cell r="F467">
            <v>669348</v>
          </cell>
          <cell r="H467">
            <v>1566.27432</v>
          </cell>
        </row>
        <row r="468">
          <cell r="B468" t="str">
            <v>M059</v>
          </cell>
          <cell r="C468" t="str">
            <v>Maùy san töï haønh 108CV</v>
          </cell>
          <cell r="D468" t="str">
            <v>ca</v>
          </cell>
          <cell r="E468">
            <v>1.6000000000000001E-4</v>
          </cell>
          <cell r="F468">
            <v>584271</v>
          </cell>
          <cell r="H468">
            <v>93.483360000000005</v>
          </cell>
        </row>
        <row r="469">
          <cell r="B469" t="str">
            <v>M067</v>
          </cell>
          <cell r="C469" t="str">
            <v>Ñaàm baùnh hôi ñaàu keùo baùnh xích 25T</v>
          </cell>
          <cell r="D469" t="str">
            <v>ca</v>
          </cell>
          <cell r="E469">
            <v>4.6800000000000001E-3</v>
          </cell>
          <cell r="F469">
            <v>468160</v>
          </cell>
          <cell r="H469">
            <v>2190.9888000000001</v>
          </cell>
        </row>
        <row r="470">
          <cell r="B470" t="str">
            <v>M999</v>
          </cell>
          <cell r="C470" t="str">
            <v>Maùy khaùc</v>
          </cell>
          <cell r="D470" t="str">
            <v>%</v>
          </cell>
          <cell r="E470">
            <v>2</v>
          </cell>
          <cell r="H470">
            <v>77.014929600000002</v>
          </cell>
        </row>
        <row r="471">
          <cell r="C471" t="str">
            <v xml:space="preserve">   b-\ Chi phí nhaân coâng + caùc khoaûn phuï caáp</v>
          </cell>
          <cell r="G471">
            <v>2.2412999999999998</v>
          </cell>
          <cell r="H471">
            <v>879.137553024</v>
          </cell>
        </row>
        <row r="472">
          <cell r="C472" t="str">
            <v xml:space="preserve">  c-\ Chi phí maùy + caùc khoaûn phuï caáp </v>
          </cell>
          <cell r="G472">
            <v>1.1914</v>
          </cell>
          <cell r="H472">
            <v>4679.5349433974397</v>
          </cell>
        </row>
        <row r="473">
          <cell r="C473" t="str">
            <v xml:space="preserve">   d-\Coäng chi phí tröï tieáp : T=a+b+c</v>
          </cell>
          <cell r="H473">
            <v>5558.67249642144</v>
          </cell>
        </row>
        <row r="474">
          <cell r="C474" t="str">
            <v xml:space="preserve">   e-\ Chi phí chung : CPC=NC*Hs</v>
          </cell>
          <cell r="G474">
            <v>0.66</v>
          </cell>
          <cell r="H474">
            <v>580.23078499584005</v>
          </cell>
        </row>
        <row r="475">
          <cell r="C475" t="str">
            <v xml:space="preserve">   f-\Coäng : Z=T+CPC</v>
          </cell>
          <cell r="H475">
            <v>6138.9032814172797</v>
          </cell>
        </row>
        <row r="476">
          <cell r="C476" t="str">
            <v xml:space="preserve">   g-\Thu nhaäp tröôùc thueá : L=Z*Hs</v>
          </cell>
          <cell r="G476">
            <v>0.06</v>
          </cell>
          <cell r="H476">
            <v>368.33419688503676</v>
          </cell>
        </row>
        <row r="477">
          <cell r="C477" t="str">
            <v xml:space="preserve">   i-\ Laùn traïi : Lt=Z*Hs</v>
          </cell>
          <cell r="G477">
            <v>0.02</v>
          </cell>
          <cell r="H477">
            <v>122.7780656283456</v>
          </cell>
        </row>
        <row r="478">
          <cell r="C478" t="str">
            <v xml:space="preserve">   j-\ Ñaûm baûo giao thoâng : Gt =Z*Hs</v>
          </cell>
          <cell r="G478">
            <v>0.01</v>
          </cell>
          <cell r="H478">
            <v>61.389032814172801</v>
          </cell>
        </row>
        <row r="479">
          <cell r="C479" t="str">
            <v xml:space="preserve">   K-\ Giaù döï thaàu tröôùc thueá : G1 =f+g+i+j</v>
          </cell>
          <cell r="H479">
            <v>6691.4045767448342</v>
          </cell>
        </row>
        <row r="480">
          <cell r="C480" t="str">
            <v xml:space="preserve">   l-\Thueá giaù trò gia taêng : VAT =G1*Hs</v>
          </cell>
          <cell r="G480">
            <v>0.05</v>
          </cell>
          <cell r="H480">
            <v>334.57022883724176</v>
          </cell>
        </row>
        <row r="481">
          <cell r="C481" t="str">
            <v xml:space="preserve">    t-\ Giaù döï thaàu sau thueá</v>
          </cell>
          <cell r="H481">
            <v>7025.9748055820764</v>
          </cell>
        </row>
        <row r="482">
          <cell r="B482" t="str">
            <v>TTINH-01</v>
          </cell>
          <cell r="C482" t="str">
            <v>Töôùi nöôùc ñaép ñaát neàn ñöôøng</v>
          </cell>
          <cell r="D482" t="str">
            <v>m³</v>
          </cell>
          <cell r="F482">
            <v>287.37531883107602</v>
          </cell>
        </row>
        <row r="483">
          <cell r="B483" t="str">
            <v>M120</v>
          </cell>
          <cell r="C483" t="str">
            <v>OÂtoâ töôùi nöôùc 5m3</v>
          </cell>
          <cell r="D483" t="str">
            <v>ca</v>
          </cell>
          <cell r="E483">
            <v>4.6999999999999999E-4</v>
          </cell>
          <cell r="F483">
            <v>343052</v>
          </cell>
          <cell r="H483">
            <v>161.23444000000001</v>
          </cell>
        </row>
        <row r="484">
          <cell r="B484" t="str">
            <v>M307</v>
          </cell>
          <cell r="C484" t="str">
            <v>Maùy bôm nöôùc xaêng  4CV</v>
          </cell>
          <cell r="D484" t="str">
            <v>ca</v>
          </cell>
          <cell r="E484">
            <v>8.4000000000000003E-4</v>
          </cell>
          <cell r="F484">
            <v>58952</v>
          </cell>
          <cell r="H484">
            <v>49.519680000000001</v>
          </cell>
        </row>
        <row r="485">
          <cell r="C485" t="str">
            <v xml:space="preserve">  c-\ Chi phí maùy + caùc khoaûn phuï caáp </v>
          </cell>
          <cell r="G485">
            <v>1.1914</v>
          </cell>
          <cell r="H485">
            <v>251.09245856800001</v>
          </cell>
        </row>
        <row r="486">
          <cell r="C486" t="str">
            <v xml:space="preserve">   d-\Coäng chi phí tröï tieáp : T=a+b+c</v>
          </cell>
          <cell r="H486">
            <v>251.09245856800001</v>
          </cell>
        </row>
        <row r="487">
          <cell r="C487" t="str">
            <v xml:space="preserve">   f-\Coäng : Z=T+CPC</v>
          </cell>
          <cell r="H487">
            <v>251.09245856800001</v>
          </cell>
        </row>
        <row r="488">
          <cell r="C488" t="str">
            <v xml:space="preserve">   g-\Thu nhaäp tröôùc thueá : L=Z*Hs</v>
          </cell>
          <cell r="G488">
            <v>0.06</v>
          </cell>
          <cell r="H488">
            <v>15.06554751408</v>
          </cell>
        </row>
        <row r="489">
          <cell r="C489" t="str">
            <v xml:space="preserve">   i-\ Laùn traïi : Lt=Z*Hs</v>
          </cell>
          <cell r="G489">
            <v>0.02</v>
          </cell>
          <cell r="H489">
            <v>5.0218491713600004</v>
          </cell>
        </row>
        <row r="490">
          <cell r="C490" t="str">
            <v xml:space="preserve">   j-\ Ñaûm baûo giao thoâng : Gt =Z*Hs</v>
          </cell>
          <cell r="G490">
            <v>0.01</v>
          </cell>
          <cell r="H490">
            <v>2.5109245856800002</v>
          </cell>
        </row>
        <row r="491">
          <cell r="C491" t="str">
            <v xml:space="preserve">   K-\ Giaù döï thaàu tröôùc thueá : G1 =f+g+i+j</v>
          </cell>
          <cell r="H491">
            <v>273.69077983912001</v>
          </cell>
        </row>
        <row r="492">
          <cell r="C492" t="str">
            <v xml:space="preserve">   l-\Thueá giaù trò gia taêng : VAT =G1*Hs</v>
          </cell>
          <cell r="G492">
            <v>0.05</v>
          </cell>
          <cell r="H492">
            <v>13.684538991956002</v>
          </cell>
        </row>
        <row r="493">
          <cell r="C493" t="str">
            <v xml:space="preserve">    t-\ Giaù döï thaàu sau thueá</v>
          </cell>
          <cell r="H493">
            <v>287.37531883107602</v>
          </cell>
        </row>
        <row r="494">
          <cell r="B494" t="str">
            <v>TTINH-02</v>
          </cell>
          <cell r="C494" t="str">
            <v>Vaän chuyeån nöôùc töôùi ñaát ñaép neàn ñöôøng cöï ly 4 km</v>
          </cell>
          <cell r="D494" t="str">
            <v>m3</v>
          </cell>
          <cell r="F494">
            <v>841.98790598327992</v>
          </cell>
        </row>
        <row r="495">
          <cell r="B495" t="str">
            <v>M120</v>
          </cell>
          <cell r="C495" t="str">
            <v>OÂtoâ töôùi nöôùc 5m3</v>
          </cell>
          <cell r="D495" t="str">
            <v>ca</v>
          </cell>
          <cell r="E495">
            <v>1.8E-3</v>
          </cell>
          <cell r="F495">
            <v>343052</v>
          </cell>
          <cell r="H495">
            <v>617.49360000000001</v>
          </cell>
        </row>
        <row r="496">
          <cell r="C496" t="str">
            <v xml:space="preserve">  c-\ Chi phí maùy + caùc khoaûn phuï caáp </v>
          </cell>
          <cell r="G496">
            <v>1.1914</v>
          </cell>
          <cell r="H496">
            <v>735.68187504000002</v>
          </cell>
        </row>
        <row r="497">
          <cell r="C497" t="str">
            <v xml:space="preserve">   d-\Coäng chi phí tröï tieáp : T=a+b+c</v>
          </cell>
          <cell r="H497">
            <v>735.68187504000002</v>
          </cell>
        </row>
        <row r="498">
          <cell r="C498" t="str">
            <v xml:space="preserve">   f-\Coäng : Z=T+CPC</v>
          </cell>
          <cell r="H498">
            <v>735.68187504000002</v>
          </cell>
        </row>
        <row r="499">
          <cell r="C499" t="str">
            <v xml:space="preserve">   g-\Thu nhaäp tröôùc thueá : L=Z*Hs</v>
          </cell>
          <cell r="G499">
            <v>0.06</v>
          </cell>
          <cell r="H499">
            <v>44.140912502399999</v>
          </cell>
        </row>
        <row r="500">
          <cell r="C500" t="str">
            <v xml:space="preserve">   i-\ Laùn traïi : Lt=Z*Hs</v>
          </cell>
          <cell r="G500">
            <v>0.02</v>
          </cell>
          <cell r="H500">
            <v>14.713637500800001</v>
          </cell>
        </row>
        <row r="501">
          <cell r="C501" t="str">
            <v xml:space="preserve">   j-\ Ñaûm baûo giao thoâng : Gt =Z*Hs</v>
          </cell>
          <cell r="G501">
            <v>0.01</v>
          </cell>
          <cell r="H501">
            <v>7.3568187504000004</v>
          </cell>
        </row>
        <row r="502">
          <cell r="C502" t="str">
            <v xml:space="preserve">   K-\ Giaù döï thaàu tröôùc thueá : G1 =f+g+i+j</v>
          </cell>
          <cell r="H502">
            <v>801.89324379359994</v>
          </cell>
        </row>
        <row r="503">
          <cell r="C503" t="str">
            <v xml:space="preserve">   l-\Thueá giaù trò gia taêng : VAT =G1*Hs</v>
          </cell>
          <cell r="G503">
            <v>0.05</v>
          </cell>
          <cell r="H503">
            <v>40.094662189680001</v>
          </cell>
        </row>
        <row r="504">
          <cell r="C504" t="str">
            <v xml:space="preserve">    t-\ Giaù döï thaàu sau thueá</v>
          </cell>
          <cell r="H504">
            <v>841.98790598327992</v>
          </cell>
        </row>
        <row r="505">
          <cell r="B505" t="str">
            <v>BB-1113</v>
          </cell>
          <cell r="C505" t="str">
            <v>Ñaép ñaát gia coá leà ñöôøng ñaát caáp 3</v>
          </cell>
          <cell r="D505" t="str">
            <v>m3</v>
          </cell>
          <cell r="F505">
            <v>35413.466206287441</v>
          </cell>
        </row>
        <row r="506">
          <cell r="B506" t="str">
            <v>L30</v>
          </cell>
          <cell r="C506" t="str">
            <v>Nhaân coâng 3/7</v>
          </cell>
          <cell r="D506" t="str">
            <v>Coâng</v>
          </cell>
          <cell r="E506">
            <v>0.67</v>
          </cell>
          <cell r="F506">
            <v>12412.8</v>
          </cell>
          <cell r="H506">
            <v>8316.5759999999991</v>
          </cell>
        </row>
        <row r="507">
          <cell r="C507" t="str">
            <v xml:space="preserve">   b-\ Chi phí nhaân coâng + caùc khoaûn phuï caáp</v>
          </cell>
          <cell r="G507">
            <v>2.2412999999999998</v>
          </cell>
          <cell r="H507">
            <v>18639.941788799995</v>
          </cell>
        </row>
        <row r="508">
          <cell r="C508" t="str">
            <v xml:space="preserve">   d-\Coäng chi phí tröï tieáp : T=a+b+c</v>
          </cell>
          <cell r="H508">
            <v>18639.941788799995</v>
          </cell>
        </row>
        <row r="509">
          <cell r="C509" t="str">
            <v xml:space="preserve">   e-\ Chi phí chung : CPC=NC*Hs</v>
          </cell>
          <cell r="G509">
            <v>0.66</v>
          </cell>
          <cell r="H509">
            <v>12302.361580607998</v>
          </cell>
        </row>
        <row r="510">
          <cell r="C510" t="str">
            <v xml:space="preserve">   f-\Coäng : Z=T+CPC</v>
          </cell>
          <cell r="H510">
            <v>30942.303369407993</v>
          </cell>
        </row>
        <row r="511">
          <cell r="C511" t="str">
            <v xml:space="preserve">   g-\Thu nhaäp tröôùc thueá : L=Z*Hs</v>
          </cell>
          <cell r="G511">
            <v>0.06</v>
          </cell>
          <cell r="H511">
            <v>1856.5382021644796</v>
          </cell>
        </row>
        <row r="512">
          <cell r="C512" t="str">
            <v xml:space="preserve">   i-\ Laùn traïi : Lt=Z*Hs</v>
          </cell>
          <cell r="G512">
            <v>0.02</v>
          </cell>
          <cell r="H512">
            <v>618.8460673881599</v>
          </cell>
        </row>
        <row r="513">
          <cell r="C513" t="str">
            <v xml:space="preserve">   j-\ Ñaûm baûo giao thoâng : Gt =Z*Hs</v>
          </cell>
          <cell r="G513">
            <v>0.01</v>
          </cell>
          <cell r="H513">
            <v>309.42303369407995</v>
          </cell>
        </row>
        <row r="514">
          <cell r="C514" t="str">
            <v xml:space="preserve">   K-\ Giaù döï thaàu tröôùc thueá : G1 =f+g+i+j</v>
          </cell>
          <cell r="H514">
            <v>33727.110672654708</v>
          </cell>
        </row>
        <row r="515">
          <cell r="C515" t="str">
            <v xml:space="preserve">   l-\Thueá giaù trò gia taêng : VAT =G1*Hs</v>
          </cell>
          <cell r="G515">
            <v>0.05</v>
          </cell>
          <cell r="H515">
            <v>1686.3555336327354</v>
          </cell>
        </row>
        <row r="516">
          <cell r="C516" t="str">
            <v xml:space="preserve">    t-\ Giaù döï thaàu sau thueá</v>
          </cell>
          <cell r="H516">
            <v>35413.466206287441</v>
          </cell>
        </row>
        <row r="517">
          <cell r="B517" t="str">
            <v>EB-1110VD</v>
          </cell>
          <cell r="C517" t="str">
            <v>Laøm ñaù væa baèng ñaù hoäc</v>
          </cell>
          <cell r="D517" t="str">
            <v>m</v>
          </cell>
          <cell r="F517">
            <v>7293.5668703026076</v>
          </cell>
        </row>
        <row r="518">
          <cell r="B518" t="str">
            <v>A080</v>
          </cell>
          <cell r="C518" t="str">
            <v>Ñaù hoäc</v>
          </cell>
          <cell r="D518" t="str">
            <v>m3</v>
          </cell>
          <cell r="E518">
            <v>4.4999999999999998E-2</v>
          </cell>
          <cell r="F518">
            <v>80039.06</v>
          </cell>
          <cell r="H518">
            <v>3601.7576999999997</v>
          </cell>
        </row>
        <row r="519">
          <cell r="B519" t="str">
            <v>L30</v>
          </cell>
          <cell r="C519" t="str">
            <v>Nhaân coâng 3/7</v>
          </cell>
          <cell r="D519" t="str">
            <v>Coâng</v>
          </cell>
          <cell r="E519">
            <v>0.06</v>
          </cell>
          <cell r="F519">
            <v>12412.8</v>
          </cell>
          <cell r="H519">
            <v>744.76799999999992</v>
          </cell>
        </row>
        <row r="520">
          <cell r="C520" t="str">
            <v xml:space="preserve">   a-\ Chi phí vaät lieäu + vaät chuyeån</v>
          </cell>
          <cell r="G520">
            <v>1</v>
          </cell>
          <cell r="H520">
            <v>3601.7576999999997</v>
          </cell>
        </row>
        <row r="521">
          <cell r="C521" t="str">
            <v xml:space="preserve">   b-\ Chi phí nhaân coâng + caùc khoaûn phuï caáp</v>
          </cell>
          <cell r="G521">
            <v>2.2412999999999998</v>
          </cell>
          <cell r="H521">
            <v>1669.2485183999997</v>
          </cell>
        </row>
        <row r="522">
          <cell r="C522" t="str">
            <v xml:space="preserve">   d-\Coäng chi phí tröï tieáp : T=a+b+c</v>
          </cell>
          <cell r="H522">
            <v>5271.0062183999999</v>
          </cell>
        </row>
        <row r="523">
          <cell r="C523" t="str">
            <v xml:space="preserve">   e-\ Chi phí chung : CPC=NC*Hs</v>
          </cell>
          <cell r="G523">
            <v>0.66</v>
          </cell>
          <cell r="H523">
            <v>1101.704022144</v>
          </cell>
        </row>
        <row r="524">
          <cell r="C524" t="str">
            <v xml:space="preserve">   f-\Coäng : Z=T+CPC</v>
          </cell>
          <cell r="H524">
            <v>6372.710240544</v>
          </cell>
        </row>
        <row r="525">
          <cell r="C525" t="str">
            <v xml:space="preserve">   g-\Thu nhaäp tröôùc thueá : L=Z*Hs</v>
          </cell>
          <cell r="G525">
            <v>0.06</v>
          </cell>
          <cell r="H525">
            <v>382.36261443263999</v>
          </cell>
        </row>
        <row r="526">
          <cell r="C526" t="str">
            <v xml:space="preserve">   i-\ Laùn traïi : Lt=Z*Hs</v>
          </cell>
          <cell r="G526">
            <v>0.02</v>
          </cell>
          <cell r="H526">
            <v>127.45420481088</v>
          </cell>
        </row>
        <row r="527">
          <cell r="C527" t="str">
            <v xml:space="preserve">   j-\ Ñaûm baûo giao thoâng : Gt =Z*Hs</v>
          </cell>
          <cell r="G527">
            <v>0.01</v>
          </cell>
          <cell r="H527">
            <v>63.72710240544</v>
          </cell>
        </row>
        <row r="528">
          <cell r="C528" t="str">
            <v xml:space="preserve">   K-\ Giaù döï thaàu tröôùc thueá : G1 =f+g+i+j</v>
          </cell>
          <cell r="H528">
            <v>6946.2541621929595</v>
          </cell>
        </row>
        <row r="529">
          <cell r="C529" t="str">
            <v xml:space="preserve">   l-\Thueá giaù trò gia taêng : VAT =G1*Hs</v>
          </cell>
          <cell r="G529">
            <v>0.05</v>
          </cell>
          <cell r="H529">
            <v>347.31270810964799</v>
          </cell>
        </row>
        <row r="530">
          <cell r="C530" t="str">
            <v xml:space="preserve">    t-\ Giaù döï thaàu sau thueá</v>
          </cell>
          <cell r="H530">
            <v>7293.5668703026076</v>
          </cell>
        </row>
        <row r="531">
          <cell r="B531" t="str">
            <v>EA-1120</v>
          </cell>
          <cell r="C531" t="str">
            <v>Laøm raûnh xöông caù chieàu daøi &gt;2m</v>
          </cell>
          <cell r="D531" t="str">
            <v>m3</v>
          </cell>
          <cell r="F531">
            <v>253680.86409612084</v>
          </cell>
        </row>
        <row r="532">
          <cell r="B532" t="str">
            <v>A065</v>
          </cell>
          <cell r="C532" t="str">
            <v>Ñaù 5-15mm</v>
          </cell>
          <cell r="D532" t="str">
            <v>m3</v>
          </cell>
          <cell r="E532">
            <v>0.46600000000000003</v>
          </cell>
          <cell r="F532">
            <v>126247.9136</v>
          </cell>
          <cell r="H532">
            <v>58831.527737600001</v>
          </cell>
        </row>
        <row r="533">
          <cell r="B533" t="str">
            <v>A066</v>
          </cell>
          <cell r="C533" t="str">
            <v>Ñaù 60-80mm</v>
          </cell>
          <cell r="D533" t="str">
            <v>m3</v>
          </cell>
          <cell r="E533">
            <v>0.80400000000000005</v>
          </cell>
          <cell r="F533">
            <v>121521.41629999998</v>
          </cell>
          <cell r="H533">
            <v>97703.218705199994</v>
          </cell>
        </row>
        <row r="534">
          <cell r="B534" t="str">
            <v>L30</v>
          </cell>
          <cell r="C534" t="str">
            <v>Nhaân coâng 3/7</v>
          </cell>
          <cell r="D534" t="str">
            <v>Coâng</v>
          </cell>
          <cell r="E534">
            <v>1.41</v>
          </cell>
          <cell r="F534">
            <v>12412.8</v>
          </cell>
          <cell r="H534">
            <v>17502.047999999999</v>
          </cell>
        </row>
        <row r="535">
          <cell r="C535" t="str">
            <v xml:space="preserve">   a-\ Chi phí vaät lieäu + vaät chuyeån</v>
          </cell>
          <cell r="G535">
            <v>1</v>
          </cell>
          <cell r="H535">
            <v>156534.74644279998</v>
          </cell>
        </row>
        <row r="536">
          <cell r="C536" t="str">
            <v xml:space="preserve">   b-\ Chi phí nhaân coâng + caùc khoaûn phuï caáp</v>
          </cell>
          <cell r="G536">
            <v>2.2412999999999998</v>
          </cell>
          <cell r="H536">
            <v>39227.340182399996</v>
          </cell>
        </row>
        <row r="537">
          <cell r="C537" t="str">
            <v xml:space="preserve">   d-\Coäng chi phí tröï tieáp : T=a+b+c</v>
          </cell>
          <cell r="H537">
            <v>195762.08662519997</v>
          </cell>
        </row>
        <row r="538">
          <cell r="C538" t="str">
            <v xml:space="preserve">   e-\ Chi phí chung : CPC=NC*Hs</v>
          </cell>
          <cell r="G538">
            <v>0.66</v>
          </cell>
          <cell r="H538">
            <v>25890.044520383999</v>
          </cell>
        </row>
        <row r="539">
          <cell r="C539" t="str">
            <v xml:space="preserve">   f-\Coäng : Z=T+CPC</v>
          </cell>
          <cell r="H539">
            <v>221652.13114558396</v>
          </cell>
        </row>
        <row r="540">
          <cell r="C540" t="str">
            <v xml:space="preserve">   g-\Thu nhaäp tröôùc thueá : L=Z*Hs</v>
          </cell>
          <cell r="G540">
            <v>0.06</v>
          </cell>
          <cell r="H540">
            <v>13299.127868735037</v>
          </cell>
        </row>
        <row r="541">
          <cell r="C541" t="str">
            <v xml:space="preserve">   i-\ Laùn traïi : Lt=Z*Hs</v>
          </cell>
          <cell r="G541">
            <v>0.02</v>
          </cell>
          <cell r="H541">
            <v>4433.0426229116792</v>
          </cell>
        </row>
        <row r="542">
          <cell r="C542" t="str">
            <v xml:space="preserve">   j-\ Ñaûm baûo giao thoâng : Gt =Z*Hs</v>
          </cell>
          <cell r="G542">
            <v>0.01</v>
          </cell>
          <cell r="H542">
            <v>2216.5213114558396</v>
          </cell>
        </row>
        <row r="543">
          <cell r="C543" t="str">
            <v xml:space="preserve">   K-\ Giaù döï thaàu tröôùc thueá : G1 =f+g+i+j</v>
          </cell>
          <cell r="H543">
            <v>241600.82294868652</v>
          </cell>
        </row>
        <row r="544">
          <cell r="C544" t="str">
            <v xml:space="preserve">   l-\Thueá giaù trò gia taêng : VAT =G1*Hs</v>
          </cell>
          <cell r="G544">
            <v>0.05</v>
          </cell>
          <cell r="H544">
            <v>12080.041147434327</v>
          </cell>
        </row>
        <row r="545">
          <cell r="C545" t="str">
            <v xml:space="preserve">    t-\ Giaù döï thaàu sau thueá</v>
          </cell>
          <cell r="H545">
            <v>253680.86409612084</v>
          </cell>
        </row>
        <row r="546">
          <cell r="B546" t="str">
            <v>EC-3315VD</v>
          </cell>
          <cell r="C546" t="str">
            <v>Laøm maët ñöôøng ñaù daêm laùng nhöïa, nhöïa 5kg/m2, daøy 15cm</v>
          </cell>
          <cell r="D546" t="str">
            <v>m2</v>
          </cell>
          <cell r="F546">
            <v>77787.850368369996</v>
          </cell>
        </row>
        <row r="547">
          <cell r="B547" t="str">
            <v>A075</v>
          </cell>
          <cell r="C547" t="str">
            <v>Ñaù daêm 0,5x1</v>
          </cell>
          <cell r="D547" t="str">
            <v>m3</v>
          </cell>
          <cell r="E547">
            <v>1.24E-2</v>
          </cell>
          <cell r="F547">
            <v>119041.664</v>
          </cell>
          <cell r="H547">
            <v>1476.1166336000001</v>
          </cell>
        </row>
        <row r="548">
          <cell r="B548" t="str">
            <v>A076</v>
          </cell>
          <cell r="C548" t="str">
            <v>Ñaù daêm 1x2</v>
          </cell>
          <cell r="D548" t="str">
            <v>m3</v>
          </cell>
          <cell r="E548">
            <v>2.5000000000000001E-2</v>
          </cell>
          <cell r="F548">
            <v>128041.664</v>
          </cell>
          <cell r="H548">
            <v>3201.0416000000005</v>
          </cell>
        </row>
        <row r="549">
          <cell r="B549" t="str">
            <v>A077</v>
          </cell>
          <cell r="C549" t="str">
            <v>Ñaù daêm 2x4</v>
          </cell>
          <cell r="D549" t="str">
            <v>m3</v>
          </cell>
          <cell r="E549">
            <v>5.3E-3</v>
          </cell>
          <cell r="F549">
            <v>121540.36199999999</v>
          </cell>
          <cell r="H549">
            <v>644.16391859999999</v>
          </cell>
        </row>
        <row r="550">
          <cell r="B550" t="str">
            <v>A078</v>
          </cell>
          <cell r="C550" t="str">
            <v>Ñaù daêm 4x6</v>
          </cell>
          <cell r="D550" t="str">
            <v>m3</v>
          </cell>
          <cell r="E550">
            <v>0.19789999999999999</v>
          </cell>
          <cell r="F550">
            <v>111540.36199999999</v>
          </cell>
          <cell r="H550">
            <v>22073.837639799996</v>
          </cell>
        </row>
        <row r="551">
          <cell r="B551" t="str">
            <v>A113</v>
          </cell>
          <cell r="C551" t="str">
            <v>Cuûi</v>
          </cell>
          <cell r="D551" t="str">
            <v>kg</v>
          </cell>
          <cell r="E551">
            <v>4.3</v>
          </cell>
          <cell r="F551">
            <v>300</v>
          </cell>
          <cell r="H551">
            <v>1290</v>
          </cell>
        </row>
        <row r="552">
          <cell r="B552" t="str">
            <v>A133</v>
          </cell>
          <cell r="C552" t="str">
            <v>Nhöïa bitum</v>
          </cell>
          <cell r="D552" t="str">
            <v>kg</v>
          </cell>
          <cell r="E552">
            <v>5.35</v>
          </cell>
          <cell r="F552">
            <v>4546.3679080000002</v>
          </cell>
          <cell r="H552">
            <v>24323.0683078</v>
          </cell>
        </row>
        <row r="553">
          <cell r="B553" t="str">
            <v>L32</v>
          </cell>
          <cell r="C553" t="str">
            <v>Nhaân coâng 3,2/7</v>
          </cell>
          <cell r="D553" t="str">
            <v>Coâng</v>
          </cell>
          <cell r="E553">
            <v>0.158</v>
          </cell>
          <cell r="F553">
            <v>12636.096</v>
          </cell>
          <cell r="H553">
            <v>1996.503168</v>
          </cell>
        </row>
        <row r="554">
          <cell r="B554" t="str">
            <v>M077</v>
          </cell>
          <cell r="C554" t="str">
            <v>Ñaàm baùnh theùp töï haønh 8,5T</v>
          </cell>
          <cell r="D554" t="str">
            <v>ca</v>
          </cell>
          <cell r="E554">
            <v>2.5000000000000001E-2</v>
          </cell>
          <cell r="F554">
            <v>252823</v>
          </cell>
          <cell r="H554">
            <v>6320.5750000000007</v>
          </cell>
        </row>
        <row r="555">
          <cell r="C555" t="str">
            <v xml:space="preserve">   a-\ Chi phí vaät lieäu + vaät chuyeån</v>
          </cell>
          <cell r="G555">
            <v>1</v>
          </cell>
          <cell r="H555">
            <v>53008.228099799999</v>
          </cell>
        </row>
        <row r="556">
          <cell r="C556" t="str">
            <v xml:space="preserve">   b-\ Chi phí nhaân coâng + caùc khoaûn phuï caáp</v>
          </cell>
          <cell r="G556">
            <v>2.2412999999999998</v>
          </cell>
          <cell r="H556">
            <v>4474.7625504383996</v>
          </cell>
        </row>
        <row r="557">
          <cell r="C557" t="str">
            <v xml:space="preserve">  c-\ Chi phí maùy + caùc khoaûn phuï caáp </v>
          </cell>
          <cell r="G557">
            <v>1.1914</v>
          </cell>
          <cell r="H557">
            <v>7530.333055000001</v>
          </cell>
        </row>
        <row r="558">
          <cell r="C558" t="str">
            <v xml:space="preserve">   d-\Coäng chi phí tröï tieáp : T=a+b+c</v>
          </cell>
          <cell r="H558">
            <v>65013.323705238399</v>
          </cell>
        </row>
        <row r="559">
          <cell r="C559" t="str">
            <v xml:space="preserve">   e-\ Chi phí chung : CPC=NC*Hs</v>
          </cell>
          <cell r="G559">
            <v>0.66</v>
          </cell>
          <cell r="H559">
            <v>2953.3432832893441</v>
          </cell>
        </row>
        <row r="560">
          <cell r="C560" t="str">
            <v xml:space="preserve">   f-\Coäng : Z=T+CPC</v>
          </cell>
          <cell r="H560">
            <v>67966.666988527737</v>
          </cell>
        </row>
        <row r="561">
          <cell r="C561" t="str">
            <v xml:space="preserve">   g-\Thu nhaäp tröôùc thueá : L=Z*Hs</v>
          </cell>
          <cell r="G561">
            <v>0.06</v>
          </cell>
          <cell r="H561">
            <v>4078.0000193116639</v>
          </cell>
        </row>
        <row r="562">
          <cell r="C562" t="str">
            <v xml:space="preserve">   i-\ Laùn traïi : Lt=Z*Hs</v>
          </cell>
          <cell r="G562">
            <v>0.02</v>
          </cell>
          <cell r="H562">
            <v>1359.3333397705549</v>
          </cell>
        </row>
        <row r="563">
          <cell r="C563" t="str">
            <v xml:space="preserve">   j-\ Ñaûm baûo giao thoâng : Gt =Z*Hs</v>
          </cell>
          <cell r="G563">
            <v>0.01</v>
          </cell>
          <cell r="H563">
            <v>679.66666988527743</v>
          </cell>
        </row>
        <row r="564">
          <cell r="C564" t="str">
            <v xml:space="preserve">   K-\ Giaù döï thaàu tröôùc thueá : G1 =f+g+i+j</v>
          </cell>
          <cell r="H564">
            <v>74083.667017495231</v>
          </cell>
        </row>
        <row r="565">
          <cell r="C565" t="str">
            <v xml:space="preserve">   l-\Thueá giaù trò gia taêng : VAT =G1*Hs</v>
          </cell>
          <cell r="G565">
            <v>0.05</v>
          </cell>
          <cell r="H565">
            <v>3704.1833508747618</v>
          </cell>
        </row>
        <row r="566">
          <cell r="C566" t="str">
            <v xml:space="preserve">    t-\ Giaù döï thaàu sau thueá</v>
          </cell>
          <cell r="H566">
            <v>77787.850368369996</v>
          </cell>
        </row>
        <row r="567">
          <cell r="C567" t="str">
            <v>HEÄ THOÁNG AN TOAØN GIAO THOÂNG</v>
          </cell>
        </row>
        <row r="568">
          <cell r="B568" t="str">
            <v>UC-4120</v>
          </cell>
          <cell r="C568" t="str">
            <v>Sôn keû vaïch ñöôøng</v>
          </cell>
          <cell r="D568" t="str">
            <v>m2</v>
          </cell>
          <cell r="F568">
            <v>25181.905655605111</v>
          </cell>
        </row>
        <row r="569">
          <cell r="B569" t="str">
            <v>A139</v>
          </cell>
          <cell r="C569" t="str">
            <v>Sôn daàu</v>
          </cell>
          <cell r="D569" t="str">
            <v>kg</v>
          </cell>
          <cell r="E569">
            <v>0.57999999999999996</v>
          </cell>
          <cell r="F569">
            <v>22727</v>
          </cell>
          <cell r="H569">
            <v>13181.66</v>
          </cell>
        </row>
        <row r="570">
          <cell r="B570" t="str">
            <v>A999</v>
          </cell>
          <cell r="C570" t="str">
            <v>Vaät lieäu khaùc</v>
          </cell>
          <cell r="D570" t="str">
            <v>%</v>
          </cell>
          <cell r="E570">
            <v>2</v>
          </cell>
          <cell r="F570" t="e">
            <v>#N/A</v>
          </cell>
          <cell r="H570">
            <v>263.63319999999999</v>
          </cell>
        </row>
        <row r="571">
          <cell r="B571" t="str">
            <v>L40</v>
          </cell>
          <cell r="C571" t="str">
            <v>Nhaân coâng 4/7</v>
          </cell>
          <cell r="D571" t="str">
            <v>Coâng</v>
          </cell>
          <cell r="E571">
            <v>0.17</v>
          </cell>
          <cell r="F571">
            <v>13529.351999999999</v>
          </cell>
          <cell r="H571">
            <v>2299.9898400000002</v>
          </cell>
        </row>
        <row r="572">
          <cell r="C572" t="str">
            <v xml:space="preserve">   a-\ Chi phí vaät lieäu + vaät chuyeån</v>
          </cell>
          <cell r="G572">
            <v>1</v>
          </cell>
          <cell r="H572">
            <v>13445.2932</v>
          </cell>
        </row>
        <row r="573">
          <cell r="C573" t="str">
            <v xml:space="preserve">   b-\ Chi phí nhaân coâng + caùc khoaûn phuï caáp</v>
          </cell>
          <cell r="G573">
            <v>2.2412999999999998</v>
          </cell>
          <cell r="H573">
            <v>5154.9672283919999</v>
          </cell>
        </row>
        <row r="574">
          <cell r="C574" t="str">
            <v xml:space="preserve">   d-\Coäng chi phí tröï tieáp : T=a+b+c</v>
          </cell>
          <cell r="H574">
            <v>18600.260428392001</v>
          </cell>
        </row>
        <row r="575">
          <cell r="C575" t="str">
            <v xml:space="preserve">   e-\ Chi phí chung : CPC=NC*Hs</v>
          </cell>
          <cell r="G575">
            <v>0.66</v>
          </cell>
          <cell r="H575">
            <v>3402.2783707387202</v>
          </cell>
        </row>
        <row r="576">
          <cell r="C576" t="str">
            <v xml:space="preserve">   f-\Coäng : Z=T+CPC</v>
          </cell>
          <cell r="H576">
            <v>22002.538799130722</v>
          </cell>
        </row>
        <row r="577">
          <cell r="C577" t="str">
            <v xml:space="preserve">   g-\Thu nhaäp tröôùc thueá : L=Z*Hs</v>
          </cell>
          <cell r="G577">
            <v>0.06</v>
          </cell>
          <cell r="H577">
            <v>1320.1523279478433</v>
          </cell>
        </row>
        <row r="578">
          <cell r="C578" t="str">
            <v xml:space="preserve">   i-\ Laùn traïi : Lt=Z*Hs</v>
          </cell>
          <cell r="G578">
            <v>0.02</v>
          </cell>
          <cell r="H578">
            <v>440.05077598261443</v>
          </cell>
        </row>
        <row r="579">
          <cell r="C579" t="str">
            <v xml:space="preserve">   j-\ Ñaûm baûo giao thoâng : Gt =Z*Hs</v>
          </cell>
          <cell r="G579">
            <v>0.01</v>
          </cell>
          <cell r="H579">
            <v>220.02538799130721</v>
          </cell>
        </row>
        <row r="580">
          <cell r="C580" t="str">
            <v xml:space="preserve">   K-\ Giaù döï thaàu tröôùc thueá : G1 =f+g+i+j</v>
          </cell>
          <cell r="H580">
            <v>23982.767291052485</v>
          </cell>
        </row>
        <row r="581">
          <cell r="C581" t="str">
            <v xml:space="preserve">   l-\Thueá giaù trò gia taêng : VAT =G1*Hs</v>
          </cell>
          <cell r="G581">
            <v>0.05</v>
          </cell>
          <cell r="H581">
            <v>1199.1383645526244</v>
          </cell>
        </row>
        <row r="582">
          <cell r="C582" t="str">
            <v xml:space="preserve">    t-\ Giaù döï thaàu sau thueá</v>
          </cell>
          <cell r="H582">
            <v>25181.905655605111</v>
          </cell>
        </row>
        <row r="583">
          <cell r="B583" t="str">
            <v>EG-1120</v>
          </cell>
          <cell r="C583" t="str">
            <v>Laøm coïc Km beâ toâng</v>
          </cell>
          <cell r="D583" t="str">
            <v>caùi</v>
          </cell>
          <cell r="F583">
            <v>199218.96827117959</v>
          </cell>
        </row>
        <row r="584">
          <cell r="B584" t="str">
            <v>A007</v>
          </cell>
          <cell r="C584" t="str">
            <v>Caùt vaøng</v>
          </cell>
          <cell r="D584" t="str">
            <v>m3</v>
          </cell>
          <cell r="E584">
            <v>8.5000000000000006E-2</v>
          </cell>
          <cell r="F584">
            <v>68132.570000000007</v>
          </cell>
          <cell r="H584">
            <v>5791.2684500000014</v>
          </cell>
        </row>
        <row r="585">
          <cell r="B585" t="str">
            <v>A062</v>
          </cell>
          <cell r="C585" t="str">
            <v>Xi maêng PC30</v>
          </cell>
          <cell r="D585" t="str">
            <v>kg</v>
          </cell>
          <cell r="E585">
            <v>42.59</v>
          </cell>
          <cell r="F585">
            <v>840.57903999999996</v>
          </cell>
          <cell r="H585">
            <v>35800.2613136</v>
          </cell>
        </row>
        <row r="586">
          <cell r="B586" t="str">
            <v>A076</v>
          </cell>
          <cell r="C586" t="str">
            <v>Ñaù daêm 1x2</v>
          </cell>
          <cell r="D586" t="str">
            <v>m3</v>
          </cell>
          <cell r="E586">
            <v>0.14000000000000001</v>
          </cell>
          <cell r="F586">
            <v>128041.664</v>
          </cell>
          <cell r="H586">
            <v>17925.832960000003</v>
          </cell>
        </row>
        <row r="587">
          <cell r="B587" t="str">
            <v>A118</v>
          </cell>
          <cell r="C587" t="str">
            <v>Goã vaùn khuoân</v>
          </cell>
          <cell r="D587" t="str">
            <v>m3</v>
          </cell>
          <cell r="E587">
            <v>0.01</v>
          </cell>
          <cell r="F587">
            <v>2181194.7962799999</v>
          </cell>
          <cell r="H587">
            <v>21811.947962800001</v>
          </cell>
        </row>
        <row r="588">
          <cell r="B588" t="str">
            <v>A141</v>
          </cell>
          <cell r="C588" t="str">
            <v>Sôn silicaùt</v>
          </cell>
          <cell r="D588" t="str">
            <v>kg</v>
          </cell>
          <cell r="E588">
            <v>0.24</v>
          </cell>
          <cell r="F588">
            <v>54545</v>
          </cell>
          <cell r="H588">
            <v>13090.8</v>
          </cell>
        </row>
        <row r="589">
          <cell r="B589" t="str">
            <v>A201</v>
          </cell>
          <cell r="C589" t="str">
            <v>Ñinh 6 cm</v>
          </cell>
          <cell r="D589" t="str">
            <v>kg</v>
          </cell>
          <cell r="E589">
            <v>0.35</v>
          </cell>
          <cell r="F589">
            <v>6000</v>
          </cell>
          <cell r="H589">
            <v>2100</v>
          </cell>
        </row>
        <row r="590">
          <cell r="B590" t="str">
            <v>A999</v>
          </cell>
          <cell r="C590" t="str">
            <v>Vaät lieäu khaùc</v>
          </cell>
          <cell r="D590" t="str">
            <v>%</v>
          </cell>
          <cell r="E590">
            <v>1</v>
          </cell>
          <cell r="F590" t="e">
            <v>#N/A</v>
          </cell>
          <cell r="H590">
            <v>965.20110686400005</v>
          </cell>
        </row>
        <row r="591">
          <cell r="B591" t="str">
            <v>L37</v>
          </cell>
          <cell r="C591" t="str">
            <v>Nhaân coâng 3,7/7</v>
          </cell>
          <cell r="D591" t="str">
            <v>Coâng</v>
          </cell>
          <cell r="E591">
            <v>1.56</v>
          </cell>
          <cell r="F591">
            <v>13194.371999999999</v>
          </cell>
          <cell r="H591">
            <v>20583.22032</v>
          </cell>
        </row>
        <row r="592">
          <cell r="C592" t="str">
            <v xml:space="preserve">   a-\ Chi phí vaät lieäu + vaät chuyeån</v>
          </cell>
          <cell r="G592">
            <v>1</v>
          </cell>
          <cell r="H592">
            <v>97485.311793264002</v>
          </cell>
        </row>
        <row r="593">
          <cell r="C593" t="str">
            <v xml:space="preserve">   b-\ Chi phí nhaân coâng + caùc khoaûn phuï caáp</v>
          </cell>
          <cell r="G593">
            <v>2.2412999999999998</v>
          </cell>
          <cell r="H593">
            <v>46133.171703215994</v>
          </cell>
        </row>
        <row r="594">
          <cell r="C594" t="str">
            <v xml:space="preserve">   d-\Coäng chi phí tröï tieáp : T=a+b+c</v>
          </cell>
          <cell r="H594">
            <v>143618.48349647998</v>
          </cell>
        </row>
        <row r="595">
          <cell r="C595" t="str">
            <v xml:space="preserve">   e-\ Chi phí chung : CPC=NC*Hs</v>
          </cell>
          <cell r="G595">
            <v>0.66</v>
          </cell>
          <cell r="H595">
            <v>30447.893324122557</v>
          </cell>
        </row>
        <row r="596">
          <cell r="C596" t="str">
            <v xml:space="preserve">   f-\Coäng : Z=T+CPC</v>
          </cell>
          <cell r="H596">
            <v>174066.37682060254</v>
          </cell>
        </row>
        <row r="597">
          <cell r="C597" t="str">
            <v xml:space="preserve">   g-\Thu nhaäp tröôùc thueá : L=Z*Hs</v>
          </cell>
          <cell r="G597">
            <v>0.06</v>
          </cell>
          <cell r="H597">
            <v>10443.982609236153</v>
          </cell>
        </row>
        <row r="598">
          <cell r="C598" t="str">
            <v xml:space="preserve">   i-\ Laùn traïi : Lt=Z*Hs</v>
          </cell>
          <cell r="G598">
            <v>0.02</v>
          </cell>
          <cell r="H598">
            <v>3481.3275364120509</v>
          </cell>
        </row>
        <row r="599">
          <cell r="C599" t="str">
            <v xml:space="preserve">   j-\ Ñaûm baûo giao thoâng : Gt =Z*Hs</v>
          </cell>
          <cell r="G599">
            <v>0.01</v>
          </cell>
          <cell r="H599">
            <v>1740.6637682060255</v>
          </cell>
        </row>
        <row r="600">
          <cell r="C600" t="str">
            <v xml:space="preserve">   K-\ Giaù döï thaàu tröôùc thueá : G1 =f+g+i+j</v>
          </cell>
          <cell r="H600">
            <v>189732.35073445676</v>
          </cell>
        </row>
        <row r="601">
          <cell r="C601" t="str">
            <v xml:space="preserve">   l-\Thueá giaù trò gia taêng : VAT =G1*Hs</v>
          </cell>
          <cell r="G601">
            <v>0.05</v>
          </cell>
          <cell r="H601">
            <v>9486.6175367228388</v>
          </cell>
        </row>
        <row r="602">
          <cell r="C602" t="str">
            <v xml:space="preserve">    t-\ Giaù döï thaàu sau thueá</v>
          </cell>
          <cell r="H602">
            <v>199218.96827117959</v>
          </cell>
        </row>
        <row r="603">
          <cell r="B603" t="str">
            <v>EG-1110VD</v>
          </cell>
          <cell r="C603" t="str">
            <v>Laøm coïc tieâu beâ toâng coùt theùp</v>
          </cell>
          <cell r="D603" t="str">
            <v>caùi</v>
          </cell>
          <cell r="F603">
            <v>47148.299109857966</v>
          </cell>
        </row>
        <row r="604">
          <cell r="B604" t="str">
            <v>A007</v>
          </cell>
          <cell r="C604" t="str">
            <v>Caùt vaøng</v>
          </cell>
          <cell r="D604" t="str">
            <v>m3</v>
          </cell>
          <cell r="E604">
            <v>7.1000000000000004E-3</v>
          </cell>
          <cell r="F604">
            <v>68132.570000000007</v>
          </cell>
          <cell r="H604">
            <v>483.7412470000001</v>
          </cell>
        </row>
        <row r="605">
          <cell r="B605" t="str">
            <v>A062</v>
          </cell>
          <cell r="C605" t="str">
            <v>Xi maêng PC30</v>
          </cell>
          <cell r="D605" t="str">
            <v>kg</v>
          </cell>
          <cell r="E605">
            <v>13.487</v>
          </cell>
          <cell r="F605">
            <v>840.57903999999996</v>
          </cell>
          <cell r="H605">
            <v>11336.88951248</v>
          </cell>
        </row>
        <row r="606">
          <cell r="B606" t="str">
            <v>A076</v>
          </cell>
          <cell r="C606" t="str">
            <v>Ñaù daêm 1x2</v>
          </cell>
          <cell r="D606" t="str">
            <v>m3</v>
          </cell>
          <cell r="E606">
            <v>6.0999999999999999E-2</v>
          </cell>
          <cell r="F606">
            <v>128041.664</v>
          </cell>
          <cell r="H606">
            <v>7810.5415039999998</v>
          </cell>
        </row>
        <row r="607">
          <cell r="B607" t="str">
            <v>A100</v>
          </cell>
          <cell r="C607" t="str">
            <v>Theùp troøn D&lt;=10mm</v>
          </cell>
          <cell r="D607" t="str">
            <v>kg</v>
          </cell>
          <cell r="E607">
            <v>1.746</v>
          </cell>
          <cell r="F607">
            <v>4316.3679080000002</v>
          </cell>
          <cell r="H607">
            <v>7536.378367368</v>
          </cell>
        </row>
        <row r="608">
          <cell r="B608" t="str">
            <v>A118</v>
          </cell>
          <cell r="C608" t="str">
            <v>Goã vaùn khuoân</v>
          </cell>
          <cell r="D608" t="str">
            <v>m3</v>
          </cell>
          <cell r="E608">
            <v>2.0000000000000001E-4</v>
          </cell>
          <cell r="F608">
            <v>2181194.7962799999</v>
          </cell>
          <cell r="H608">
            <v>436.23895925599999</v>
          </cell>
        </row>
        <row r="609">
          <cell r="B609" t="str">
            <v>A141</v>
          </cell>
          <cell r="C609" t="str">
            <v>Sôn silicaùt</v>
          </cell>
          <cell r="D609" t="str">
            <v>kg</v>
          </cell>
          <cell r="E609">
            <v>1.54E-2</v>
          </cell>
          <cell r="F609">
            <v>54545</v>
          </cell>
          <cell r="H609">
            <v>839.99300000000005</v>
          </cell>
        </row>
        <row r="610">
          <cell r="B610" t="str">
            <v>A191</v>
          </cell>
          <cell r="C610" t="str">
            <v>Daây theùp buoäc D1mm</v>
          </cell>
          <cell r="D610" t="str">
            <v>kg</v>
          </cell>
          <cell r="E610">
            <v>1.7000000000000001E-2</v>
          </cell>
          <cell r="F610">
            <v>6046.3679080000002</v>
          </cell>
          <cell r="H610">
            <v>102.78825443600002</v>
          </cell>
        </row>
        <row r="611">
          <cell r="B611" t="str">
            <v>A201</v>
          </cell>
          <cell r="C611" t="str">
            <v>Ñinh 6 cm</v>
          </cell>
          <cell r="D611" t="str">
            <v>kg</v>
          </cell>
          <cell r="E611">
            <v>1.4999999999999999E-2</v>
          </cell>
          <cell r="F611">
            <v>6000</v>
          </cell>
          <cell r="H611">
            <v>90</v>
          </cell>
        </row>
        <row r="612">
          <cell r="B612" t="str">
            <v>A999</v>
          </cell>
          <cell r="C612" t="str">
            <v>Vaät lieäu khaùc</v>
          </cell>
          <cell r="D612" t="str">
            <v>%</v>
          </cell>
          <cell r="E612">
            <v>1</v>
          </cell>
          <cell r="H612">
            <v>286.3657084454</v>
          </cell>
        </row>
        <row r="613">
          <cell r="B613" t="str">
            <v>L37</v>
          </cell>
          <cell r="C613" t="str">
            <v>Nhaân coâng 3,7/7</v>
          </cell>
          <cell r="D613" t="str">
            <v>Coâng</v>
          </cell>
          <cell r="E613">
            <v>0.25</v>
          </cell>
          <cell r="F613">
            <v>13194.371999999999</v>
          </cell>
          <cell r="H613">
            <v>3298.5929999999998</v>
          </cell>
        </row>
        <row r="614">
          <cell r="C614" t="str">
            <v xml:space="preserve">   a-\ Chi phí vaät lieäu + vaät chuyeån</v>
          </cell>
          <cell r="G614">
            <v>1</v>
          </cell>
          <cell r="H614">
            <v>28922.936552985397</v>
          </cell>
        </row>
        <row r="615">
          <cell r="C615" t="str">
            <v xml:space="preserve">   b-\ Chi phí nhaân coâng + caùc khoaûn phuï caáp</v>
          </cell>
          <cell r="G615">
            <v>2.2412999999999998</v>
          </cell>
          <cell r="H615">
            <v>7393.1364908999994</v>
          </cell>
        </row>
        <row r="616">
          <cell r="C616" t="str">
            <v xml:space="preserve">   d-\Coäng chi phí tröï tieáp : T=a+b+c</v>
          </cell>
          <cell r="H616">
            <v>36316.073043885393</v>
          </cell>
        </row>
        <row r="617">
          <cell r="C617" t="str">
            <v xml:space="preserve">   e-\ Chi phí chung : CPC=NC*Hs</v>
          </cell>
          <cell r="G617">
            <v>0.66</v>
          </cell>
          <cell r="H617">
            <v>4879.4700839939997</v>
          </cell>
        </row>
        <row r="618">
          <cell r="C618" t="str">
            <v xml:space="preserve">   f-\Coäng : Z=T+CPC</v>
          </cell>
          <cell r="H618">
            <v>41195.543127879391</v>
          </cell>
        </row>
        <row r="619">
          <cell r="C619" t="str">
            <v xml:space="preserve">   g-\Thu nhaäp tröôùc thueá : L=Z*Hs</v>
          </cell>
          <cell r="G619">
            <v>0.06</v>
          </cell>
          <cell r="H619">
            <v>2471.7325876727632</v>
          </cell>
        </row>
        <row r="620">
          <cell r="C620" t="str">
            <v xml:space="preserve">   i-\ Laùn traïi : Lt=Z*Hs</v>
          </cell>
          <cell r="G620">
            <v>0.02</v>
          </cell>
          <cell r="H620">
            <v>823.91086255758785</v>
          </cell>
        </row>
        <row r="621">
          <cell r="C621" t="str">
            <v xml:space="preserve">   j-\ Ñaûm baûo giao thoâng : Gt =Z*Hs</v>
          </cell>
          <cell r="G621">
            <v>0.01</v>
          </cell>
          <cell r="H621">
            <v>411.95543127879392</v>
          </cell>
        </row>
        <row r="622">
          <cell r="C622" t="str">
            <v xml:space="preserve">   K-\ Giaù döï thaàu tröôùc thueá : G1 =f+g+i+j</v>
          </cell>
          <cell r="H622">
            <v>44903.142009388539</v>
          </cell>
        </row>
        <row r="623">
          <cell r="C623" t="str">
            <v xml:space="preserve">   l-\Thueá giaù trò gia taêng : VAT =G1*Hs</v>
          </cell>
          <cell r="G623">
            <v>0.05</v>
          </cell>
          <cell r="H623">
            <v>2245.157100469427</v>
          </cell>
        </row>
        <row r="624">
          <cell r="C624" t="str">
            <v xml:space="preserve">    t-\ Giaù döï thaàu sau thueá</v>
          </cell>
          <cell r="H624">
            <v>47148.299109857966</v>
          </cell>
        </row>
        <row r="625">
          <cell r="B625" t="str">
            <v>HA-1212</v>
          </cell>
          <cell r="C625" t="str">
            <v>Beâ toâng ñuùc chaân coät ñaù 1x2, vöõa M150</v>
          </cell>
          <cell r="D625" t="str">
            <v>m3</v>
          </cell>
          <cell r="F625">
            <v>559060.62979545654</v>
          </cell>
        </row>
        <row r="626">
          <cell r="B626" t="str">
            <v>A007</v>
          </cell>
          <cell r="C626" t="str">
            <v>Caùt vaøng</v>
          </cell>
          <cell r="D626" t="str">
            <v>m3</v>
          </cell>
          <cell r="E626">
            <v>0.50532499999999991</v>
          </cell>
          <cell r="F626">
            <v>68132.570000000007</v>
          </cell>
          <cell r="H626">
            <v>34429.090935249995</v>
          </cell>
        </row>
        <row r="627">
          <cell r="B627" t="str">
            <v>A062</v>
          </cell>
          <cell r="C627" t="str">
            <v>Xi maêng PC30</v>
          </cell>
          <cell r="D627" t="str">
            <v>kg</v>
          </cell>
          <cell r="E627">
            <v>288.02499999999998</v>
          </cell>
          <cell r="F627">
            <v>840.57903999999996</v>
          </cell>
          <cell r="H627">
            <v>242107.77799599996</v>
          </cell>
        </row>
        <row r="628">
          <cell r="B628" t="str">
            <v>A076</v>
          </cell>
          <cell r="C628" t="str">
            <v>Ñaù daêm 1x2</v>
          </cell>
          <cell r="D628" t="str">
            <v>m3</v>
          </cell>
          <cell r="E628">
            <v>0.91327499999999995</v>
          </cell>
          <cell r="F628">
            <v>128041.664</v>
          </cell>
          <cell r="H628">
            <v>116937.2506896</v>
          </cell>
        </row>
        <row r="629">
          <cell r="B629" t="str">
            <v>A238</v>
          </cell>
          <cell r="C629" t="str">
            <v xml:space="preserve">Nöôùc </v>
          </cell>
          <cell r="D629" t="str">
            <v>m3</v>
          </cell>
          <cell r="E629">
            <v>0.18962499999999999</v>
          </cell>
          <cell r="F629">
            <v>2400</v>
          </cell>
          <cell r="H629">
            <v>455.09999999999997</v>
          </cell>
        </row>
        <row r="630">
          <cell r="B630" t="str">
            <v>A999</v>
          </cell>
          <cell r="C630" t="str">
            <v>Vaät lieäu khaùc</v>
          </cell>
          <cell r="D630" t="str">
            <v>%</v>
          </cell>
          <cell r="E630">
            <v>1</v>
          </cell>
          <cell r="H630">
            <v>3939.2921962084993</v>
          </cell>
        </row>
        <row r="631">
          <cell r="B631" t="str">
            <v>L30</v>
          </cell>
          <cell r="C631" t="str">
            <v>Nhaân coâng 3/7</v>
          </cell>
          <cell r="D631" t="str">
            <v>Coâng</v>
          </cell>
          <cell r="E631">
            <v>1.64</v>
          </cell>
          <cell r="F631">
            <v>12412.8</v>
          </cell>
          <cell r="H631">
            <v>20356.991999999998</v>
          </cell>
        </row>
        <row r="632">
          <cell r="B632" t="str">
            <v>M219</v>
          </cell>
          <cell r="C632" t="str">
            <v>Maùy troän BT 250lít</v>
          </cell>
          <cell r="D632" t="str">
            <v>ca</v>
          </cell>
          <cell r="E632">
            <v>9.5000000000000001E-2</v>
          </cell>
          <cell r="F632">
            <v>96272</v>
          </cell>
          <cell r="H632">
            <v>9145.84</v>
          </cell>
        </row>
        <row r="633">
          <cell r="B633" t="str">
            <v>M255</v>
          </cell>
          <cell r="C633" t="str">
            <v>Maùy ñaàm BT (ñaàm duøi) 1,5Kw</v>
          </cell>
          <cell r="D633" t="str">
            <v>ca</v>
          </cell>
          <cell r="E633">
            <v>8.8999999999999996E-2</v>
          </cell>
          <cell r="F633">
            <v>37456</v>
          </cell>
          <cell r="H633">
            <v>3333.5839999999998</v>
          </cell>
        </row>
        <row r="634">
          <cell r="C634" t="str">
            <v xml:space="preserve">   a-\ Chi phí vaät lieäu + vaät chuyeån</v>
          </cell>
          <cell r="G634">
            <v>1</v>
          </cell>
          <cell r="H634">
            <v>397868.51181705843</v>
          </cell>
        </row>
        <row r="635">
          <cell r="C635" t="str">
            <v xml:space="preserve">   b-\ Chi phí nhaân coâng + caùc khoaûn phuï caáp</v>
          </cell>
          <cell r="G635">
            <v>2.2412999999999998</v>
          </cell>
          <cell r="H635">
            <v>45626.126169599993</v>
          </cell>
        </row>
        <row r="636">
          <cell r="C636" t="str">
            <v xml:space="preserve">  c-\ Chi phí maùy + caùc khoaûn phuï caáp </v>
          </cell>
          <cell r="G636">
            <v>1.1914</v>
          </cell>
          <cell r="H636">
            <v>14867.9857536</v>
          </cell>
        </row>
        <row r="637">
          <cell r="C637" t="str">
            <v xml:space="preserve">   d-\Coäng chi phí tröï tieáp : T=a+b+c</v>
          </cell>
          <cell r="H637">
            <v>458362.62374025845</v>
          </cell>
        </row>
        <row r="638">
          <cell r="C638" t="str">
            <v xml:space="preserve">   e-\ Chi phí chung : CPC=NC*Hs</v>
          </cell>
          <cell r="G638">
            <v>0.66</v>
          </cell>
          <cell r="H638">
            <v>30113.243271935997</v>
          </cell>
        </row>
        <row r="639">
          <cell r="C639" t="str">
            <v xml:space="preserve">   f-\Coäng : Z=T+CPC</v>
          </cell>
          <cell r="H639">
            <v>488475.86701219447</v>
          </cell>
        </row>
        <row r="640">
          <cell r="C640" t="str">
            <v xml:space="preserve">   g-\Thu nhaäp tröôùc thueá : L=Z*Hs</v>
          </cell>
          <cell r="G640">
            <v>0.06</v>
          </cell>
          <cell r="H640">
            <v>29308.552020731666</v>
          </cell>
        </row>
        <row r="641">
          <cell r="C641" t="str">
            <v xml:space="preserve">   i-\ Laùn traïi : Lt=Z*Hs</v>
          </cell>
          <cell r="G641">
            <v>0.02</v>
          </cell>
          <cell r="H641">
            <v>9769.5173402438904</v>
          </cell>
        </row>
        <row r="642">
          <cell r="C642" t="str">
            <v xml:space="preserve">   j-\ Ñaûm baûo giao thoâng : Gt =Z*Hs</v>
          </cell>
          <cell r="G642">
            <v>0.01</v>
          </cell>
          <cell r="H642">
            <v>4884.7586701219452</v>
          </cell>
        </row>
        <row r="643">
          <cell r="C643" t="str">
            <v xml:space="preserve">   K-\ Giaù döï thaàu tröôùc thueá : G1 =f+g+i+j</v>
          </cell>
          <cell r="H643">
            <v>532438.6950432919</v>
          </cell>
        </row>
        <row r="644">
          <cell r="C644" t="str">
            <v xml:space="preserve">   l-\Thueá giaù trò gia taêng : VAT =G1*Hs</v>
          </cell>
          <cell r="G644">
            <v>0.05</v>
          </cell>
          <cell r="H644">
            <v>26621.934752164598</v>
          </cell>
        </row>
        <row r="645">
          <cell r="C645" t="str">
            <v xml:space="preserve">    t-\ Giaù döï thaàu sau thueá</v>
          </cell>
          <cell r="H645">
            <v>559060.62979545654</v>
          </cell>
        </row>
        <row r="646">
          <cell r="B646" t="str">
            <v>BIEN-BAO</v>
          </cell>
          <cell r="C646" t="str">
            <v>Laép ñaët bieån baùo ( phaûn quang )</v>
          </cell>
          <cell r="D646" t="str">
            <v>Boä</v>
          </cell>
          <cell r="F646">
            <v>628175.88966106926</v>
          </cell>
        </row>
        <row r="647">
          <cell r="B647" t="str">
            <v>a721</v>
          </cell>
          <cell r="C647" t="str">
            <v>Bieån baùo tam giaù a=70cm</v>
          </cell>
          <cell r="D647" t="str">
            <v xml:space="preserve">caùi </v>
          </cell>
          <cell r="E647">
            <v>0.98</v>
          </cell>
          <cell r="F647">
            <v>360000</v>
          </cell>
          <cell r="H647">
            <v>352800</v>
          </cell>
        </row>
        <row r="648">
          <cell r="B648" t="str">
            <v>a722</v>
          </cell>
          <cell r="C648" t="str">
            <v>Bieån baùo chöõ nhaät 0,7*0,3cm</v>
          </cell>
          <cell r="D648" t="str">
            <v>caùi</v>
          </cell>
          <cell r="E648">
            <v>1</v>
          </cell>
          <cell r="F648">
            <v>180000</v>
          </cell>
          <cell r="H648">
            <v>180000</v>
          </cell>
        </row>
        <row r="649">
          <cell r="B649" t="str">
            <v>A151</v>
          </cell>
          <cell r="C649" t="str">
            <v>Bu loâng M12x150</v>
          </cell>
          <cell r="D649" t="str">
            <v>caùi</v>
          </cell>
          <cell r="E649">
            <v>2</v>
          </cell>
          <cell r="F649">
            <v>2000</v>
          </cell>
          <cell r="H649">
            <v>4000</v>
          </cell>
        </row>
        <row r="650">
          <cell r="B650" t="str">
            <v>L35</v>
          </cell>
          <cell r="C650" t="str">
            <v>Nhaân coâng 3,5/7</v>
          </cell>
          <cell r="D650" t="str">
            <v>Coâng</v>
          </cell>
          <cell r="E650">
            <v>0.25</v>
          </cell>
          <cell r="F650">
            <v>12971.075999999999</v>
          </cell>
          <cell r="H650">
            <v>3242.7689999999998</v>
          </cell>
        </row>
        <row r="651">
          <cell r="C651" t="str">
            <v xml:space="preserve">   a-\ Chi phí vaät lieäu + vaät chuyeån</v>
          </cell>
          <cell r="G651">
            <v>1</v>
          </cell>
          <cell r="H651">
            <v>536800</v>
          </cell>
        </row>
        <row r="652">
          <cell r="C652" t="str">
            <v xml:space="preserve">   b-\ Chi phí nhaân coâng + caùc khoaûn phuï caáp</v>
          </cell>
          <cell r="G652">
            <v>2.2412999999999998</v>
          </cell>
          <cell r="H652">
            <v>7268.0181596999992</v>
          </cell>
        </row>
        <row r="653">
          <cell r="C653" t="str">
            <v xml:space="preserve">   d-\Coäng chi phí tröï tieáp : T=a+b+c</v>
          </cell>
          <cell r="H653">
            <v>544068.01815969998</v>
          </cell>
        </row>
        <row r="654">
          <cell r="C654" t="str">
            <v xml:space="preserve">   e-\ Chi phí chung : CPC=NC*Hs</v>
          </cell>
          <cell r="G654">
            <v>0.66</v>
          </cell>
          <cell r="H654">
            <v>4796.8919854019996</v>
          </cell>
        </row>
        <row r="655">
          <cell r="C655" t="str">
            <v xml:space="preserve">   f-\Coäng : Z=T+CPC</v>
          </cell>
          <cell r="H655">
            <v>548864.91014510195</v>
          </cell>
        </row>
        <row r="656">
          <cell r="C656" t="str">
            <v xml:space="preserve">   g-\Thu nhaäp tröôùc thueá : L=Z*Hs</v>
          </cell>
          <cell r="G656">
            <v>0.06</v>
          </cell>
          <cell r="H656">
            <v>32931.894608706119</v>
          </cell>
        </row>
        <row r="657">
          <cell r="C657" t="str">
            <v xml:space="preserve">   i-\ Laùn traïi : Lt=Z*Hs</v>
          </cell>
          <cell r="G657">
            <v>0.02</v>
          </cell>
          <cell r="H657">
            <v>10977.298202902039</v>
          </cell>
        </row>
        <row r="658">
          <cell r="C658" t="str">
            <v xml:space="preserve">   j-\ Ñaûm baûo giao thoâng : Gt =Z*Hs</v>
          </cell>
          <cell r="G658">
            <v>0.01</v>
          </cell>
          <cell r="H658">
            <v>5488.6491014510193</v>
          </cell>
        </row>
        <row r="659">
          <cell r="C659" t="str">
            <v xml:space="preserve">   K-\ Giaù döï thaàu tröôùc thueá : G1 =f+g+i+j</v>
          </cell>
          <cell r="H659">
            <v>598262.75205816119</v>
          </cell>
        </row>
        <row r="660">
          <cell r="C660" t="str">
            <v xml:space="preserve">   l-\Thueá giaù trò gia taêng : VAT =G1*Hs</v>
          </cell>
          <cell r="G660">
            <v>0.05</v>
          </cell>
          <cell r="H660">
            <v>29913.13760290806</v>
          </cell>
        </row>
        <row r="661">
          <cell r="C661" t="str">
            <v xml:space="preserve">    t-\ Giaù döï thaàu sau thueá</v>
          </cell>
          <cell r="H661">
            <v>628175.88966106926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em"/>
      <sheetName val="Bia DT"/>
      <sheetName val="Tong Kinh phi"/>
      <sheetName val="Van phong"/>
      <sheetName val="Sheet2"/>
      <sheetName val="Xuong co lau"/>
      <sheetName val="Bao gia"/>
      <sheetName val="Xuong Khong co lau"/>
      <sheetName val="Sheet1"/>
      <sheetName val="Cac HM phu"/>
      <sheetName val="Nha bao ve"/>
      <sheetName val="Nha xuong + Van phong"/>
      <sheetName val="Phan tho"/>
    </sheetNames>
    <sheetDataSet>
      <sheetData sheetId="0" refreshError="1">
        <row r="4">
          <cell r="A4">
            <v>6</v>
          </cell>
          <cell r="B4">
            <v>0.28299999999999997</v>
          </cell>
          <cell r="C4">
            <v>0.222</v>
          </cell>
        </row>
        <row r="5">
          <cell r="A5">
            <v>8</v>
          </cell>
          <cell r="B5">
            <v>0.503</v>
          </cell>
          <cell r="C5">
            <v>0.39500000000000002</v>
          </cell>
        </row>
        <row r="6">
          <cell r="A6">
            <v>10</v>
          </cell>
          <cell r="B6">
            <v>0.78500000000000003</v>
          </cell>
          <cell r="C6">
            <v>0.61599999999999999</v>
          </cell>
        </row>
        <row r="7">
          <cell r="A7">
            <v>12</v>
          </cell>
          <cell r="B7">
            <v>1.131</v>
          </cell>
          <cell r="C7">
            <v>0.88800000000000001</v>
          </cell>
        </row>
        <row r="8">
          <cell r="A8">
            <v>13</v>
          </cell>
          <cell r="C8">
            <v>0.995</v>
          </cell>
        </row>
        <row r="9">
          <cell r="A9">
            <v>14</v>
          </cell>
          <cell r="B9">
            <v>1.5389999999999999</v>
          </cell>
          <cell r="C9">
            <v>1.208</v>
          </cell>
        </row>
        <row r="10">
          <cell r="A10">
            <v>16</v>
          </cell>
          <cell r="B10">
            <v>2.0110000000000001</v>
          </cell>
          <cell r="C10">
            <v>1.5780000000000001</v>
          </cell>
        </row>
        <row r="11">
          <cell r="A11">
            <v>18</v>
          </cell>
          <cell r="B11">
            <v>5.5449999999999999</v>
          </cell>
          <cell r="C11">
            <v>1.9930000000000001</v>
          </cell>
        </row>
        <row r="12">
          <cell r="A12">
            <v>19</v>
          </cell>
          <cell r="C12">
            <v>2.23</v>
          </cell>
        </row>
        <row r="13">
          <cell r="A13">
            <v>20</v>
          </cell>
          <cell r="B13">
            <v>3.14</v>
          </cell>
          <cell r="C13">
            <v>2.4660000000000002</v>
          </cell>
        </row>
        <row r="14">
          <cell r="A14">
            <v>22</v>
          </cell>
          <cell r="B14">
            <v>3.8109999999999999</v>
          </cell>
          <cell r="C14">
            <v>2.984</v>
          </cell>
        </row>
        <row r="15">
          <cell r="A15">
            <v>23</v>
          </cell>
        </row>
        <row r="16">
          <cell r="A16">
            <v>24</v>
          </cell>
          <cell r="B16">
            <v>4.524</v>
          </cell>
          <cell r="C16">
            <v>3.5510000000000002</v>
          </cell>
        </row>
        <row r="17">
          <cell r="A17">
            <v>25</v>
          </cell>
          <cell r="B17">
            <v>4.9089999999999998</v>
          </cell>
          <cell r="C17">
            <v>3.8540000000000001</v>
          </cell>
        </row>
        <row r="18">
          <cell r="A18">
            <v>28</v>
          </cell>
          <cell r="B18">
            <v>6.1580000000000004</v>
          </cell>
          <cell r="C18">
            <v>4.8339999999999996</v>
          </cell>
        </row>
        <row r="19">
          <cell r="A19">
            <v>30</v>
          </cell>
          <cell r="B19">
            <v>7.069</v>
          </cell>
          <cell r="C19">
            <v>5.5490000000000004</v>
          </cell>
        </row>
        <row r="20">
          <cell r="A20">
            <v>32</v>
          </cell>
          <cell r="B20">
            <v>8.0419999999999998</v>
          </cell>
          <cell r="C20">
            <v>6.3129999999999997</v>
          </cell>
        </row>
        <row r="21">
          <cell r="A21">
            <v>35</v>
          </cell>
          <cell r="C21">
            <v>7.51</v>
          </cell>
        </row>
        <row r="22">
          <cell r="A22">
            <v>36</v>
          </cell>
          <cell r="B22">
            <v>10.178000000000001</v>
          </cell>
          <cell r="C22">
            <v>7.99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t tron"/>
      <sheetName val="Sat hinh"/>
      <sheetName val="Parem"/>
      <sheetName val="˜Ünh m÷c"/>
    </sheetNames>
    <sheetDataSet>
      <sheetData sheetId="0" refreshError="1">
        <row r="3">
          <cell r="A3">
            <v>6</v>
          </cell>
          <cell r="B3">
            <v>0.28299999999999997</v>
          </cell>
          <cell r="C3">
            <v>0.222</v>
          </cell>
        </row>
        <row r="4">
          <cell r="A4">
            <v>8</v>
          </cell>
          <cell r="B4">
            <v>0.503</v>
          </cell>
          <cell r="C4">
            <v>0.39500000000000002</v>
          </cell>
        </row>
        <row r="5">
          <cell r="A5">
            <v>10</v>
          </cell>
          <cell r="B5">
            <v>0.78500000000000003</v>
          </cell>
          <cell r="C5">
            <v>0.61699999999999999</v>
          </cell>
        </row>
        <row r="6">
          <cell r="A6">
            <v>12</v>
          </cell>
          <cell r="B6">
            <v>1.131</v>
          </cell>
          <cell r="C6">
            <v>0.88800000000000001</v>
          </cell>
        </row>
        <row r="7">
          <cell r="A7">
            <v>13</v>
          </cell>
          <cell r="C7">
            <v>0.995</v>
          </cell>
        </row>
        <row r="8">
          <cell r="A8">
            <v>14</v>
          </cell>
          <cell r="B8">
            <v>1.5389999999999999</v>
          </cell>
          <cell r="C8">
            <v>1.208</v>
          </cell>
        </row>
        <row r="9">
          <cell r="A9">
            <v>16</v>
          </cell>
          <cell r="B9">
            <v>2.0110000000000001</v>
          </cell>
          <cell r="C9">
            <v>1.5780000000000001</v>
          </cell>
        </row>
        <row r="10">
          <cell r="A10">
            <v>18</v>
          </cell>
          <cell r="B10">
            <v>5.5449999999999999</v>
          </cell>
          <cell r="C10">
            <v>1.9930000000000001</v>
          </cell>
        </row>
        <row r="11">
          <cell r="A11">
            <v>19</v>
          </cell>
          <cell r="C11">
            <v>2.23</v>
          </cell>
        </row>
        <row r="12">
          <cell r="A12">
            <v>20</v>
          </cell>
          <cell r="B12">
            <v>3.14</v>
          </cell>
          <cell r="C12">
            <v>2.4660000000000002</v>
          </cell>
        </row>
        <row r="13">
          <cell r="A13">
            <v>22</v>
          </cell>
          <cell r="B13">
            <v>3.8109999999999999</v>
          </cell>
          <cell r="C13">
            <v>2.984</v>
          </cell>
        </row>
        <row r="14">
          <cell r="A14">
            <v>23</v>
          </cell>
        </row>
        <row r="15">
          <cell r="A15">
            <v>24</v>
          </cell>
          <cell r="B15">
            <v>4.524</v>
          </cell>
          <cell r="C15">
            <v>3.5510000000000002</v>
          </cell>
        </row>
        <row r="16">
          <cell r="A16">
            <v>25</v>
          </cell>
          <cell r="B16">
            <v>4.9089999999999998</v>
          </cell>
          <cell r="C16">
            <v>3.8540000000000001</v>
          </cell>
        </row>
        <row r="17">
          <cell r="A17">
            <v>28</v>
          </cell>
          <cell r="B17">
            <v>6.1580000000000004</v>
          </cell>
          <cell r="C17">
            <v>4.8339999999999996</v>
          </cell>
        </row>
        <row r="18">
          <cell r="A18">
            <v>30</v>
          </cell>
          <cell r="B18">
            <v>7.069</v>
          </cell>
          <cell r="C18">
            <v>5.5490000000000004</v>
          </cell>
        </row>
        <row r="19">
          <cell r="A19">
            <v>32</v>
          </cell>
          <cell r="B19">
            <v>8.0419999999999998</v>
          </cell>
          <cell r="C19">
            <v>6.3129999999999997</v>
          </cell>
        </row>
        <row r="20">
          <cell r="A20">
            <v>35</v>
          </cell>
          <cell r="C20">
            <v>7.51</v>
          </cell>
        </row>
        <row r="21">
          <cell r="A21">
            <v>36</v>
          </cell>
          <cell r="B21">
            <v>10.178000000000001</v>
          </cell>
          <cell r="C21">
            <v>7.99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"/>
      <sheetName val="!"/>
      <sheetName val="00000000"/>
      <sheetName val="10000000"/>
      <sheetName val="XXXXXXXX"/>
      <sheetName val="20000000"/>
      <sheetName val="XL4Poppy"/>
    </sheetNames>
    <sheetDataSet>
      <sheetData sheetId="0"/>
      <sheetData sheetId="1">
        <row r="24">
          <cell r="A24" t="str">
            <v>B</v>
          </cell>
          <cell r="B24" t="str">
            <v>NHAÌ CÆÍA</v>
          </cell>
          <cell r="F24">
            <v>0</v>
          </cell>
        </row>
        <row r="25">
          <cell r="A25" t="str">
            <v>IIA</v>
          </cell>
          <cell r="B25" t="str">
            <v>Nhaì cáúp IIA</v>
          </cell>
          <cell r="C25" t="str">
            <v>m2</v>
          </cell>
          <cell r="E25">
            <v>916000</v>
          </cell>
          <cell r="F25">
            <v>0</v>
          </cell>
        </row>
        <row r="26">
          <cell r="A26" t="str">
            <v>IIB</v>
          </cell>
          <cell r="B26" t="str">
            <v>Nhaì cáúp IIB</v>
          </cell>
          <cell r="C26" t="str">
            <v>m2</v>
          </cell>
          <cell r="E26">
            <v>870000</v>
          </cell>
          <cell r="F26">
            <v>0</v>
          </cell>
        </row>
        <row r="27">
          <cell r="A27" t="str">
            <v>IIC</v>
          </cell>
          <cell r="B27" t="str">
            <v>Nhaì cáúp IIC</v>
          </cell>
          <cell r="C27" t="str">
            <v>m2</v>
          </cell>
          <cell r="E27">
            <v>845000</v>
          </cell>
          <cell r="F27">
            <v>0</v>
          </cell>
        </row>
        <row r="28">
          <cell r="A28" t="str">
            <v>IIIA</v>
          </cell>
          <cell r="B28" t="str">
            <v>Nhaì cáúp IIIA</v>
          </cell>
          <cell r="C28" t="str">
            <v>m2</v>
          </cell>
          <cell r="E28">
            <v>811000</v>
          </cell>
          <cell r="F28">
            <v>0</v>
          </cell>
        </row>
        <row r="29">
          <cell r="A29" t="str">
            <v>IIIB</v>
          </cell>
          <cell r="B29" t="str">
            <v>Nhaì cáúp IIIB</v>
          </cell>
          <cell r="C29" t="str">
            <v>m2</v>
          </cell>
          <cell r="E29">
            <v>755000</v>
          </cell>
          <cell r="F29">
            <v>0</v>
          </cell>
        </row>
        <row r="30">
          <cell r="A30" t="str">
            <v>IIIC</v>
          </cell>
          <cell r="B30" t="str">
            <v>Nhaì cáúp IIIC</v>
          </cell>
          <cell r="C30" t="str">
            <v>m2</v>
          </cell>
          <cell r="E30">
            <v>672000</v>
          </cell>
          <cell r="F30">
            <v>0</v>
          </cell>
        </row>
        <row r="31">
          <cell r="A31" t="str">
            <v>IVA</v>
          </cell>
          <cell r="B31" t="str">
            <v>Nhaì cáúp IVA</v>
          </cell>
          <cell r="C31" t="str">
            <v>m2</v>
          </cell>
          <cell r="E31">
            <v>564000</v>
          </cell>
          <cell r="F31">
            <v>0</v>
          </cell>
        </row>
        <row r="32">
          <cell r="A32" t="str">
            <v>IVB</v>
          </cell>
          <cell r="B32" t="str">
            <v>Nhaì cáúp IVB</v>
          </cell>
          <cell r="C32" t="str">
            <v>m2</v>
          </cell>
          <cell r="E32">
            <v>492000</v>
          </cell>
          <cell r="F32">
            <v>0</v>
          </cell>
        </row>
        <row r="33">
          <cell r="A33" t="str">
            <v>IVC</v>
          </cell>
          <cell r="B33" t="str">
            <v>Nhaì cáúp IVC</v>
          </cell>
          <cell r="C33" t="str">
            <v>m2</v>
          </cell>
          <cell r="E33">
            <v>439000</v>
          </cell>
          <cell r="F33">
            <v>0</v>
          </cell>
        </row>
        <row r="34">
          <cell r="A34">
            <v>4.0999999999999996</v>
          </cell>
          <cell r="B34" t="str">
            <v>Nhaì khung gäø, maïi ngoïi hoàûc tän, tæåìng gaûch hoàûc âaï ong, nãön ximàng</v>
          </cell>
          <cell r="C34" t="str">
            <v>m2</v>
          </cell>
          <cell r="E34">
            <v>420000</v>
          </cell>
          <cell r="F34">
            <v>0</v>
          </cell>
        </row>
        <row r="35">
          <cell r="A35">
            <v>4.2</v>
          </cell>
          <cell r="B35" t="str">
            <v>Nhaì khung gäø, maïi ngoïi hoàûc tän, tæåìng gaûch hoàûc âaï ong nãön âáút coï moïng</v>
          </cell>
          <cell r="C35" t="str">
            <v>m2</v>
          </cell>
          <cell r="E35">
            <v>350000</v>
          </cell>
          <cell r="F35">
            <v>0</v>
          </cell>
        </row>
        <row r="36">
          <cell r="A36">
            <v>4.3</v>
          </cell>
          <cell r="B36" t="str">
            <v>Nhaì khung gäø, maïi ngoïi hoàûc tän, tæåìng âáút nãön ximàng (coï moïng âaï hoàûc gaûch)</v>
          </cell>
          <cell r="C36" t="str">
            <v>m2</v>
          </cell>
          <cell r="E36">
            <v>300000</v>
          </cell>
          <cell r="F36">
            <v>0</v>
          </cell>
        </row>
        <row r="37">
          <cell r="A37">
            <v>4.4000000000000004</v>
          </cell>
          <cell r="B37" t="str">
            <v>Nhaì khung gäø, maïi ngoïi hoàûc tän,tæåìng âáút, moïng âaï, nãön âáút coï boï heì xáy âaï</v>
          </cell>
          <cell r="C37" t="str">
            <v>m2</v>
          </cell>
          <cell r="E37">
            <v>250000</v>
          </cell>
          <cell r="F37">
            <v>0</v>
          </cell>
        </row>
        <row r="38">
          <cell r="A38">
            <v>4.5</v>
          </cell>
          <cell r="B38" t="str">
            <v>Nhaì khung gäø, maïi ngoïi hoàûc tän, tæåìng âáút, moïng âaï, nãön âáút khäng coï båì heì xáy âaï</v>
          </cell>
          <cell r="C38" t="str">
            <v>m2</v>
          </cell>
          <cell r="E38">
            <v>200000</v>
          </cell>
          <cell r="F38">
            <v>0</v>
          </cell>
        </row>
        <row r="39">
          <cell r="A39">
            <v>4.5999999999999996</v>
          </cell>
          <cell r="B39" t="str">
            <v>Nhaì khung gäø coï kãút cáúu 1 trong 5 daûng trãn nhæng maïi låüp tranh raû thç âån giaï tæång æïng kãút cáúu loaûi âoï âæåüc træì båït gêa trë chãnh lãûch pháön maïi laì:</v>
          </cell>
          <cell r="C39" t="str">
            <v>m2</v>
          </cell>
          <cell r="E39">
            <v>69000</v>
          </cell>
          <cell r="F39">
            <v>0</v>
          </cell>
        </row>
        <row r="40">
          <cell r="A40">
            <v>4.7</v>
          </cell>
          <cell r="B40" t="str">
            <v>Nhaì khung tre chëu læûc thç âån giaï tæång æïng kãút cáúu nhaì khung gäø træì båït giaï trë chãnh lãûch giæîa khung gäø vaì khung tre</v>
          </cell>
          <cell r="C40" t="str">
            <v>m2</v>
          </cell>
          <cell r="E40">
            <v>36000</v>
          </cell>
          <cell r="F40">
            <v>0</v>
          </cell>
        </row>
        <row r="41">
          <cell r="A41">
            <v>4.8</v>
          </cell>
          <cell r="B41" t="str">
            <v>Caïc daûng nhaì khaïc khäng thuäüc caïc daûng trãn hoàûc maïi hiãn låüp ngoïi, cäüt gäø hoàûc tre</v>
          </cell>
          <cell r="C41" t="str">
            <v>m2</v>
          </cell>
          <cell r="E41">
            <v>96000</v>
          </cell>
          <cell r="F41">
            <v>0</v>
          </cell>
        </row>
        <row r="42">
          <cell r="A42">
            <v>4.9000000000000004</v>
          </cell>
          <cell r="B42" t="str">
            <v>Caïc daûng nhaì khaïc hoàûc maïi hiãn låüp tranh raû, cäüt gäø hoàûc tre</v>
          </cell>
          <cell r="C42" t="str">
            <v>m2</v>
          </cell>
          <cell r="E42">
            <v>46000</v>
          </cell>
          <cell r="F42">
            <v>0</v>
          </cell>
        </row>
        <row r="43">
          <cell r="A43">
            <v>4.0999999999999996</v>
          </cell>
          <cell r="B43" t="str">
            <v>Nhaì laït gaûch hoa thç âån giaï tæång æïng kãút cáúu laïng nãön ximàng 1 trong 9 daûng trãn  âæåüc cäüng thãm giaï trë nãön laït gaûch hoa laì:</v>
          </cell>
          <cell r="C43" t="str">
            <v>m2</v>
          </cell>
          <cell r="E43">
            <v>36000</v>
          </cell>
          <cell r="F43">
            <v>0</v>
          </cell>
        </row>
        <row r="44">
          <cell r="A44">
            <v>1</v>
          </cell>
          <cell r="B44" t="str">
            <v>Nhaì vãû sinh tæåìng gaûch, maïi bàòng, bãø tæû hoaûi</v>
          </cell>
          <cell r="C44" t="str">
            <v>m2</v>
          </cell>
          <cell r="E44">
            <v>550000</v>
          </cell>
          <cell r="F44">
            <v>0</v>
          </cell>
        </row>
        <row r="45">
          <cell r="A45">
            <v>2</v>
          </cell>
          <cell r="B45" t="str">
            <v>Nhaì vãû sinh tæåìng gaûch, maïi ngoïi, bãø tæû hoaûi</v>
          </cell>
          <cell r="C45" t="str">
            <v>m2</v>
          </cell>
          <cell r="E45">
            <v>500000</v>
          </cell>
          <cell r="F45">
            <v>0</v>
          </cell>
        </row>
        <row r="46">
          <cell r="A46">
            <v>3</v>
          </cell>
          <cell r="B46" t="str">
            <v>Nhaì vãû sinh xáy gaûch, bãû ngäöi laì daìn bãtäng, xáy gaûch, âaï bao che, maïi ngoïi hoàûc tän</v>
          </cell>
          <cell r="C46" t="str">
            <v>m2</v>
          </cell>
          <cell r="E46">
            <v>250000</v>
          </cell>
          <cell r="F46">
            <v>0</v>
          </cell>
        </row>
        <row r="47">
          <cell r="A47">
            <v>4</v>
          </cell>
          <cell r="B47" t="str">
            <v>Nhaì vãû sinh xáy gaûch, âaï, pháön bãû bao che bàòng vaïch âáút (cäút tre), maïi låüp ngoïi hoàûc tän</v>
          </cell>
          <cell r="C47" t="str">
            <v>m2</v>
          </cell>
          <cell r="E47">
            <v>220000</v>
          </cell>
          <cell r="F47">
            <v>0</v>
          </cell>
        </row>
        <row r="48">
          <cell r="A48">
            <v>5</v>
          </cell>
          <cell r="B48" t="str">
            <v>Nhaì coï kãút cáúu thuäüc daûng 3, maïi låüp tranh raû</v>
          </cell>
          <cell r="C48" t="str">
            <v>m2</v>
          </cell>
          <cell r="E48">
            <v>190000</v>
          </cell>
          <cell r="F48">
            <v>0</v>
          </cell>
        </row>
        <row r="49">
          <cell r="A49">
            <v>6</v>
          </cell>
          <cell r="B49" t="str">
            <v>Nhaì coï kãút cáúu thuäüc daûng 4, maïi låüp tranh raû</v>
          </cell>
          <cell r="C49" t="str">
            <v>m2</v>
          </cell>
          <cell r="E49">
            <v>140000</v>
          </cell>
          <cell r="F49">
            <v>0</v>
          </cell>
        </row>
        <row r="50">
          <cell r="A50">
            <v>7</v>
          </cell>
          <cell r="B50" t="str">
            <v>Nhaì vãû sinh khäng thuäüc caïc daûng trãn</v>
          </cell>
          <cell r="C50" t="str">
            <v>m2</v>
          </cell>
          <cell r="E50">
            <v>100000</v>
          </cell>
          <cell r="F50">
            <v>0</v>
          </cell>
        </row>
        <row r="51">
          <cell r="A51" t="str">
            <v>C</v>
          </cell>
          <cell r="B51" t="str">
            <v>VÁÛT KIÃÚN TRUÏC</v>
          </cell>
          <cell r="F51">
            <v>0</v>
          </cell>
        </row>
        <row r="52">
          <cell r="A52">
            <v>1.1000000000000001</v>
          </cell>
          <cell r="B52" t="str">
            <v>Chuäöng tráu, boì khung gäù nãön âáút coï xáy viãön gaûch xung quanh, maïi ngoïi hoàûc tän.</v>
          </cell>
          <cell r="C52" t="str">
            <v>m2(K)</v>
          </cell>
          <cell r="E52">
            <v>180000</v>
          </cell>
          <cell r="F52">
            <v>0</v>
          </cell>
        </row>
        <row r="53">
          <cell r="A53">
            <v>1.2</v>
          </cell>
          <cell r="B53" t="str">
            <v>Chuäöng tráu boì khung gäù, nãön âáút, maïi låüp ngoïi hoàûc tän.khäng co ïxáy viãön gaûch xung quanh</v>
          </cell>
          <cell r="C53" t="str">
            <v>m2(K)</v>
          </cell>
          <cell r="E53">
            <v>150000</v>
          </cell>
          <cell r="F53">
            <v>0</v>
          </cell>
        </row>
        <row r="54">
          <cell r="A54">
            <v>1.3</v>
          </cell>
          <cell r="B54" t="str">
            <v>Chuäöng tráu boì coï kãút cáúu 1 trong 2 daûng trãn nhæng maïi låüp tranh raû thç âån giaï tæång æïng kãút cáúu âoï træì båït chãnh lãûch pháön maïi laì:</v>
          </cell>
          <cell r="C54" t="str">
            <v>m2(K)</v>
          </cell>
          <cell r="E54">
            <v>50000</v>
          </cell>
          <cell r="F54">
            <v>0</v>
          </cell>
        </row>
        <row r="55">
          <cell r="A55">
            <v>1.4</v>
          </cell>
          <cell r="B55" t="str">
            <v>Chuäöng tráu, boì khung tre chëu læûc coï kãút cáúu 1 trong 3 daûng trãn thç âån giaï tæång æïng våïi kãút cáúu âoï træì båït giaï trë chãnh lãûch pháön khung laì:</v>
          </cell>
          <cell r="C55" t="str">
            <v>m2(K)</v>
          </cell>
          <cell r="E55">
            <v>30000</v>
          </cell>
          <cell r="F55">
            <v>0</v>
          </cell>
        </row>
        <row r="56">
          <cell r="A56">
            <v>1.5</v>
          </cell>
          <cell r="B56" t="str">
            <v>Chuäöng tráu boì khäng thuäüc diãûn noïi trãn</v>
          </cell>
          <cell r="C56" t="str">
            <v>m2(K)</v>
          </cell>
          <cell r="E56">
            <v>50000</v>
          </cell>
          <cell r="F56">
            <v>0</v>
          </cell>
        </row>
        <row r="57">
          <cell r="A57">
            <v>2.1</v>
          </cell>
          <cell r="B57" t="str">
            <v>Chuäöng heo nãön laïng ximàng xáy tæåìng gaûch hoàûc âaï, maïi ngoïi hoàûc tän</v>
          </cell>
          <cell r="C57" t="str">
            <v>m2(K)</v>
          </cell>
          <cell r="E57">
            <v>170000</v>
          </cell>
          <cell r="F57">
            <v>0</v>
          </cell>
        </row>
        <row r="58">
          <cell r="A58">
            <v>2.2000000000000002</v>
          </cell>
          <cell r="B58" t="str">
            <v>Chuäöng heo nãön laïng ximàng bao che bàòng tre hoàûc gäù, maïi ngoïi hoaûc tän</v>
          </cell>
          <cell r="C58" t="str">
            <v>m2(K)</v>
          </cell>
          <cell r="E58">
            <v>150000</v>
          </cell>
          <cell r="F58">
            <v>0</v>
          </cell>
        </row>
        <row r="59">
          <cell r="A59">
            <v>2.2999999999999998</v>
          </cell>
          <cell r="B59" t="str">
            <v>Chuäöng heo nãön âáút, xáy gaûch xung quanh, tæåìng xáy âaï ongù, maïi ngoïi hoàûc tän</v>
          </cell>
          <cell r="C59" t="str">
            <v>m2(K)</v>
          </cell>
          <cell r="E59">
            <v>130000</v>
          </cell>
          <cell r="F59">
            <v>0</v>
          </cell>
        </row>
        <row r="60">
          <cell r="A60">
            <v>2.4</v>
          </cell>
          <cell r="B60" t="str">
            <v>Chuäöng heo nãön âáút che bàòng tre hoàûc gäù maïi ngoïi hoàûc tän</v>
          </cell>
          <cell r="C60" t="str">
            <v>m2(K)</v>
          </cell>
          <cell r="E60">
            <v>90000</v>
          </cell>
          <cell r="F60">
            <v>0</v>
          </cell>
        </row>
        <row r="61">
          <cell r="A61">
            <v>2.5</v>
          </cell>
          <cell r="B61" t="str">
            <v>Chuäöng heo coï kãút cáúu 1 trong 4 daûng trãn nhæng maïi tranh raû thç âån giaï tæång æïng kãút cáúu loaûi âoï træì båït giaï trë chãnh leûch pháön maïi</v>
          </cell>
          <cell r="C61" t="str">
            <v>m2(K)</v>
          </cell>
          <cell r="E61">
            <v>35000</v>
          </cell>
          <cell r="F61">
            <v>0</v>
          </cell>
        </row>
        <row r="62">
          <cell r="A62">
            <v>2.6</v>
          </cell>
          <cell r="B62" t="str">
            <v>Chuäöng heo âån giaín khäng thuäüc caïc daûng trãn</v>
          </cell>
          <cell r="C62" t="str">
            <v>m2(K)</v>
          </cell>
          <cell r="E62">
            <v>40000</v>
          </cell>
          <cell r="F62">
            <v>0</v>
          </cell>
        </row>
        <row r="63">
          <cell r="A63">
            <v>3.1</v>
          </cell>
          <cell r="B63" t="str">
            <v>Sán phåi âaï cheí, gaûch chêt maûch</v>
          </cell>
          <cell r="C63" t="str">
            <v>m2(K)</v>
          </cell>
          <cell r="E63">
            <v>35000</v>
          </cell>
          <cell r="F63">
            <v>0</v>
          </cell>
        </row>
        <row r="64">
          <cell r="A64">
            <v>3.2</v>
          </cell>
          <cell r="B64" t="str">
            <v>Sán bã täng, soíi màût laïng ximàng</v>
          </cell>
          <cell r="C64" t="str">
            <v>m2(K)</v>
          </cell>
          <cell r="E64">
            <v>50000</v>
          </cell>
          <cell r="F64">
            <v>0</v>
          </cell>
        </row>
        <row r="65">
          <cell r="A65">
            <v>3.3</v>
          </cell>
          <cell r="B65" t="str">
            <v>Sán âáút xáy boï xung quanh âaï gaûch</v>
          </cell>
          <cell r="C65" t="str">
            <v>m2(K)</v>
          </cell>
          <cell r="E65">
            <v>15000</v>
          </cell>
          <cell r="F65">
            <v>0</v>
          </cell>
        </row>
        <row r="66">
          <cell r="A66">
            <v>3.4</v>
          </cell>
          <cell r="B66" t="str">
            <v>Sán âáút</v>
          </cell>
          <cell r="C66" t="str">
            <v>m2(K)</v>
          </cell>
          <cell r="E66">
            <v>10000</v>
          </cell>
          <cell r="F66">
            <v>0</v>
          </cell>
        </row>
        <row r="67">
          <cell r="A67">
            <v>4.0999999999999996</v>
          </cell>
          <cell r="B67" t="str">
            <v>Giãúng âáút âaìo thuí cäng fi = ( 0.8 - 1.6 m),h&lt; 10m(âáút dãù âaìo)</v>
          </cell>
          <cell r="C67" t="str">
            <v>md</v>
          </cell>
          <cell r="E67">
            <v>75000</v>
          </cell>
          <cell r="F67">
            <v>0</v>
          </cell>
        </row>
        <row r="68">
          <cell r="A68">
            <v>4.2</v>
          </cell>
          <cell r="B68" t="str">
            <v>Giãúng âáút âaìo thuí cäng fi = ( 0.8 - 1.6 m),h&lt; 10m(âáút khoïù âaìo)</v>
          </cell>
          <cell r="C68" t="str">
            <v>md</v>
          </cell>
          <cell r="E68">
            <v>90000</v>
          </cell>
          <cell r="F68">
            <v>0</v>
          </cell>
        </row>
        <row r="69">
          <cell r="A69">
            <v>4.3</v>
          </cell>
          <cell r="B69" t="str">
            <v>Giãúng âáút fi = ( 0.8 - 1.6 m),h &gt; =10m thç tæì meït thæï 10 tråí âi (h-10m) ,loaûi âáút dãù âaìo</v>
          </cell>
          <cell r="C69" t="str">
            <v>md</v>
          </cell>
          <cell r="E69">
            <v>112500</v>
          </cell>
          <cell r="F69">
            <v>0</v>
          </cell>
        </row>
        <row r="70">
          <cell r="A70">
            <v>5.3</v>
          </cell>
          <cell r="B70" t="str">
            <v>Giãúng âáút fi =( 0.8 - 1.6 m),h &gt; =10m thç tæì meït thæï 10 tråí âi (h-10m) ,loaûi âáút khoïù âaìo</v>
          </cell>
          <cell r="C70" t="str">
            <v>md</v>
          </cell>
          <cell r="E70">
            <v>135000</v>
          </cell>
          <cell r="F70">
            <v>0</v>
          </cell>
        </row>
        <row r="71">
          <cell r="A71">
            <v>4.4000000000000004</v>
          </cell>
          <cell r="B71" t="str">
            <v>Giãúng xáy âaï ong, âaï cheí tæì âaïy âãún thaình (gäöm cäng viãûc âaìo âáút, xáy âaï láúp âáöm)</v>
          </cell>
          <cell r="C71" t="str">
            <v>md</v>
          </cell>
          <cell r="E71">
            <v>120000</v>
          </cell>
          <cell r="F71">
            <v>0</v>
          </cell>
        </row>
        <row r="72">
          <cell r="A72">
            <v>4.5</v>
          </cell>
          <cell r="B72" t="str">
            <v>Giãúng bi bãtäng (gäöm äúng bi, âaìo âáút, làõp âàût, láúp âáöm caí nãön giãúng): Fi = 1.6m</v>
          </cell>
          <cell r="C72" t="str">
            <v>md</v>
          </cell>
          <cell r="E72">
            <v>600000</v>
          </cell>
          <cell r="F72">
            <v>0</v>
          </cell>
        </row>
        <row r="73">
          <cell r="A73">
            <v>4.5999999999999996</v>
          </cell>
          <cell r="B73" t="str">
            <v>Giãúng bi bãtäng (gäöm äúng bi, âaìo âáút, làõp âàût, láúp âáöm caí nãön giãúng): Fi = 1.4m</v>
          </cell>
          <cell r="C73" t="str">
            <v>md</v>
          </cell>
          <cell r="E73">
            <v>480000</v>
          </cell>
        </row>
        <row r="74">
          <cell r="A74">
            <v>4.7</v>
          </cell>
          <cell r="B74" t="str">
            <v>Giãúng bi bãtäng (gäöm äúng bi, âaìo âáút, làõp âàût, láúp âáöm caí nãön giãúng): Fi = 1.2m</v>
          </cell>
          <cell r="C74" t="str">
            <v>md</v>
          </cell>
          <cell r="E74">
            <v>370000</v>
          </cell>
        </row>
        <row r="75">
          <cell r="A75">
            <v>4.8</v>
          </cell>
          <cell r="B75" t="str">
            <v>Giãúng bi bãtäng (gäöm äúng bi, âaìo âáút, làõp âàût, láúp âáöm caí nãön giãúng): Fi = 1.0m</v>
          </cell>
          <cell r="C75" t="str">
            <v>md</v>
          </cell>
          <cell r="E75">
            <v>280000</v>
          </cell>
        </row>
        <row r="76">
          <cell r="A76">
            <v>4.9000000000000004</v>
          </cell>
          <cell r="B76" t="str">
            <v>Giãúng bi bãtäng (gäöm äúng bi, âaìo âáút, làõp âàût, láúp âáöm caí nãön giãúng): Fi = 0.8m</v>
          </cell>
          <cell r="C76" t="str">
            <v>md</v>
          </cell>
          <cell r="E76">
            <v>200000</v>
          </cell>
        </row>
        <row r="77">
          <cell r="A77">
            <v>4.5999999999999996</v>
          </cell>
          <cell r="B77" t="str">
            <v>Xáy boï nãön giãúng, bã täng laïng nãön</v>
          </cell>
          <cell r="C77" t="str">
            <v>m2</v>
          </cell>
          <cell r="E77">
            <v>50000</v>
          </cell>
          <cell r="F77">
            <v>0</v>
          </cell>
        </row>
        <row r="78">
          <cell r="A78">
            <v>4.7</v>
          </cell>
          <cell r="B78" t="str">
            <v>Giãúng âoïng</v>
          </cell>
          <cell r="C78" t="str">
            <v>caïi</v>
          </cell>
          <cell r="E78">
            <v>480000</v>
          </cell>
          <cell r="F78">
            <v>0</v>
          </cell>
        </row>
        <row r="79">
          <cell r="A79">
            <v>5</v>
          </cell>
          <cell r="B79" t="str">
            <v>Bãø næåïc xáy gaûch</v>
          </cell>
          <cell r="C79" t="str">
            <v>m3</v>
          </cell>
          <cell r="E79">
            <v>250000</v>
          </cell>
          <cell r="F79">
            <v>0</v>
          </cell>
        </row>
        <row r="80">
          <cell r="A80">
            <v>6.1</v>
          </cell>
          <cell r="B80" t="str">
            <v>Miãúu càõm hæång thåì cuïng Loaûi xáy gaûch âaï, xáy tä cáöu kyì</v>
          </cell>
          <cell r="C80" t="str">
            <v>caïi</v>
          </cell>
          <cell r="E80">
            <v>100000</v>
          </cell>
          <cell r="F80">
            <v>0</v>
          </cell>
        </row>
        <row r="81">
          <cell r="A81">
            <v>6.2</v>
          </cell>
          <cell r="B81" t="str">
            <v>Miãúu càõm hæång thåì cuïng Loaûi xáy gaûch âaï âån giaín</v>
          </cell>
          <cell r="C81" t="str">
            <v>caïi</v>
          </cell>
          <cell r="E81">
            <v>60000</v>
          </cell>
          <cell r="F81">
            <v>0</v>
          </cell>
        </row>
        <row r="82">
          <cell r="A82">
            <v>6.3</v>
          </cell>
          <cell r="B82" t="str">
            <v>Miãúu càõm hæång thåì cuïng Loaûi bàòng gäù</v>
          </cell>
          <cell r="C82" t="str">
            <v>caïi</v>
          </cell>
          <cell r="E82">
            <v>40000</v>
          </cell>
          <cell r="F82">
            <v>0</v>
          </cell>
        </row>
        <row r="83">
          <cell r="A83">
            <v>7.1</v>
          </cell>
          <cell r="B83" t="str">
            <v>Tæåìng raìo xáy gaûch, moïng âaï, truû gaûch</v>
          </cell>
          <cell r="C83" t="str">
            <v>m2</v>
          </cell>
          <cell r="E83">
            <v>80000</v>
          </cell>
          <cell r="F83">
            <v>0</v>
          </cell>
        </row>
        <row r="84">
          <cell r="A84">
            <v>7.2</v>
          </cell>
          <cell r="B84" t="str">
            <v>Tæåìng raìo xáy gaûch, moïng âa,ï truû bã täng</v>
          </cell>
          <cell r="C84" t="str">
            <v>m2</v>
          </cell>
          <cell r="E84">
            <v>120000</v>
          </cell>
          <cell r="F84">
            <v>0</v>
          </cell>
        </row>
        <row r="85">
          <cell r="A85">
            <v>7.3</v>
          </cell>
          <cell r="B85" t="str">
            <v>Tæåìng raìo keím gai, coüc sàõt</v>
          </cell>
          <cell r="C85" t="str">
            <v>m2</v>
          </cell>
          <cell r="E85">
            <v>10000</v>
          </cell>
          <cell r="F85">
            <v>0</v>
          </cell>
        </row>
        <row r="86">
          <cell r="A86">
            <v>7.4</v>
          </cell>
          <cell r="B86" t="str">
            <v>Tæåìng raìo gäù, tre hoàûc cáy xanh</v>
          </cell>
          <cell r="C86" t="str">
            <v>m2</v>
          </cell>
          <cell r="E86">
            <v>3000</v>
          </cell>
          <cell r="F86">
            <v>0</v>
          </cell>
        </row>
        <row r="87">
          <cell r="A87">
            <v>8</v>
          </cell>
          <cell r="B87" t="str">
            <v xml:space="preserve">Ao nuäi caï täm caïc loaûi </v>
          </cell>
          <cell r="C87" t="str">
            <v>m3</v>
          </cell>
          <cell r="E87">
            <v>15000</v>
          </cell>
          <cell r="F87">
            <v>0</v>
          </cell>
        </row>
        <row r="88">
          <cell r="A88">
            <v>9</v>
          </cell>
          <cell r="B88" t="str">
            <v>Båì keì xáy âaï</v>
          </cell>
          <cell r="C88" t="str">
            <v>m3</v>
          </cell>
          <cell r="E88">
            <v>200000</v>
          </cell>
          <cell r="F88">
            <v>0</v>
          </cell>
        </row>
        <row r="89">
          <cell r="A89">
            <v>10</v>
          </cell>
          <cell r="B89" t="str">
            <v>Truû cäøng ngoî xáy gaûch, moïng âaï</v>
          </cell>
          <cell r="C89" t="str">
            <v>m3</v>
          </cell>
          <cell r="E89">
            <v>600000</v>
          </cell>
          <cell r="F89">
            <v>0</v>
          </cell>
        </row>
        <row r="90">
          <cell r="A90">
            <v>11</v>
          </cell>
          <cell r="B90" t="str">
            <v>Truû âiãûn  cao &lt; = 6.5m</v>
          </cell>
          <cell r="C90" t="str">
            <v>Truû</v>
          </cell>
          <cell r="E90">
            <v>500000</v>
          </cell>
          <cell r="F90">
            <v>0</v>
          </cell>
        </row>
        <row r="91">
          <cell r="A91">
            <v>12</v>
          </cell>
          <cell r="B91" t="str">
            <v>Truû âiãûn thoaûi</v>
          </cell>
          <cell r="C91" t="str">
            <v>Truû</v>
          </cell>
          <cell r="E91">
            <v>300000</v>
          </cell>
          <cell r="F91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</sheetNames>
    <sheetDataSet>
      <sheetData sheetId="0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Loai-4-5"/>
      <sheetName val="om"/>
      <sheetName val="OM6"/>
      <sheetName val="om05"/>
      <sheetName val="NSU"/>
      <sheetName val="XL4Test5"/>
      <sheetName val="00000000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ESTI."/>
      <sheetName val="DI-ESTI"/>
      <sheetName val="Input"/>
      <sheetName val="SPL4-TOTAL"/>
      <sheetName val="ptdg "/>
      <sheetName val="ptke"/>
      <sheetName val="ctdg"/>
      <sheetName val="ptdg"/>
      <sheetName val="IBASE"/>
      <sheetName val="(24)-Truc 9"/>
      <sheetName val="DON GIA"/>
      <sheetName val="clecÿÿt"/>
      <sheetName val="ÿÿngi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khung ten TD"/>
      <sheetName val="DATA"/>
      <sheetName val="QTCNVHHK"/>
      <sheetName val="CHITIET VL-NC-TT1p"/>
      <sheetName val="TONGKE3p"/>
      <sheetName val="ptv_x0000_"/>
      <sheetName val="CHITIET VL-NC"/>
      <sheetName val="ptdg_"/>
      <sheetName val="SO LIEU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DCV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ESTI_"/>
      <sheetName val="(24)-Truc_9"/>
      <sheetName val="CHITIET_VL-NC-TT1p"/>
      <sheetName val="khung_ten_TD"/>
      <sheetName val="ptv?"/>
      <sheetName val="CHITIET VL-NCHT1 (2)"/>
      <sheetName val="Da ta"/>
      <sheetName val="1"/>
      <sheetName val="2"/>
      <sheetName val="3"/>
      <sheetName val="4"/>
      <sheetName val="5"/>
      <sheetName val="6"/>
      <sheetName val="7"/>
      <sheetName val="8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 XE 43K"/>
      <sheetName val="TN_NEW1"/>
      <sheetName val="CP_CBSX1"/>
      <sheetName val="TN_CT1"/>
      <sheetName val="VLNCMTC_TN1"/>
      <sheetName val="CT_day_dan_su_phu_kien1"/>
      <sheetName val="CT_xa_-_tiep_dia1"/>
      <sheetName val="THEP_HINH1"/>
      <sheetName val="CT_cot1"/>
      <sheetName val="Ct_BT_mong1"/>
      <sheetName val="K_LUONG_duong_day1"/>
      <sheetName val="TH_CTO1"/>
      <sheetName val="VL-NC_CTo1"/>
      <sheetName val="CT_cong_to1"/>
      <sheetName val="KL_CONG_TO1"/>
      <sheetName val="VL_DAU_THAU1"/>
      <sheetName val="TH_DZ0,41"/>
      <sheetName val="VL-NC_DZ0,41"/>
      <sheetName val="TH_THAO_DO1"/>
      <sheetName val="VL-NC-MTC_thao_do1"/>
      <sheetName val="CT_THAO_DO1"/>
      <sheetName val="KL_Thao_Do1"/>
      <sheetName val="ESTI_1"/>
      <sheetName val="ptdg_1"/>
      <sheetName val="(24)-Truc_91"/>
      <sheetName val="khung_ten_TD1"/>
      <sheetName val="DON_GIA"/>
      <sheetName val="CHITIET_VL-NC-TT1p1"/>
      <sheetName val="SO_LIEU"/>
      <sheetName val="Du_toan"/>
      <sheetName val="Phan_tich_vat_tu"/>
      <sheetName val="Tong_hop_vat_tu"/>
      <sheetName val="Gia_tri_vat_tu"/>
      <sheetName val="chenh_lech"/>
      <sheetName val="Chenh_lech_vat_tu"/>
      <sheetName val="Chi_phi_van_chuyen"/>
      <sheetName val="Don_gia_chi_tiet"/>
      <sheetName val="Tong_hop_kinh_phi"/>
      <sheetName val="Bia_du_toan"/>
      <sheetName val="Tro_giup"/>
      <sheetName val="CHITIET_VL-NC"/>
      <sheetName val="CHITIET_VL-NCHT1_(2)"/>
      <sheetName val="_XE_43K"/>
      <sheetName val="PTCT-1"/>
      <sheetName val="khluong"/>
      <sheetName val="ptv_"/>
      <sheetName val="Sheet1"/>
      <sheetName val="Sheet2"/>
      <sheetName val="Sheet3"/>
      <sheetName val="XL4Poppy"/>
      <sheetName val="Xlc5nguyhiem"/>
      <sheetName val="CosoXL"/>
      <sheetName val="KhuTG"/>
      <sheetName val="10000000"/>
      <sheetName val="Thuc thanh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THDT"/>
      <sheetName val="THDG"/>
      <sheetName val="CTBT"/>
      <sheetName val="CPBT"/>
      <sheetName val="TB"/>
      <sheetName val="VC"/>
      <sheetName val="BANG KE"/>
      <sheetName val="giathanh1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CT cong?to"/>
      <sheetName val="CT cong_x0000_to"/>
      <sheetName val="DL2"/>
      <sheetName val="CT cong_to"/>
      <sheetName val="CT cong"/>
      <sheetName val="KH-Q1,Q2,01"/>
      <sheetName val="TDTKP"/>
      <sheetName val="DG3285"/>
      <sheetName val="phi"/>
      <sheetName val="Sheet4"/>
      <sheetName val="#pkhac"/>
      <sheetName val="Tke"/>
      <sheetName val="PP1PXDM"/>
      <sheetName val="PP3PXDM"/>
      <sheetName val="gvl"/>
      <sheetName val="Giai trinh"/>
      <sheetName val="DI_ESTI"/>
      <sheetName val="Du_lieu"/>
      <sheetName val="ptdgD"/>
      <sheetName val="KKKKKKKK"/>
      <sheetName val="chitiet"/>
      <sheetName val="Da_ta"/>
      <sheetName val="TN_NEW2"/>
      <sheetName val="CP_CBSX2"/>
      <sheetName val="TN_CT2"/>
      <sheetName val="VLNCMTC_TN2"/>
      <sheetName val="CT_day_dan_su_phu_kien2"/>
      <sheetName val="CT_xa_-_tiep_dia2"/>
      <sheetName val="THEP_HINH2"/>
      <sheetName val="CT_cot2"/>
      <sheetName val="Ct_BT_mong2"/>
      <sheetName val="K_LUONG_duong_day2"/>
      <sheetName val="TH_CTO2"/>
      <sheetName val="VL-NC_CTo2"/>
      <sheetName val="CT_cong_to2"/>
      <sheetName val="KL_CONG_TO2"/>
      <sheetName val="VL_DAU_THAU2"/>
      <sheetName val="TH_DZ0,42"/>
      <sheetName val="VL-NC_DZ0,42"/>
      <sheetName val="TH_THAO_DO2"/>
      <sheetName val="VL-NC-MTC_thao_do2"/>
      <sheetName val="CT_THAO_DO2"/>
      <sheetName val="KL_Thao_Do2"/>
      <sheetName val="ESTI_2"/>
      <sheetName val="DON_GIA1"/>
      <sheetName val="CHITIET_VL-NC1"/>
      <sheetName val="ptdg_2"/>
      <sheetName val="(24)-Truc_92"/>
      <sheetName val="Du_toan1"/>
      <sheetName val="Phan_tich_vat_tu1"/>
      <sheetName val="Tong_hop_vat_tu1"/>
      <sheetName val="Gia_tri_vat_tu1"/>
      <sheetName val="chenh_lech1"/>
      <sheetName val="Chenh_lech_vat_tu1"/>
      <sheetName val="Chi_phi_van_chuyen1"/>
      <sheetName val="Don_gia_chi_tiet1"/>
      <sheetName val="Tong_hop_kinh_phi1"/>
      <sheetName val="Bia_du_toan1"/>
      <sheetName val="Tro_giup1"/>
      <sheetName val="khung_ten_TD2"/>
      <sheetName val="CHITIET_VL-NC-TT1p2"/>
      <sheetName val="Da_ta1"/>
      <sheetName val="TN_NEW3"/>
      <sheetName val="CP_CBSX3"/>
      <sheetName val="TN_CT3"/>
      <sheetName val="VLNCMTC_TN3"/>
      <sheetName val="CT_day_dan_su_phu_kien3"/>
      <sheetName val="CT_xa_-_tiep_dia3"/>
      <sheetName val="THEP_HINH3"/>
      <sheetName val="CT_cot3"/>
      <sheetName val="Ct_BT_mong3"/>
      <sheetName val="K_LUONG_duong_day3"/>
      <sheetName val="TH_CTO3"/>
      <sheetName val="VL-NC_CTo3"/>
      <sheetName val="CT_cong_to3"/>
      <sheetName val="KL_CONG_TO3"/>
      <sheetName val="VL_DAU_THAU3"/>
      <sheetName val="TH_DZ0,43"/>
      <sheetName val="VL-NC_DZ0,43"/>
      <sheetName val="TH_THAO_DO3"/>
      <sheetName val="VL-NC-MTC_thao_do3"/>
      <sheetName val="CT_THAO_DO3"/>
      <sheetName val="KL_Thao_Do3"/>
      <sheetName val="ESTI_3"/>
      <sheetName val="DON_GIA2"/>
      <sheetName val="CHITIET_VL-NC2"/>
      <sheetName val="ptdg_3"/>
      <sheetName val="(24)-Truc_93"/>
      <sheetName val="Du_toan2"/>
      <sheetName val="Phan_tich_vat_tu2"/>
      <sheetName val="Tong_hop_vat_tu2"/>
      <sheetName val="Gia_tri_vat_tu2"/>
      <sheetName val="chenh_lech2"/>
      <sheetName val="Chenh_lech_vat_tu2"/>
      <sheetName val="Chi_phi_van_chuyen2"/>
      <sheetName val="Don_gia_chi_tiet2"/>
      <sheetName val="Tong_hop_kinh_phi2"/>
      <sheetName val="Bia_du_toan2"/>
      <sheetName val="Tro_giup2"/>
      <sheetName val="khung_ten_TD3"/>
      <sheetName val="CHITIET_VL-NC-TT1p3"/>
      <sheetName val="Da_ta2"/>
      <sheetName val="TN_NEW4"/>
      <sheetName val="CP_CBSX4"/>
      <sheetName val="TN_CT4"/>
      <sheetName val="VLNCMTC_TN4"/>
      <sheetName val="CT_day_dan_su_phu_kien4"/>
      <sheetName val="CT_xa_-_tiep_dia4"/>
      <sheetName val="THEP_HINH4"/>
      <sheetName val="CT_cot4"/>
      <sheetName val="Ct_BT_mong4"/>
      <sheetName val="K_LUONG_duong_day4"/>
      <sheetName val="TH_CTO4"/>
      <sheetName val="VL-NC_CTo4"/>
      <sheetName val="CT_cong_to4"/>
      <sheetName val="KL_CONG_TO4"/>
      <sheetName val="VL_DAU_THAU4"/>
      <sheetName val="TH_DZ0,44"/>
      <sheetName val="VL-NC_DZ0,44"/>
      <sheetName val="TH_THAO_DO4"/>
      <sheetName val="VL-NC-MTC_thao_do4"/>
      <sheetName val="CT_THAO_DO4"/>
      <sheetName val="KL_Thao_Do4"/>
      <sheetName val="ESTI_4"/>
      <sheetName val="DON_GIA3"/>
      <sheetName val="CHITIET_VL-NC3"/>
      <sheetName val="ptdg_4"/>
      <sheetName val="(24)-Truc_94"/>
      <sheetName val="Du_toan3"/>
      <sheetName val="Phan_tich_vat_tu3"/>
      <sheetName val="Tong_hop_vat_tu3"/>
      <sheetName val="Gia_tri_vat_tu3"/>
      <sheetName val="chenh_lech3"/>
      <sheetName val="Chenh_lech_vat_tu3"/>
      <sheetName val="Chi_phi_van_chuyen3"/>
      <sheetName val="Don_gia_chi_tiet3"/>
      <sheetName val="Tong_hop_kinh_phi3"/>
      <sheetName val="Bia_du_toan3"/>
      <sheetName val="Tro_giup3"/>
      <sheetName val="khung_ten_TD4"/>
      <sheetName val="CHITIET_VL-NC-TT1p4"/>
      <sheetName val="Da_ta3"/>
      <sheetName val="BK-C T"/>
      <sheetName val="dtxl"/>
      <sheetName val="TT_0,4KV"/>
      <sheetName val="Thuc_thanh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CT_cong"/>
      <sheetName val="BY CATEGORY"/>
      <sheetName val="001N99"/>
      <sheetName val="Database"/>
      <sheetName val="TONGKE1P"/>
      <sheetName val="Tieu chuan thep"/>
      <sheetName val="ptdgC"/>
      <sheetName val="NEW-PANEL"/>
      <sheetName val="PTDG ks"/>
      <sheetName val="bt lt 32-79"/>
      <sheetName val="PL1"/>
      <sheetName val="PL2"/>
      <sheetName val="PL3"/>
      <sheetName val="PL4"/>
      <sheetName val="CT-35"/>
      <sheetName val="CT-0.4KV"/>
      <sheetName val="Tổng kê"/>
      <sheetName val="TONG HOP VL-NC TT"/>
      <sheetName val="CHITIET VL-NC-TT -1p"/>
      <sheetName val="TDTKP1"/>
      <sheetName val="KPVC-BD "/>
      <sheetName val="pp1p"/>
      <sheetName val="pp3p_NC"/>
      <sheetName val="pp3p "/>
      <sheetName val="Price"/>
      <sheetName val="Tong du toan"/>
      <sheetName val="ptv_x005f_x0000_"/>
      <sheetName val="Thuc_thanh1"/>
      <sheetName val="DS-nop_T10_031"/>
      <sheetName val="DS-nop_T12_031"/>
      <sheetName val="DS_nop_quý_IV1"/>
      <sheetName val="DS_nop_quý_IV_041"/>
      <sheetName val="DSnop_quý_III_041"/>
      <sheetName val="DSnop_quý_II_041"/>
      <sheetName val="DSnop_quý_I_041"/>
      <sheetName val="DS-nop_T11_031"/>
      <sheetName val="BANG_KE1"/>
      <sheetName val="CT_cong?to1"/>
      <sheetName val="CT_cong1"/>
      <sheetName val="BY_CATEGORY"/>
      <sheetName val="Tieu_chuan_thep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_Q1_Q2_01"/>
      <sheetName val="TH dz 22"/>
      <sheetName val="VCDD_22"/>
      <sheetName val="vt 22"/>
      <sheetName val="name"/>
      <sheetName val="CT35"/>
      <sheetName val="KK bo sung"/>
      <sheetName val="BT-DSPK"/>
      <sheetName val="Parem"/>
      <sheetName val="TN_NEW5"/>
      <sheetName val="CP_CBSX5"/>
      <sheetName val="TN_CT5"/>
      <sheetName val="VLNCMTC_TN5"/>
      <sheetName val="CT_day_dan_su_phu_kien5"/>
      <sheetName val="CT_xa_-_tiep_dia5"/>
      <sheetName val="THEP_HINH5"/>
      <sheetName val="CT_cot5"/>
      <sheetName val="Ct_BT_mong5"/>
      <sheetName val="K_LUONG_duong_day5"/>
      <sheetName val="TH_CTO5"/>
      <sheetName val="VL-NC_CTo5"/>
      <sheetName val="CT_cong_to5"/>
      <sheetName val="KL_CONG_TO5"/>
      <sheetName val="VL_DAU_THAU5"/>
      <sheetName val="TH_DZ0,45"/>
      <sheetName val="VL-NC_DZ0,45"/>
      <sheetName val="TH_THAO_DO5"/>
      <sheetName val="VL-NC-MTC_thao_do5"/>
      <sheetName val="CT_THAO_DO5"/>
      <sheetName val="KL_Thao_Do5"/>
      <sheetName val="ESTI_5"/>
      <sheetName val="TN_NEW6"/>
      <sheetName val="CP_CBSX6"/>
      <sheetName val="TN_CT6"/>
      <sheetName val="VLNCMTC_TN6"/>
      <sheetName val="CT_day_dan_su_phu_kien6"/>
      <sheetName val="CT_xa_-_tiep_dia6"/>
      <sheetName val="THEP_HINH6"/>
      <sheetName val="CT_cot6"/>
      <sheetName val="Ct_BT_mong6"/>
      <sheetName val="K_LUONG_duong_day6"/>
      <sheetName val="TH_CTO6"/>
      <sheetName val="VL-NC_CTo6"/>
      <sheetName val="CT_cong_to6"/>
      <sheetName val="KL_CONG_TO6"/>
      <sheetName val="VL_DAU_THAU6"/>
      <sheetName val="TH_DZ0,46"/>
      <sheetName val="VL-NC_DZ0,46"/>
      <sheetName val="TH_THAO_DO6"/>
      <sheetName val="VL-NC-MTC_thao_do6"/>
      <sheetName val="CT_THAO_DO6"/>
      <sheetName val="KL_Thao_Do6"/>
      <sheetName val="ESTI_6"/>
      <sheetName val="TN_NEW7"/>
      <sheetName val="CP_CBSX7"/>
      <sheetName val="TN_CT7"/>
      <sheetName val="VLNCMTC_TN7"/>
      <sheetName val="CT_day_dan_su_phu_kien7"/>
      <sheetName val="CT_xa_-_tiep_dia7"/>
      <sheetName val="THEP_HINH7"/>
      <sheetName val="CT_cot7"/>
      <sheetName val="Ct_BT_mong7"/>
      <sheetName val="K_LUONG_duong_day7"/>
      <sheetName val="TH_CTO7"/>
      <sheetName val="VL-NC_CTo7"/>
      <sheetName val="CT_cong_to7"/>
      <sheetName val="KL_CONG_TO7"/>
      <sheetName val="VL_DAU_THAU7"/>
      <sheetName val="TH_DZ0,47"/>
      <sheetName val="VL-NC_DZ0,47"/>
      <sheetName val="TH_THAO_DO7"/>
      <sheetName val="VL-NC-MTC_thao_do7"/>
      <sheetName val="CT_THAO_DO7"/>
      <sheetName val="KL_Thao_Do7"/>
      <sheetName val="ESTI_7"/>
      <sheetName val="TN_NEW8"/>
      <sheetName val="CP_CBSX8"/>
      <sheetName val="TN_CT8"/>
      <sheetName val="VLNCMTC_TN8"/>
      <sheetName val="CT_day_dan_su_phu_kien8"/>
      <sheetName val="CT_xa_-_tiep_dia8"/>
      <sheetName val="THEP_HINH8"/>
      <sheetName val="CT_cot8"/>
      <sheetName val="Ct_BT_mong8"/>
      <sheetName val="K_LUONG_duong_day8"/>
      <sheetName val="TH_CTO8"/>
      <sheetName val="VL-NC_CTo8"/>
      <sheetName val="CT_cong_to8"/>
      <sheetName val="KL_CONG_TO8"/>
      <sheetName val="VL_DAU_THAU8"/>
      <sheetName val="TH_DZ0,48"/>
      <sheetName val="VL-NC_DZ0,48"/>
      <sheetName val="TH_THAO_DO8"/>
      <sheetName val="VL-NC-MTC_thao_do8"/>
      <sheetName val="CT_THAO_DO8"/>
      <sheetName val="KL_Thao_Do8"/>
      <sheetName val="ESTI_8"/>
      <sheetName val="Ts"/>
      <sheetName val="PTDG cau"/>
      <sheetName val="Tai trong"/>
      <sheetName val="QHDH-PAII"/>
      <sheetName val="DS nop quý KV"/>
      <sheetName val="DONVI"/>
      <sheetName val="1_x0000_ƛ_x0000__x0000__x0000__x0000__x0000__x0000__x0000__x0000__x0001__x0000_娈ƛ_x0000__x0004__x0000__x0000__x0000__x0000__x0000__x0000_Ⲽƛ_x0000__x0000__x0000__x0000__x0000__x0000_"/>
      <sheetName val="KHDTCC"/>
      <sheetName val="TTDZ22"/>
      <sheetName val="VL10KV"/>
      <sheetName val="TBA 250"/>
      <sheetName val="VL 0,4KV"/>
      <sheetName val="VLCong to"/>
      <sheetName val="THUE_GTGT"/>
      <sheetName val="1?ƛ????????_x0001_?娈ƛ?_x0004_??????Ⲽƛ??????"/>
      <sheetName val="TH_dz_22"/>
      <sheetName val="vt_22"/>
      <sheetName val="Thuc_thanh2"/>
      <sheetName val="CT_cong?to2"/>
      <sheetName val="CT_cong2"/>
      <sheetName val="BANG_KE2"/>
      <sheetName val="DS-nop_T10_032"/>
      <sheetName val="DS-nop_T12_032"/>
      <sheetName val="DS_nop_quý_IV2"/>
      <sheetName val="DS_nop_quý_IV_042"/>
      <sheetName val="DSnop_quý_III_042"/>
      <sheetName val="DSnop_quý_II_042"/>
      <sheetName val="DSnop_quý_I_042"/>
      <sheetName val="DS-nop_T11_032"/>
      <sheetName val="TH_dz_221"/>
      <sheetName val="vt_221"/>
      <sheetName val="Thuc_thanh3"/>
      <sheetName val="CT_cong?to3"/>
      <sheetName val="CT_cong3"/>
      <sheetName val="BANG_KE3"/>
      <sheetName val="DS-nop_T10_033"/>
      <sheetName val="DS-nop_T12_033"/>
      <sheetName val="DS_nop_quý_IV3"/>
      <sheetName val="DS_nop_quý_IV_043"/>
      <sheetName val="DSnop_quý_III_043"/>
      <sheetName val="DSnop_quý_II_043"/>
      <sheetName val="DSnop_quý_I_043"/>
      <sheetName val="DS-nop_T11_033"/>
      <sheetName val="TH_dz_222"/>
      <sheetName val="vt_222"/>
      <sheetName val="1ƛ娈ƛⲼƛ"/>
      <sheetName val="BK_MB"/>
      <sheetName val="So_Cai"/>
      <sheetName val="Thuc_thanh4"/>
      <sheetName val="CT_cong?to4"/>
      <sheetName val="CT_cong4"/>
      <sheetName val="CT_cong_to9"/>
      <sheetName val="BANG_KE4"/>
      <sheetName val="DS-nop_T10_034"/>
      <sheetName val="DS-nop_T12_034"/>
      <sheetName val="DS_nop_quý_IV4"/>
      <sheetName val="DS_nop_quý_IV_044"/>
      <sheetName val="DSnop_quý_III_044"/>
      <sheetName val="DSnop_quý_II_044"/>
      <sheetName val="DSnop_quý_I_044"/>
      <sheetName val="DS-nop_T11_034"/>
      <sheetName val="TH_dz_223"/>
      <sheetName val="vt_223"/>
      <sheetName val="BK_MB1"/>
      <sheetName val="So_Cai1"/>
      <sheetName val="1_ƛ_________x0001__娈ƛ__x0004_______Ⲽƛ______"/>
      <sheetName val="NCong-Day-Su"/>
      <sheetName val="diachi"/>
      <sheetName val="Ky Hieu"/>
      <sheetName val="Bang chinh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E7">
            <v>22169.059999999998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H8">
            <v>12.44</v>
          </cell>
          <cell r="I8">
            <v>0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G9">
            <v>43.36</v>
          </cell>
          <cell r="H9">
            <v>43.36</v>
          </cell>
          <cell r="I9">
            <v>0</v>
          </cell>
          <cell r="J9">
            <v>0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G10">
            <v>3.33</v>
          </cell>
          <cell r="H10">
            <v>3.33</v>
          </cell>
          <cell r="I10">
            <v>0</v>
          </cell>
          <cell r="J10">
            <v>8043.3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H11">
            <v>7.34</v>
          </cell>
          <cell r="I11">
            <v>7.34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H12">
            <v>2.83</v>
          </cell>
          <cell r="I12">
            <v>2.83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G13">
            <v>0.69</v>
          </cell>
          <cell r="H13">
            <v>0.69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G14">
            <v>0.77</v>
          </cell>
          <cell r="H14">
            <v>0.77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G15">
            <v>0.16</v>
          </cell>
          <cell r="H15">
            <v>0.16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H17">
            <v>17.95</v>
          </cell>
          <cell r="I17">
            <v>0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205.110</v>
          </cell>
          <cell r="B19" t="str">
            <v>Xáy tæåìng 11_x0010_ gaûch äúng væîa_x0000_XM M50 cao &lt;= 4m</v>
          </cell>
          <cell r="C19" t="str">
            <v>m3</v>
          </cell>
          <cell r="D19">
            <v>41.357100000000003</v>
          </cell>
          <cell r="E19">
            <v>6.2</v>
          </cell>
          <cell r="F19">
            <v>1127.1600000000001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0.53</v>
          </cell>
          <cell r="S19">
            <v>8.02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E20">
            <v>10941.180000000002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G21">
            <v>9.4</v>
          </cell>
          <cell r="H21">
            <v>9.4</v>
          </cell>
          <cell r="I21">
            <v>21631.5</v>
          </cell>
          <cell r="J21">
            <v>0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G22">
            <v>0.24</v>
          </cell>
          <cell r="H22">
            <v>0.24</v>
          </cell>
          <cell r="I22">
            <v>549</v>
          </cell>
          <cell r="J22">
            <v>0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G23">
            <v>7.35</v>
          </cell>
          <cell r="H23">
            <v>7.35</v>
          </cell>
          <cell r="I23">
            <v>19024.27</v>
          </cell>
          <cell r="J23">
            <v>0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G24">
            <v>0.85</v>
          </cell>
          <cell r="H24">
            <v>0.85</v>
          </cell>
          <cell r="I24">
            <v>2217.1999999999998</v>
          </cell>
          <cell r="J24">
            <v>0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G25">
            <v>24.71</v>
          </cell>
          <cell r="H25">
            <v>24.71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G26">
            <v>1.99</v>
          </cell>
          <cell r="H26">
            <v>1.99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G27">
            <v>0.86</v>
          </cell>
          <cell r="H27">
            <v>0.3</v>
          </cell>
          <cell r="I27">
            <v>0</v>
          </cell>
          <cell r="J27">
            <v>680.34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G28">
            <v>0.16</v>
          </cell>
          <cell r="H28">
            <v>0.16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G29">
            <v>1.1000000000000001</v>
          </cell>
          <cell r="H29">
            <v>1.1000000000000001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H30">
            <v>0.97</v>
          </cell>
          <cell r="I30">
            <v>0.97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H31">
            <v>1.75</v>
          </cell>
          <cell r="I31">
            <v>1.75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H32">
            <v>0.24</v>
          </cell>
          <cell r="I32">
            <v>0.24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G33">
            <v>0.09</v>
          </cell>
          <cell r="H33">
            <v>0.09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G34">
            <v>7.0000000000000007E-2</v>
          </cell>
          <cell r="H34">
            <v>7.0000000000000007E-2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G35">
            <v>0.08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E36">
            <v>10</v>
          </cell>
          <cell r="F36">
            <v>10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G37">
            <v>0.51</v>
          </cell>
          <cell r="H37">
            <v>0.51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H38">
            <v>5.3</v>
          </cell>
          <cell r="I38">
            <v>5.3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G39">
            <v>1.86</v>
          </cell>
          <cell r="H39">
            <v>1.86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E40">
            <v>99</v>
          </cell>
          <cell r="F40">
            <v>99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E45">
            <v>2651.1300000000006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H46">
            <v>3.2</v>
          </cell>
          <cell r="I46">
            <v>3.2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H47">
            <v>0.66</v>
          </cell>
          <cell r="I47">
            <v>0.66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G48">
            <v>1.1299999999999999</v>
          </cell>
          <cell r="H48">
            <v>1.1299999999999999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G49">
            <v>1.96</v>
          </cell>
          <cell r="H49">
            <v>1.96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E50">
            <v>4.7998779296874998</v>
          </cell>
          <cell r="F50">
            <v>57</v>
          </cell>
          <cell r="G50">
            <v>0</v>
          </cell>
          <cell r="H50">
            <v>5.6901220702833966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H52">
            <v>0.4</v>
          </cell>
          <cell r="I52">
            <v>0.4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G53">
            <v>0.36</v>
          </cell>
          <cell r="H53">
            <v>0.36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F59">
            <v>69.541953125000006</v>
          </cell>
          <cell r="G59">
            <v>0.86</v>
          </cell>
          <cell r="H59">
            <v>0.29999237060546874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G60">
            <v>0.28999999999999998</v>
          </cell>
          <cell r="H60">
            <v>0.28999999999999998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G61">
            <v>0.22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G63">
            <v>0.17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E64">
            <v>3304.2599999999998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G66">
            <v>0.22</v>
          </cell>
          <cell r="H66">
            <v>0.22</v>
          </cell>
          <cell r="I66">
            <v>0</v>
          </cell>
          <cell r="J66">
            <v>533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G67">
            <v>0.1</v>
          </cell>
          <cell r="H67">
            <v>0.1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G68">
            <v>0.2</v>
          </cell>
          <cell r="H68">
            <v>0.2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E69">
            <v>8</v>
          </cell>
          <cell r="F69">
            <v>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G70">
            <v>1.69</v>
          </cell>
          <cell r="H70">
            <v>1.69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G71">
            <v>0.25</v>
          </cell>
          <cell r="H71">
            <v>0.25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H73">
            <v>2.25</v>
          </cell>
          <cell r="I73">
            <v>0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G74">
            <v>3.45</v>
          </cell>
          <cell r="H74">
            <v>3.45</v>
          </cell>
          <cell r="I74">
            <v>0</v>
          </cell>
          <cell r="J74">
            <v>8446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G75">
            <v>1.68</v>
          </cell>
          <cell r="H75">
            <v>1.68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E76">
            <v>74</v>
          </cell>
          <cell r="F76">
            <v>74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G77">
            <v>0.25</v>
          </cell>
          <cell r="H77">
            <v>0.25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G78">
            <v>0.31</v>
          </cell>
          <cell r="H78">
            <v>0.31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H79">
            <v>1.18</v>
          </cell>
          <cell r="I79">
            <v>1.18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G81">
            <v>0.27</v>
          </cell>
          <cell r="H81">
            <v>0.27</v>
          </cell>
          <cell r="I81">
            <v>0</v>
          </cell>
          <cell r="J81">
            <v>615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G82">
            <v>0.26</v>
          </cell>
          <cell r="H82">
            <v>0.26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H84">
            <v>0.28999999999999998</v>
          </cell>
          <cell r="I84">
            <v>0.28999999999999998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G85">
            <v>0.2</v>
          </cell>
          <cell r="H85">
            <v>0.2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H88">
            <v>0.43</v>
          </cell>
          <cell r="I88">
            <v>0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G89">
            <v>0.36</v>
          </cell>
          <cell r="H89">
            <v>0.36</v>
          </cell>
          <cell r="I89">
            <v>0</v>
          </cell>
          <cell r="J89">
            <v>885.6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G90">
            <v>0.39</v>
          </cell>
          <cell r="H90">
            <v>0.39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H91">
            <v>0.2</v>
          </cell>
          <cell r="I91">
            <v>0.2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E92">
            <v>3249.1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H93">
            <v>1.1000000000000001</v>
          </cell>
          <cell r="I93">
            <v>0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H94">
            <v>3.7</v>
          </cell>
          <cell r="I94">
            <v>3.7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H95">
            <v>2.35</v>
          </cell>
          <cell r="I95">
            <v>2.35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I96">
            <v>0</v>
          </cell>
          <cell r="J96">
            <v>1385.8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H97">
            <v>0.3</v>
          </cell>
          <cell r="I97">
            <v>0.3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G98">
            <v>0.41</v>
          </cell>
          <cell r="H98">
            <v>0.41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E99">
            <v>25</v>
          </cell>
          <cell r="F99">
            <v>25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G100">
            <v>0.15</v>
          </cell>
          <cell r="H100">
            <v>0.15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G101">
            <v>0.26</v>
          </cell>
          <cell r="H101">
            <v>0.26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G102">
            <v>0.19</v>
          </cell>
          <cell r="H102">
            <v>0.19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G103">
            <v>0.13</v>
          </cell>
          <cell r="H103">
            <v>0.13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G104">
            <v>0.23</v>
          </cell>
          <cell r="H104">
            <v>0.23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G105">
            <v>0.17</v>
          </cell>
          <cell r="H105">
            <v>0.17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E106">
            <v>53</v>
          </cell>
          <cell r="F106">
            <v>53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E108">
            <v>1569.02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H110">
            <v>0.05</v>
          </cell>
          <cell r="I110">
            <v>0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G111">
            <v>0.32</v>
          </cell>
          <cell r="H111">
            <v>0.32</v>
          </cell>
          <cell r="I111">
            <v>0</v>
          </cell>
          <cell r="J111">
            <v>727.26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G112">
            <v>0.13</v>
          </cell>
          <cell r="H112">
            <v>0.13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H116">
            <v>1.01</v>
          </cell>
          <cell r="I116">
            <v>0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G117">
            <v>2.19</v>
          </cell>
          <cell r="H117">
            <v>2.19</v>
          </cell>
          <cell r="I117">
            <v>0</v>
          </cell>
          <cell r="J117">
            <v>0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G118">
            <v>0.23</v>
          </cell>
          <cell r="H118">
            <v>0.23</v>
          </cell>
          <cell r="I118">
            <v>0</v>
          </cell>
          <cell r="J118">
            <v>531.76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G119">
            <v>0.26</v>
          </cell>
          <cell r="H119">
            <v>0.26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G120">
            <v>0.5</v>
          </cell>
          <cell r="H120">
            <v>0.5</v>
          </cell>
          <cell r="I120">
            <v>0</v>
          </cell>
          <cell r="J120">
            <v>1055.7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G121">
            <v>0.34</v>
          </cell>
          <cell r="H121">
            <v>0.34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F122">
            <v>0</v>
          </cell>
          <cell r="G122">
            <v>0</v>
          </cell>
          <cell r="H122">
            <v>0.66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H125">
            <v>1.51</v>
          </cell>
          <cell r="I125">
            <v>1.51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G126">
            <v>0.66</v>
          </cell>
          <cell r="H126">
            <v>0.66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D7">
            <v>190.81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F8">
            <v>0.27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E9">
            <v>136.96</v>
          </cell>
          <cell r="F9">
            <v>92.93</v>
          </cell>
          <cell r="G9">
            <v>3.28</v>
          </cell>
          <cell r="H9">
            <v>136.96</v>
          </cell>
          <cell r="I9">
            <v>92.93</v>
          </cell>
          <cell r="J9">
            <v>0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E10">
            <v>1125.83</v>
          </cell>
          <cell r="F10">
            <v>16.079999999999998</v>
          </cell>
          <cell r="G10">
            <v>0</v>
          </cell>
          <cell r="H10">
            <v>0</v>
          </cell>
          <cell r="I10">
            <v>1125.83</v>
          </cell>
          <cell r="J10">
            <v>0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F11">
            <v>3.82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F13">
            <v>0.49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E14">
            <v>143.26</v>
          </cell>
          <cell r="F14">
            <v>2.0499999999999998</v>
          </cell>
          <cell r="G14">
            <v>0</v>
          </cell>
          <cell r="H14">
            <v>0</v>
          </cell>
          <cell r="I14">
            <v>143.26</v>
          </cell>
          <cell r="J14">
            <v>0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F15">
            <v>1.06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E16">
            <v>210.44000000000003</v>
          </cell>
          <cell r="F16">
            <v>3.01</v>
          </cell>
          <cell r="G16">
            <v>0</v>
          </cell>
          <cell r="H16">
            <v>210.44000000000003</v>
          </cell>
          <cell r="I16">
            <v>0</v>
          </cell>
          <cell r="J16">
            <v>0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F17">
            <v>0.36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E18">
            <v>337.78999999999996</v>
          </cell>
          <cell r="F18">
            <v>415.08</v>
          </cell>
          <cell r="G18">
            <v>176.46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F19">
            <v>2.98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G21">
            <v>8.92</v>
          </cell>
          <cell r="H21">
            <v>0</v>
          </cell>
          <cell r="I21">
            <v>0</v>
          </cell>
          <cell r="J21">
            <v>0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E22">
            <v>52.21</v>
          </cell>
          <cell r="F22">
            <v>0.75</v>
          </cell>
          <cell r="G22">
            <v>0</v>
          </cell>
          <cell r="H22">
            <v>52.21</v>
          </cell>
          <cell r="I22">
            <v>0</v>
          </cell>
          <cell r="J22">
            <v>0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F23">
            <v>0.35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0.35</v>
          </cell>
        </row>
        <row r="24">
          <cell r="B24" t="str">
            <v>IV. KHU VÃÛ SINH - BÃØ TÆÛ HOAÛI - BÃÚP - HÄÚ GA :</v>
          </cell>
          <cell r="C24">
            <v>99.4</v>
          </cell>
          <cell r="D24">
            <v>0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F25">
            <v>1.32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F27">
            <v>0.4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F29">
            <v>0.4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D30">
            <v>194.42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F31">
            <v>0.55000000000000004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E32">
            <v>139.81</v>
          </cell>
          <cell r="F32">
            <v>73.31</v>
          </cell>
          <cell r="G32">
            <v>3.04</v>
          </cell>
          <cell r="H32">
            <v>139.81</v>
          </cell>
          <cell r="I32">
            <v>0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E33">
            <v>78.5</v>
          </cell>
          <cell r="F33">
            <v>31.46</v>
          </cell>
          <cell r="G33">
            <v>213.62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F34">
            <v>3.62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D35">
            <v>45.02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F37">
            <v>192.5</v>
          </cell>
          <cell r="G37">
            <v>192.5</v>
          </cell>
          <cell r="H37">
            <v>0</v>
          </cell>
          <cell r="I37">
            <v>0</v>
          </cell>
          <cell r="J37">
            <v>0</v>
          </cell>
          <cell r="K37">
            <v>5.09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Giai trinh"/>
      <sheetName val="ptdgD"/>
      <sheetName val="Tongke"/>
      <sheetName val="CTNTTH"/>
      <sheetName val="LAM NHA"/>
      <sheetName val="XL4Poppy"/>
      <sheetName val="Bang chiet tinh TBA"/>
      <sheetName val="LoaiDay"/>
      <sheetName val="DG "/>
      <sheetName val="1111"/>
      <sheetName val="rebar"/>
      <sheetName val="chitiet"/>
      <sheetName val="MTO REV.2(ARMOR)"/>
      <sheetName val="DATA"/>
      <sheetName val="gVL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dtxl"/>
      <sheetName val="IBASE"/>
      <sheetName val="OFFGRID"/>
      <sheetName val="CT35"/>
      <sheetName val="Don gia"/>
      <sheetName val="Tien Luong"/>
      <sheetName val="tra-vat-lieu"/>
      <sheetName val="䁔HEP HINH"/>
      <sheetName val="CHITIET VL-NC-TT1p"/>
      <sheetName val="TONGKE3p"/>
      <sheetName val="CBKC-110"/>
      <sheetName val="Tra_bang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uc_thanh"/>
      <sheetName val="ESTI."/>
      <sheetName val="DI-ESTI"/>
      <sheetName val="giathanh1"/>
      <sheetName val="KH-Q1,Q2,01"/>
      <sheetName val="_x0000__x0000__x0000__x0000__x0000__x0000__x0000__x0000_"/>
      <sheetName val="Sbq18"/>
      <sheetName val="CHITIET VL-NC"/>
      <sheetName val="Sheet2"/>
      <sheetName val="Chi tiet"/>
      <sheetName val="DGchitiet "/>
      <sheetName val="khung ten TD"/>
      <sheetName val="5.2 So luong tin hieu"/>
      <sheetName val="6.2. KSCN"/>
      <sheetName val="6.3. PTCN"/>
      <sheetName val="6.7. TKHAM"/>
      <sheetName val="6.8. LTHAM"/>
      <sheetName val="Chiet tinh DG PM"/>
      <sheetName val="Du_lieu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KKKKKKKK"/>
      <sheetName val="Gia vat tu"/>
      <sheetName val="KL thanh toan-Xuan Dao"/>
      <sheetName val="Q4"/>
      <sheetName val="De Bai"/>
      <sheetName val="ma-pt"/>
      <sheetName val="Pretensioned"/>
      <sheetName val="ctdz35"/>
      <sheetName val="MTL$-INTER"/>
      <sheetName val="DZ 0.4"/>
      <sheetName val="Tai trong"/>
      <sheetName val="ptdg-duong"/>
      <sheetName val="NEW-PANEL"/>
      <sheetName val="Box-Girder"/>
      <sheetName val="CHITIET VL-NC-TT-3p"/>
      <sheetName val="VCV-BE-TONG"/>
      <sheetName val="Tonghop"/>
      <sheetName val="TinhToan"/>
      <sheetName val="Quantity"/>
      <sheetName val="DLNS"/>
      <sheetName val="BUSWAY"/>
      <sheetName val="ESTI_"/>
      <sheetName val="58-2015-QĐ-UBND "/>
      <sheetName val="Lke"/>
      <sheetName val="DC_Q14.32"/>
      <sheetName val="DC_Q14.33"/>
      <sheetName val="DC_Q14.34"/>
      <sheetName val="DC_Q14.35"/>
      <sheetName val="Giai_trinh"/>
      <sheetName val="DG_"/>
      <sheetName val="Bang_chiet_tinh_TBA"/>
      <sheetName val="LAM_NHA"/>
      <sheetName val="Tien_Luong"/>
      <sheetName val="Don_gia"/>
      <sheetName val="MTO_REV_2(ARMOR)"/>
      <sheetName val="䁔HEP_HINH"/>
      <sheetName val="CHITIET_VL-NC-TT1p"/>
      <sheetName val="ctdg"/>
      <sheetName val="Blad1"/>
      <sheetName val="tuong"/>
      <sheetName val="?HEP HINH"/>
      <sheetName val="TinhtaiKCN"/>
      <sheetName val="_HEP H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O_CHUNG"/>
      <sheetName val="BVE_CBLS"/>
      <sheetName val="THKP-CT"/>
      <sheetName val="THDT-CBLS"/>
      <sheetName val="VLC-CBLS"/>
      <sheetName val="CTXL-CBLS"/>
      <sheetName val="THTN_CBLS"/>
      <sheetName val="CTTN-CBLS"/>
      <sheetName val="VC_CBLS"/>
      <sheetName val="THDT-CBLS (2)"/>
      <sheetName val="VLC-CBLS (2)"/>
      <sheetName val="CTXL-CBLS (2)"/>
      <sheetName val="THTN_CBLS (2)"/>
      <sheetName val="CTTN-CBLS (2)"/>
      <sheetName val="VC_CBLS (2)"/>
      <sheetName val="CTKC_CBLS"/>
      <sheetName val="DAOMONG"/>
      <sheetName val="DMUC"/>
      <sheetName val="CTXL-bu240"/>
      <sheetName val="TH-bu240"/>
      <sheetName val="LKE_VT"/>
      <sheetName val="CAPPHOI"/>
      <sheetName val="TH DT"/>
      <sheetName val="TH TB"/>
      <sheetName val="TH XL"/>
      <sheetName val="TH CP khac"/>
      <sheetName val="THDT-C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DINHMUC"/>
      <sheetName val="THKP_TBO"/>
      <sheetName val="THDT_"/>
      <sheetName val="CTKETCAU"/>
      <sheetName val="VLCHINH_"/>
      <sheetName val="CTXL_"/>
      <sheetName val="THTN_"/>
      <sheetName val="CTTN_"/>
      <sheetName val="VC_"/>
      <sheetName val="DTCTXD"/>
      <sheetName val="THKPCT_"/>
      <sheetName val="THKPTBA_ (2)"/>
      <sheetName val="THKPDZHT_ (2)"/>
      <sheetName val="THKPDZTT"/>
      <sheetName val="VANCHUYEN"/>
      <sheetName val="THKPDZHT_BH3"/>
      <sheetName val="TONG_HOP_BH3"/>
      <sheetName val="THDT_ BH3"/>
      <sheetName val="VLCHINH_BH3"/>
      <sheetName val="CTXL_BH3"/>
      <sheetName val="CTKC_BH3"/>
      <sheetName val="THTN_BH3"/>
      <sheetName val="CTTN_BH3"/>
      <sheetName val="VC_BH3"/>
      <sheetName val="THKPTBA_XH5"/>
      <sheetName val="THDT_ XH5"/>
      <sheetName val="VLCHINH_XH5"/>
      <sheetName val="CTXL_XH5"/>
      <sheetName val="CTKC_XH5"/>
      <sheetName val="THTN_XH5"/>
      <sheetName val="CTTN_XH5"/>
      <sheetName val="VC_XH5"/>
      <sheetName val="Sheet6"/>
      <sheetName val="CT_KETCAU"/>
      <sheetName val="gvl"/>
      <sheetName val="IBASE"/>
      <sheetName val="T1"/>
      <sheetName val="T2"/>
      <sheetName val="T3"/>
      <sheetName val="T4"/>
      <sheetName val="T5"/>
      <sheetName val="Sheet2"/>
      <sheetName val="Sheet3"/>
      <sheetName val="tienluong"/>
      <sheetName val="[XDCB_98.XLSɝVLCHINH_BH3"/>
      <sheetName val="THKPCT^"/>
      <sheetName val="CPVCBX"/>
      <sheetName val="Du_lieu"/>
      <sheetName val="dtct cong"/>
      <sheetName val="[XDCB_98.XLS?VLCHINH_BH3"/>
      <sheetName val="_XDCB_98.XLSɝVLCHINH_BH3"/>
      <sheetName val="_XDCB_98.XLS_VLCHINH_BH3"/>
      <sheetName val="lam-moi"/>
      <sheetName val="TKP"/>
      <sheetName val="ESTI."/>
      <sheetName val="DI-ESTI"/>
    </sheetNames>
    <sheetDataSet>
      <sheetData sheetId="0" refreshError="1">
        <row r="7">
          <cell r="C7">
            <v>10500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KCT"/>
      <sheetName val="CTGS"/>
      <sheetName val="BCDPS"/>
      <sheetName val="SOCAI"/>
      <sheetName val="SOQUY"/>
      <sheetName val="BCDKT"/>
      <sheetName val="XDKQKD"/>
      <sheetName val="THTH"/>
      <sheetName val="GTGT"/>
      <sheetName val="XL4Poppy"/>
    </sheetNames>
    <sheetDataSet>
      <sheetData sheetId="0" refreshError="1"/>
      <sheetData sheetId="1">
        <row r="7">
          <cell r="E7" t="str">
            <v>1111</v>
          </cell>
          <cell r="F7" t="str">
            <v>1121</v>
          </cell>
          <cell r="G7">
            <v>30000000</v>
          </cell>
        </row>
        <row r="8">
          <cell r="E8" t="str">
            <v>156</v>
          </cell>
          <cell r="F8" t="str">
            <v>331</v>
          </cell>
          <cell r="G8">
            <v>60000000</v>
          </cell>
        </row>
        <row r="9">
          <cell r="E9" t="str">
            <v>133</v>
          </cell>
          <cell r="F9" t="str">
            <v>331</v>
          </cell>
          <cell r="G9">
            <v>6000000</v>
          </cell>
        </row>
        <row r="10">
          <cell r="E10" t="str">
            <v>156</v>
          </cell>
          <cell r="F10" t="str">
            <v>1111</v>
          </cell>
          <cell r="G10">
            <v>1000000</v>
          </cell>
        </row>
        <row r="11">
          <cell r="E11" t="str">
            <v>133</v>
          </cell>
          <cell r="F11" t="str">
            <v>1111</v>
          </cell>
          <cell r="G11">
            <v>100000</v>
          </cell>
        </row>
        <row r="12">
          <cell r="E12" t="str">
            <v>331</v>
          </cell>
          <cell r="F12" t="str">
            <v>311</v>
          </cell>
          <cell r="G12">
            <v>66000000</v>
          </cell>
        </row>
        <row r="13">
          <cell r="E13" t="str">
            <v>131</v>
          </cell>
          <cell r="F13" t="str">
            <v>511</v>
          </cell>
          <cell r="G13">
            <v>30000000</v>
          </cell>
        </row>
        <row r="14">
          <cell r="E14" t="str">
            <v>131</v>
          </cell>
          <cell r="F14" t="str">
            <v>3331</v>
          </cell>
          <cell r="G14">
            <v>3000000</v>
          </cell>
        </row>
        <row r="15">
          <cell r="E15" t="str">
            <v>632</v>
          </cell>
          <cell r="F15" t="str">
            <v>156</v>
          </cell>
          <cell r="G15">
            <v>25000000</v>
          </cell>
        </row>
        <row r="16">
          <cell r="E16" t="str">
            <v>641</v>
          </cell>
          <cell r="F16" t="str">
            <v>153</v>
          </cell>
          <cell r="G16">
            <v>500000</v>
          </cell>
        </row>
        <row r="17">
          <cell r="E17" t="str">
            <v>642</v>
          </cell>
          <cell r="F17" t="str">
            <v>153</v>
          </cell>
          <cell r="G17">
            <v>500000</v>
          </cell>
        </row>
        <row r="18">
          <cell r="E18" t="str">
            <v>641</v>
          </cell>
          <cell r="F18" t="str">
            <v>334</v>
          </cell>
          <cell r="G18">
            <v>2000000</v>
          </cell>
        </row>
        <row r="19">
          <cell r="E19" t="str">
            <v>642</v>
          </cell>
          <cell r="F19" t="str">
            <v>334</v>
          </cell>
          <cell r="G19">
            <v>4000000</v>
          </cell>
        </row>
        <row r="20">
          <cell r="E20" t="str">
            <v>334</v>
          </cell>
          <cell r="F20" t="str">
            <v>1111</v>
          </cell>
          <cell r="G20">
            <v>3000000</v>
          </cell>
        </row>
        <row r="21">
          <cell r="E21" t="str">
            <v>131</v>
          </cell>
          <cell r="F21" t="str">
            <v>511</v>
          </cell>
          <cell r="G21">
            <v>150000000</v>
          </cell>
        </row>
        <row r="22">
          <cell r="E22" t="str">
            <v>632</v>
          </cell>
          <cell r="F22" t="str">
            <v>156</v>
          </cell>
          <cell r="G22">
            <v>100000000</v>
          </cell>
        </row>
        <row r="23">
          <cell r="E23" t="str">
            <v>511</v>
          </cell>
          <cell r="F23" t="str">
            <v>3333</v>
          </cell>
          <cell r="G23">
            <v>15000000</v>
          </cell>
        </row>
        <row r="24">
          <cell r="E24" t="str">
            <v>641</v>
          </cell>
          <cell r="F24" t="str">
            <v>3382</v>
          </cell>
          <cell r="G24">
            <v>40000</v>
          </cell>
        </row>
        <row r="25">
          <cell r="E25" t="str">
            <v>641</v>
          </cell>
          <cell r="F25" t="str">
            <v>3383</v>
          </cell>
          <cell r="G25">
            <v>300000</v>
          </cell>
        </row>
        <row r="26">
          <cell r="E26" t="str">
            <v>641</v>
          </cell>
          <cell r="F26" t="str">
            <v>3384</v>
          </cell>
          <cell r="G26">
            <v>40000</v>
          </cell>
        </row>
        <row r="27">
          <cell r="E27" t="str">
            <v>642</v>
          </cell>
          <cell r="F27" t="str">
            <v>3382</v>
          </cell>
          <cell r="G27">
            <v>80000</v>
          </cell>
        </row>
        <row r="28">
          <cell r="E28" t="str">
            <v>642</v>
          </cell>
          <cell r="F28" t="str">
            <v>3383</v>
          </cell>
          <cell r="G28">
            <v>600000</v>
          </cell>
        </row>
        <row r="29">
          <cell r="E29" t="str">
            <v>642</v>
          </cell>
          <cell r="F29" t="str">
            <v>3384</v>
          </cell>
          <cell r="G29">
            <v>80000</v>
          </cell>
        </row>
        <row r="30">
          <cell r="E30" t="str">
            <v>641</v>
          </cell>
          <cell r="F30" t="str">
            <v>2141</v>
          </cell>
          <cell r="G30">
            <v>1000000</v>
          </cell>
        </row>
        <row r="31">
          <cell r="E31" t="str">
            <v>642</v>
          </cell>
          <cell r="F31" t="str">
            <v>2141</v>
          </cell>
          <cell r="G31">
            <v>2000000</v>
          </cell>
        </row>
        <row r="32">
          <cell r="E32" t="str">
            <v>421</v>
          </cell>
          <cell r="F32" t="str">
            <v>3334</v>
          </cell>
          <cell r="G32">
            <v>5000000</v>
          </cell>
        </row>
        <row r="33">
          <cell r="E33" t="str">
            <v>642</v>
          </cell>
          <cell r="F33" t="str">
            <v>33371</v>
          </cell>
          <cell r="G33">
            <v>1000000</v>
          </cell>
        </row>
        <row r="34">
          <cell r="E34" t="str">
            <v>3333</v>
          </cell>
          <cell r="F34" t="str">
            <v>1111</v>
          </cell>
          <cell r="G34">
            <v>15000000</v>
          </cell>
        </row>
        <row r="35">
          <cell r="E35" t="str">
            <v>3334</v>
          </cell>
          <cell r="F35" t="str">
            <v>1111</v>
          </cell>
          <cell r="G35">
            <v>4000000</v>
          </cell>
        </row>
        <row r="36">
          <cell r="E36" t="str">
            <v>33371</v>
          </cell>
          <cell r="F36" t="str">
            <v>1111</v>
          </cell>
          <cell r="G36">
            <v>1000000</v>
          </cell>
        </row>
        <row r="37">
          <cell r="E37" t="str">
            <v>811</v>
          </cell>
          <cell r="F37" t="str">
            <v>211</v>
          </cell>
          <cell r="G37">
            <v>2000000</v>
          </cell>
        </row>
        <row r="38">
          <cell r="E38" t="str">
            <v>2141</v>
          </cell>
          <cell r="F38" t="str">
            <v>211</v>
          </cell>
          <cell r="G38">
            <v>18000000</v>
          </cell>
        </row>
        <row r="39">
          <cell r="E39" t="str">
            <v>1111</v>
          </cell>
          <cell r="F39" t="str">
            <v>711</v>
          </cell>
          <cell r="G39">
            <v>4000000</v>
          </cell>
        </row>
        <row r="40">
          <cell r="E40" t="str">
            <v>1111</v>
          </cell>
          <cell r="F40" t="str">
            <v>3331</v>
          </cell>
          <cell r="G40">
            <v>400000</v>
          </cell>
        </row>
        <row r="41">
          <cell r="E41" t="str">
            <v>3331</v>
          </cell>
          <cell r="F41" t="str">
            <v>133</v>
          </cell>
          <cell r="G41">
            <v>3400000</v>
          </cell>
        </row>
        <row r="42">
          <cell r="E42" t="str">
            <v>711</v>
          </cell>
          <cell r="F42" t="str">
            <v>911</v>
          </cell>
          <cell r="G42">
            <v>4000000</v>
          </cell>
        </row>
        <row r="43">
          <cell r="E43" t="str">
            <v>511</v>
          </cell>
          <cell r="F43" t="str">
            <v>911</v>
          </cell>
          <cell r="G43">
            <v>165000000</v>
          </cell>
        </row>
        <row r="44">
          <cell r="E44" t="str">
            <v>911</v>
          </cell>
          <cell r="F44" t="str">
            <v>811</v>
          </cell>
          <cell r="G44">
            <v>2000000</v>
          </cell>
        </row>
        <row r="45">
          <cell r="E45" t="str">
            <v>911</v>
          </cell>
          <cell r="F45" t="str">
            <v>632</v>
          </cell>
          <cell r="G45">
            <v>125000000</v>
          </cell>
        </row>
        <row r="46">
          <cell r="E46" t="str">
            <v>911</v>
          </cell>
          <cell r="F46" t="str">
            <v>641</v>
          </cell>
          <cell r="G46">
            <v>3880000</v>
          </cell>
        </row>
        <row r="47">
          <cell r="E47" t="str">
            <v>911</v>
          </cell>
          <cell r="F47" t="str">
            <v>642</v>
          </cell>
          <cell r="G47">
            <v>8260000</v>
          </cell>
        </row>
        <row r="48">
          <cell r="E48" t="str">
            <v>911</v>
          </cell>
          <cell r="F48" t="str">
            <v>421</v>
          </cell>
          <cell r="G48">
            <v>29860000</v>
          </cell>
        </row>
        <row r="50">
          <cell r="E50" t="str">
            <v>Ngaøy    thaùng   naêm 2005</v>
          </cell>
        </row>
        <row r="51">
          <cell r="F51" t="str">
            <v>Keá toaùn tröôûng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KQHDKD"/>
      <sheetName val="KHOI_DONG"/>
      <sheetName val="Inctiettk"/>
      <sheetName val="cd taikhoan"/>
      <sheetName val="NK_CHUNG"/>
      <sheetName val="CD_PSINH"/>
      <sheetName val="Sheet3"/>
      <sheetName val="CDKT"/>
      <sheetName val="MAKHACH"/>
      <sheetName val="TH_CNO"/>
      <sheetName val="C_ngty"/>
      <sheetName val=""/>
      <sheetName val="THCP"/>
      <sheetName val="BQT"/>
      <sheetName val="RG"/>
      <sheetName val="BCVT"/>
      <sheetName val="BKHD"/>
      <sheetName val="tienluong"/>
      <sheetName val="Hoang Van Chuong "/>
      <sheetName val="X"/>
      <sheetName val="GVL"/>
      <sheetName val="NEW-PANE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DOAM0654CAS"/>
      <sheetName val="hold5"/>
      <sheetName val="hold6"/>
      <sheetName val="VC"/>
      <sheetName val="chitiet"/>
      <sheetName val="Phung Thi HIen 18(2_x0009_"/>
      <sheetName val="Le Tri An 2_x0011_(2)"/>
      <sheetName val="H_ang Van Chuong 22(2)"/>
      <sheetName val="Le"/>
      <sheetName val="400-015.37"/>
      <sheetName val="DI-ESTI"/>
      <sheetName val="sat"/>
      <sheetName val="ptvt"/>
      <sheetName val="Le Huu Thuy 2_x0019_(2)"/>
      <sheetName val="Phung Thi HIen 18(2 "/>
      <sheetName val="Nguyen Duy Lien ႀ￸(2)"/>
      <sheetName val="DI_ESTI"/>
      <sheetName val="Le Tat Ve M.M (1ÿÿ"/>
      <sheetName val="Le ThÿÿNhan M.M (12)"/>
      <sheetName val="klnd"/>
      <sheetName val="DTmd"/>
      <sheetName val="thnl"/>
      <sheetName val="htxl"/>
      <sheetName val="bvl"/>
      <sheetName val="kpct"/>
      <sheetName val="THKP"/>
      <sheetName val="TT"/>
      <sheetName val="ଶᐭ8"/>
      <sheetName val="LIST"/>
      <sheetName val="SPL4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Le Thi Ly 23(2_x0009_"/>
      <sheetName val="Nguyen Duy Lien __(2)"/>
      <sheetName val="DG chi tiet"/>
      <sheetName val="Le_Huu Hoa 25(2)"/>
      <sheetName val="Hoang Van Chuong _2(2)"/>
      <sheetName val="X_4Test5"/>
      <sheetName val="PTDG"/>
      <sheetName val="tra-vat-lieu"/>
      <sheetName val="__8"/>
      <sheetName val="IBASE"/>
      <sheetName val="Tra_bang"/>
      <sheetName val="LDC"/>
      <sheetName val="LDB"/>
      <sheetName val="LDA"/>
      <sheetName val="LD"/>
      <sheetName val="Le Heu Hoa 25(2_x0009_"/>
      <sheetName val="Hoang Thi Binh 08(2)"/>
      <sheetName val="THONG KE"/>
      <sheetName val="T11,12-2001"/>
      <sheetName val="General"/>
      <sheetName val="Girder"/>
      <sheetName val="Truot_nen"/>
      <sheetName val="DD 10KV"/>
      <sheetName val="Parem"/>
      <sheetName val="Sheet26"/>
      <sheetName val="DMTK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SOKT-Q3CT"/>
      <sheetName val="Tai_khoan"/>
      <sheetName val="So_KT"/>
      <sheetName val="tong_hop"/>
      <sheetName val="phan_tich_DG"/>
      <sheetName val="gia_vat_lieu"/>
      <sheetName val="gia_xe_may"/>
      <sheetName val="gia_nhan_cong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cd_taikhoan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ma_pt"/>
      <sheetName val="XJ74"/>
      <sheetName val="_x0004_OAM0654CAS"/>
      <sheetName val="Le Thi Nha"/>
      <sheetName val="_x0002_"/>
      <sheetName val="Le Thi Ly 23(2 "/>
      <sheetName val="N61"/>
      <sheetName val="NR2Ƞ565 PQ DQ"/>
      <sheetName val="VL10KV"/>
      <sheetName val="TBA 250"/>
      <sheetName val="VL 0_4KV"/>
      <sheetName val="VLCong to"/>
      <sheetName val="Pham Thi Thuong  M.M (7i"/>
      <sheetName val="13)8"/>
      <sheetName val="PR THIEU(2)"/>
      <sheetName val="FD"/>
      <sheetName val="GI"/>
      <sheetName val="EE (3)"/>
      <sheetName val="PAVEMENT"/>
      <sheetName val="TRAFFIC"/>
      <sheetName val="MïJule2"/>
      <sheetName val="Sbq18"/>
      <sheetName val="KEM NGHIEN GIA CONG"/>
      <sheetName val="Le Thi Nha__f__x0001___"/>
      <sheetName val="_x0002__"/>
      <sheetName val="Module#"/>
      <sheetName val="Pham Thi(Thuong  M.M (7)"/>
      <sheetName val="Chi Tiet"/>
      <sheetName val="tra_vat_lieu"/>
      <sheetName val="DANGBAN"/>
      <sheetName val="Pham ThiðThuong  M.M (7)"/>
      <sheetName val="Le Tat Ve M.M (19)"/>
      <sheetName val="_x0011_3-8"/>
      <sheetName val="ctTBA"/>
      <sheetName val="hgld5"/>
      <sheetName val="Le Thi"/>
      <sheetName val="Le_Huu Hanh 16(1)"/>
      <sheetName val="Le Thi_Nhan M.M (12)"/>
      <sheetName val="Le Heu Hoa 25(2 "/>
      <sheetName val="SumSBU"/>
      <sheetName val="nhap theo ngay vao"/>
      <sheetName val="MTO REV.2(ARMOR)"/>
      <sheetName val="ESTI."/>
      <sheetName val="NR2_565 PQ DQ"/>
      <sheetName val="Book 1 Summary"/>
      <sheetName val="Dinh nghia"/>
      <sheetName val="DTCT"/>
      <sheetName val="Doan Van ࡃhin 13(1)"/>
      <sheetName val="Pham T(i Thuong  M.M (7)"/>
      <sheetName val="C/ngty"/>
      <sheetName val="Hoang Van Chuong _x0000_2(2)"/>
      <sheetName val="X_x0000_4Test5"/>
      <sheetName val="H/ang Van Chuong 22(2)"/>
      <sheetName val="Le_x0000_Huu Hoa 25(2)"/>
      <sheetName val="Nguyen Duy Lien ??(2)"/>
      <sheetName val="Le?Huu Hoa 25(2)"/>
      <sheetName val="Hoang Van Chuong ?2(2)"/>
      <sheetName val="X?4Test5"/>
      <sheetName val="??8"/>
      <sheetName val="Le Thi Nha_x0000__x0000_f_x0000__x0001__x0000__x0000_"/>
      <sheetName val="Le Thi Nha??f?_x0001_??"/>
      <sheetName val="_x0002_?"/>
      <sheetName val="Le_x0000_Huu Hanh 16(1)"/>
      <sheetName val="Le Thi_x0000_Nhan M.M (12)"/>
      <sheetName val="Le?Huu Hanh 16(1)"/>
      <sheetName val="Le Thi?Nhan M.M (12)"/>
      <sheetName val="NR2?565 PQ DQ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so chi tiet"/>
      <sheetName val="28-8_x0000__x0000__x0000__x0000__x0000__x0000__x0000__x0000__x0000__x0000__x0000__x0000_㢈ȣ_x0000__x0004__x0000__x0000__x0000__x0000__x0000__x0000_䴀ȣ_x0000__x0000__x0000_"/>
      <sheetName val="MTO REV.0"/>
      <sheetName val="Le2_x0000__x0000_ Hoa 25(2)"/>
      <sheetName val="ptdg "/>
      <sheetName val="ptke"/>
      <sheetName val="Le Hue Hanh 16(2)"/>
      <sheetName val="NHATKYC"/>
      <sheetName val="BDMTK"/>
      <sheetName val="SOKTMAY"/>
      <sheetName val="SUMMARY-BILL4"/>
      <sheetName val="Loading"/>
      <sheetName val="Solieu"/>
      <sheetName val="DULIEU"/>
      <sheetName val="Le Thi Nha?f?_x0001_?"/>
      <sheetName val="NHATKY"/>
      <sheetName val="Main"/>
      <sheetName val="Le2"/>
      <sheetName val="Le2?? Hoa 25(2)"/>
      <sheetName val="Tables"/>
      <sheetName val="ma-pt"/>
      <sheetName val="Le Thi Nha_f__x0001__"/>
      <sheetName val="Xuly_DTHU"/>
      <sheetName val="?_x0000__x0000_6_x0000__x0000__x0000__x0000__x0000__x0000__x0000__x0000__x0000__x0000__x0000__x0000__x0000__x0000__x0000__x0013_[SOKT-Q3CT.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KKKKKKKK"/>
      <sheetName val="phu_x0000_cap nam"/>
      <sheetName val="NKC"/>
      <sheetName val="Brief"/>
      <sheetName val="Le _x0014_hi Nhan M.M (12)"/>
      <sheetName val="PNT-QUOT-#3"/>
      <sheetName val="COAT&amp;WRAP-QIOT-#3"/>
      <sheetName val="GFA 1"/>
      <sheetName val="Le2__ Hoa 25(2)"/>
      <sheetName val="t-h HA THE"/>
      <sheetName val="Tai_khoan2"/>
      <sheetName val="So_KT2"/>
      <sheetName val="tong_hop2"/>
      <sheetName val="phan_tich_DG2"/>
      <sheetName val="gia_vat_lieu2"/>
      <sheetName val="gia_xe_may2"/>
      <sheetName val="gia_nhan_cong2"/>
      <sheetName val="Do_Thi_Tho_M_M_(1)2"/>
      <sheetName val="Nguyen_Van_Ly_M_M_(2)2"/>
      <sheetName val="Dinh_Van_Hai_M_M_(3)2"/>
      <sheetName val="Tran_Van_Thai__M_M_(4)_2"/>
      <sheetName val="Tran_Thi_lan__M_M_(5)_2"/>
      <sheetName val="Pham_Thi_Thin__M_M_(6)2"/>
      <sheetName val="Pham_Thi_Thuong__M_M_(7)2"/>
      <sheetName val="le_Thi_Thuc__M_M_(8)2"/>
      <sheetName val="Ngo_Van_Nhan_M_M_(9)2"/>
      <sheetName val="Le_Tat_Ve_M_M_(10)2"/>
      <sheetName val="Le_Tat_Ve_M_M_(11)2"/>
      <sheetName val="Le_Thi_Nhan_M_M_(12)2"/>
      <sheetName val="Le_Thi_Nhan_12(2)2"/>
      <sheetName val="Doan_Van_Chin_13(1)2"/>
      <sheetName val="Doan_Van_Chin_13(2)2"/>
      <sheetName val="Look_up_table"/>
      <sheetName val="12KV"/>
      <sheetName val="pp1p"/>
      <sheetName val="pp3p "/>
      <sheetName val="pp3p_NC"/>
      <sheetName val="ppht"/>
      <sheetName val="#REF!"/>
      <sheetName val="Mau mo)"/>
      <sheetName val="NHAAN"/>
      <sheetName val="Dinh_Van_Ranh_14(1)2"/>
      <sheetName val="Nguyen_Duy_Lien_15(2)2"/>
      <sheetName val="Le_Huu_Hanh_16(1)2"/>
      <sheetName val="Le_Huu_Hanh_16(2)2"/>
      <sheetName val="Le_Tat_Ve_17(2)2"/>
      <sheetName val="Chi_Tiet"/>
      <sheetName val="_x0002__x0000_"/>
      <sheetName val="Phung_Thi_Hien_18(1)2"/>
      <sheetName val="phu?cap nam"/>
      <sheetName val="Brie_x0002_"/>
      <sheetName val="Brie]"/>
      <sheetName val="BrieP"/>
      <sheetName val="Brie_x0010_"/>
      <sheetName val="Brie "/>
      <sheetName val="BrieÐ"/>
      <sheetName val="Phung_Thi_Hien_18(2)2"/>
      <sheetName val="Ngo_Xuan_Dap_19(2)2"/>
      <sheetName val="Le_Huu_Hung_20(2)2"/>
      <sheetName val="Le_Tri_An_21(2)2"/>
      <sheetName val="3-_x0019_"/>
      <sheetName val="_x0012_2-8"/>
      <sheetName val="_x0011_4-8"/>
      <sheetName val="1_x0013_-8"/>
      <sheetName val="0_x0013_-8"/>
      <sheetName val="28-8????????????㢈ȣ?_x0004_??????䴀ȣ???"/>
      <sheetName val="17-9_x0000_Ǝ鞜_x000c_饼Ǝ⳪_x000c_"/>
      <sheetName val="10_x0010_00000"/>
      <sheetName val="Dinh Van HAi M.M (_x0013_)"/>
      <sheetName val="Pham Thi_x0000_Thin  M.M (6)"/>
      <sheetName val="le Thi Thuc _x0000_M.M (8)"/>
      <sheetName val="Dinh Van Ranh_x0000_14(1)"/>
      <sheetName val="Le Huu Hanh_x0000_16(2)"/>
      <sheetName val="Phung Thi Hien_x0000_18(2)"/>
      <sheetName val="Le Tri An 21(2_x0009_"/>
      <sheetName val="Le Huu Thuy 2_x005f_x0019_(2)"/>
      <sheetName val="Phung Thi HIen 18(2_x005f_x0009_"/>
      <sheetName val="Le Tri An 2_x005f_x0011_(2)"/>
      <sheetName val="Le Thi Ly 23(2_x005f_x0009_"/>
      <sheetName val="Thuc thanh"/>
      <sheetName val="???6???????????????_x0013_[SOKT-Q3CT."/>
      <sheetName val="28-8____________㢈ȣ__x0004_______䴀ȣ___"/>
      <sheetName val="Le _x0002__x0002__x0000__x0000_NîZ_x0000_&quot;_x0000__x0002__x0000_"/>
      <sheetName val="tuong"/>
      <sheetName val="_x0003__x0000__x0000_138_x0002__x000d_"/>
      <sheetName val="Modulm3"/>
      <sheetName val="LỚP 74 HKI"/>
      <sheetName val="LỚP 74 HKII"/>
      <sheetName val="CẢ NĂM 74 "/>
      <sheetName val="LỚP 75 HKI"/>
      <sheetName val="LỚP 75 HKII"/>
      <sheetName val="CẢ NĂM 75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thang1-06"/>
      <sheetName val="thang2-06"/>
      <sheetName val="thang3-06"/>
      <sheetName val="thang4-06"/>
      <sheetName val="Gia thau "/>
      <sheetName val="BAOCAO"/>
      <sheetName val="Hoang_Van_Chuong_22(2)2"/>
      <sheetName val="Le_Thi_Ly_23(2)2"/>
      <sheetName val="Vu_Dinh_Tre_24(2)2"/>
      <sheetName val="Brie¸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 refreshError="1"/>
      <sheetData sheetId="365" refreshError="1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 refreshError="1"/>
      <sheetData sheetId="477"/>
      <sheetData sheetId="478" refreshError="1"/>
      <sheetData sheetId="479" refreshError="1"/>
      <sheetData sheetId="480"/>
      <sheetData sheetId="481" refreshError="1"/>
      <sheetData sheetId="482"/>
      <sheetData sheetId="483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 refreshError="1"/>
      <sheetData sheetId="510" refreshError="1"/>
      <sheetData sheetId="51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 refreshError="1"/>
      <sheetData sheetId="540" refreshError="1"/>
      <sheetData sheetId="541" refreshError="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 refreshError="1"/>
      <sheetData sheetId="555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/>
      <sheetData sheetId="590" refreshError="1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  <sheetName val="phi"/>
      <sheetName val="KETQUA"/>
      <sheetName val="Sheet2"/>
      <sheetName val="Sheet3"/>
      <sheetName val="Sheet4"/>
      <sheetName val="XL4Poppy"/>
    </sheetNames>
    <sheetDataSet>
      <sheetData sheetId="0"/>
      <sheetData sheetId="1">
        <row r="3">
          <cell r="F3" t="str">
            <v>L50X5</v>
          </cell>
          <cell r="G3">
            <v>4.8</v>
          </cell>
          <cell r="H3">
            <v>1.53</v>
          </cell>
          <cell r="I3">
            <v>0.98</v>
          </cell>
        </row>
        <row r="4">
          <cell r="F4" t="str">
            <v>L60X5</v>
          </cell>
          <cell r="G4">
            <v>5.8</v>
          </cell>
          <cell r="H4">
            <v>1.84</v>
          </cell>
          <cell r="I4">
            <v>1.18</v>
          </cell>
        </row>
        <row r="5">
          <cell r="F5" t="str">
            <v>L65X5</v>
          </cell>
          <cell r="G5">
            <v>6.36</v>
          </cell>
          <cell r="H5">
            <v>1.99</v>
          </cell>
          <cell r="I5">
            <v>1.28</v>
          </cell>
        </row>
        <row r="6">
          <cell r="F6" t="str">
            <v>L70X6</v>
          </cell>
          <cell r="G6">
            <v>8.15</v>
          </cell>
          <cell r="H6">
            <v>2.15</v>
          </cell>
          <cell r="I6">
            <v>1.38</v>
          </cell>
        </row>
        <row r="7">
          <cell r="F7" t="str">
            <v>L75X6</v>
          </cell>
          <cell r="G7">
            <v>8.7799999999999994</v>
          </cell>
          <cell r="H7">
            <v>2.2999999999999998</v>
          </cell>
          <cell r="I7">
            <v>1.48</v>
          </cell>
        </row>
        <row r="8">
          <cell r="F8" t="str">
            <v>L80X6</v>
          </cell>
          <cell r="G8">
            <v>9.3800000000000008</v>
          </cell>
          <cell r="H8">
            <v>2.4700000000000002</v>
          </cell>
          <cell r="I8">
            <v>1.58</v>
          </cell>
        </row>
        <row r="9">
          <cell r="F9" t="str">
            <v>L80X7</v>
          </cell>
          <cell r="G9">
            <v>10.8</v>
          </cell>
          <cell r="H9">
            <v>2.4500000000000002</v>
          </cell>
          <cell r="I9">
            <v>1.58</v>
          </cell>
        </row>
        <row r="10">
          <cell r="F10" t="str">
            <v>L90X7</v>
          </cell>
          <cell r="G10">
            <v>12.3</v>
          </cell>
          <cell r="H10">
            <v>2.77</v>
          </cell>
          <cell r="I10">
            <v>1.78</v>
          </cell>
        </row>
        <row r="11">
          <cell r="F11" t="str">
            <v>L100X7</v>
          </cell>
          <cell r="G11">
            <v>13.62</v>
          </cell>
          <cell r="H11">
            <v>3.08</v>
          </cell>
          <cell r="I11">
            <v>1.98</v>
          </cell>
        </row>
        <row r="12">
          <cell r="F12" t="str">
            <v>L100X8</v>
          </cell>
          <cell r="G12">
            <v>15.6</v>
          </cell>
          <cell r="H12">
            <v>3.07</v>
          </cell>
          <cell r="I12">
            <v>1.98</v>
          </cell>
        </row>
        <row r="13">
          <cell r="F13" t="str">
            <v>L120X8</v>
          </cell>
          <cell r="G13">
            <v>18.760000000000002</v>
          </cell>
          <cell r="H13">
            <v>3.71</v>
          </cell>
          <cell r="I13">
            <v>2.38</v>
          </cell>
        </row>
        <row r="14">
          <cell r="F14" t="str">
            <v>L130X9</v>
          </cell>
          <cell r="G14">
            <v>22.74</v>
          </cell>
          <cell r="H14">
            <v>4.01</v>
          </cell>
          <cell r="I14">
            <v>2.57</v>
          </cell>
        </row>
        <row r="15">
          <cell r="F15" t="str">
            <v>L130X10</v>
          </cell>
          <cell r="G15">
            <v>25.16</v>
          </cell>
          <cell r="H15">
            <v>4</v>
          </cell>
          <cell r="I15">
            <v>2.56</v>
          </cell>
        </row>
        <row r="16">
          <cell r="F16" t="str">
            <v>L130X12</v>
          </cell>
          <cell r="G16">
            <v>29.76</v>
          </cell>
          <cell r="H16">
            <v>3.96</v>
          </cell>
          <cell r="I16">
            <v>2.54</v>
          </cell>
        </row>
        <row r="17">
          <cell r="F17" t="str">
            <v>L150X10</v>
          </cell>
          <cell r="G17">
            <v>29.21</v>
          </cell>
          <cell r="H17">
            <v>4.63</v>
          </cell>
          <cell r="I17">
            <v>2.97</v>
          </cell>
        </row>
        <row r="18">
          <cell r="F18" t="str">
            <v>L150X12</v>
          </cell>
          <cell r="G18">
            <v>34.770000000000003</v>
          </cell>
          <cell r="H18">
            <v>4.6100000000000003</v>
          </cell>
          <cell r="I18">
            <v>2.96</v>
          </cell>
        </row>
        <row r="19">
          <cell r="F19" t="str">
            <v>L175X12</v>
          </cell>
          <cell r="G19">
            <v>40.520000000000003</v>
          </cell>
          <cell r="H19">
            <v>5.38</v>
          </cell>
          <cell r="I19">
            <v>3.44</v>
          </cell>
        </row>
        <row r="20">
          <cell r="F20" t="str">
            <v>L175X15</v>
          </cell>
          <cell r="G20">
            <v>50.21</v>
          </cell>
          <cell r="H20">
            <v>5.35</v>
          </cell>
          <cell r="I20">
            <v>3.42</v>
          </cell>
        </row>
        <row r="21">
          <cell r="F21" t="str">
            <v>L200X15</v>
          </cell>
          <cell r="G21">
            <v>57.75</v>
          </cell>
          <cell r="H21">
            <v>6.14</v>
          </cell>
          <cell r="I21">
            <v>3.93</v>
          </cell>
        </row>
        <row r="22">
          <cell r="F22" t="str">
            <v>L200X20</v>
          </cell>
          <cell r="G22">
            <v>76</v>
          </cell>
          <cell r="H22">
            <v>6.09</v>
          </cell>
          <cell r="I22">
            <v>3.9</v>
          </cell>
        </row>
        <row r="23">
          <cell r="F23" t="str">
            <v>L200X25</v>
          </cell>
          <cell r="G23">
            <v>93.75</v>
          </cell>
          <cell r="H23">
            <v>6.04</v>
          </cell>
          <cell r="I23">
            <v>3.88</v>
          </cell>
        </row>
        <row r="24">
          <cell r="F24" t="str">
            <v>L250X25</v>
          </cell>
          <cell r="G24">
            <v>119.4</v>
          </cell>
          <cell r="H24">
            <v>7.63</v>
          </cell>
          <cell r="I24">
            <v>4.9000000000000004</v>
          </cell>
        </row>
      </sheetData>
      <sheetData sheetId="2">
        <row r="3">
          <cell r="A3">
            <v>1</v>
          </cell>
          <cell r="B3">
            <v>0.99870000000000003</v>
          </cell>
          <cell r="C3">
            <v>0.99829999999999997</v>
          </cell>
          <cell r="D3">
            <v>0.99850000000000005</v>
          </cell>
        </row>
        <row r="4">
          <cell r="A4">
            <v>2</v>
          </cell>
          <cell r="B4">
            <v>0.99739999999999995</v>
          </cell>
          <cell r="C4">
            <v>0.99660000000000004</v>
          </cell>
          <cell r="D4">
            <v>0.997</v>
          </cell>
        </row>
        <row r="5">
          <cell r="A5">
            <v>3</v>
          </cell>
          <cell r="B5">
            <v>0.99609999999999999</v>
          </cell>
          <cell r="C5">
            <v>0.99490000000000001</v>
          </cell>
          <cell r="D5">
            <v>0.99550000000000005</v>
          </cell>
        </row>
        <row r="6">
          <cell r="A6">
            <v>4</v>
          </cell>
          <cell r="B6">
            <v>0.99480000000000002</v>
          </cell>
          <cell r="C6">
            <v>0.99319999999999997</v>
          </cell>
          <cell r="D6">
            <v>0.99399999999999999</v>
          </cell>
        </row>
        <row r="7">
          <cell r="A7">
            <v>5</v>
          </cell>
          <cell r="B7">
            <v>0.99350000000000005</v>
          </cell>
          <cell r="C7">
            <v>0.99150000000000005</v>
          </cell>
          <cell r="D7">
            <v>0.99250000000000005</v>
          </cell>
        </row>
        <row r="8">
          <cell r="A8">
            <v>6</v>
          </cell>
          <cell r="B8">
            <v>0.99219999999999997</v>
          </cell>
          <cell r="C8">
            <v>0.98980000000000001</v>
          </cell>
          <cell r="D8">
            <v>0.99099999999999999</v>
          </cell>
        </row>
        <row r="9">
          <cell r="A9">
            <v>7</v>
          </cell>
          <cell r="B9">
            <v>0.9909</v>
          </cell>
          <cell r="C9">
            <v>0.98809999999999998</v>
          </cell>
          <cell r="D9">
            <v>0.98950000000000005</v>
          </cell>
        </row>
        <row r="10">
          <cell r="A10">
            <v>8</v>
          </cell>
          <cell r="B10">
            <v>0.98960000000000004</v>
          </cell>
          <cell r="C10">
            <v>0.98640000000000005</v>
          </cell>
          <cell r="D10">
            <v>0.98799999999999999</v>
          </cell>
        </row>
        <row r="11">
          <cell r="A11">
            <v>9</v>
          </cell>
          <cell r="B11">
            <v>0.98829999999999996</v>
          </cell>
          <cell r="C11">
            <v>0.98470000000000002</v>
          </cell>
          <cell r="D11">
            <v>0.98650000000000004</v>
          </cell>
        </row>
        <row r="12">
          <cell r="A12">
            <v>10</v>
          </cell>
          <cell r="B12">
            <v>0.98699999999999999</v>
          </cell>
          <cell r="C12">
            <v>0.98299999999999998</v>
          </cell>
          <cell r="D12">
            <v>0.98499999999999999</v>
          </cell>
        </row>
        <row r="13">
          <cell r="A13">
            <v>11</v>
          </cell>
          <cell r="B13">
            <v>0.98450000000000004</v>
          </cell>
          <cell r="C13">
            <v>0.97989999999999999</v>
          </cell>
          <cell r="D13">
            <v>0.98240000000000005</v>
          </cell>
        </row>
        <row r="14">
          <cell r="A14">
            <v>12</v>
          </cell>
          <cell r="B14">
            <v>0.98199999999999998</v>
          </cell>
          <cell r="C14">
            <v>0.9768</v>
          </cell>
          <cell r="D14">
            <v>0.9798</v>
          </cell>
        </row>
        <row r="15">
          <cell r="A15">
            <v>13</v>
          </cell>
          <cell r="B15">
            <v>0.97950000000000004</v>
          </cell>
          <cell r="C15">
            <v>0.97370000000000001</v>
          </cell>
          <cell r="D15">
            <v>0.97719999999999996</v>
          </cell>
        </row>
        <row r="16">
          <cell r="A16">
            <v>14</v>
          </cell>
          <cell r="B16">
            <v>0.97699999999999998</v>
          </cell>
          <cell r="C16">
            <v>0.97060000000000002</v>
          </cell>
          <cell r="D16">
            <v>0.97460000000000002</v>
          </cell>
        </row>
        <row r="17">
          <cell r="A17">
            <v>15</v>
          </cell>
          <cell r="B17">
            <v>0.97450000000000003</v>
          </cell>
          <cell r="C17">
            <v>0.96750000000000003</v>
          </cell>
          <cell r="D17">
            <v>0.97199999999999998</v>
          </cell>
        </row>
        <row r="18">
          <cell r="A18">
            <v>16</v>
          </cell>
          <cell r="B18">
            <v>0.97199999999999998</v>
          </cell>
          <cell r="C18">
            <v>0.96440000000000003</v>
          </cell>
          <cell r="D18">
            <v>0.96940000000000004</v>
          </cell>
        </row>
        <row r="19">
          <cell r="A19">
            <v>17</v>
          </cell>
          <cell r="B19">
            <v>0.96950000000000003</v>
          </cell>
          <cell r="C19">
            <v>0.96130000000000004</v>
          </cell>
          <cell r="D19">
            <v>0.96679999999999999</v>
          </cell>
        </row>
        <row r="20">
          <cell r="A20">
            <v>18</v>
          </cell>
          <cell r="B20">
            <v>0.96699999999999997</v>
          </cell>
          <cell r="C20">
            <v>0.95820000000000005</v>
          </cell>
          <cell r="D20">
            <v>0.96419999999999995</v>
          </cell>
        </row>
        <row r="21">
          <cell r="A21">
            <v>19</v>
          </cell>
          <cell r="B21">
            <v>0.96450000000000002</v>
          </cell>
          <cell r="C21">
            <v>0.95509999999999995</v>
          </cell>
          <cell r="D21">
            <v>0.96160000000000001</v>
          </cell>
        </row>
        <row r="22">
          <cell r="A22">
            <v>20</v>
          </cell>
          <cell r="B22">
            <v>0.96199999999999997</v>
          </cell>
          <cell r="C22">
            <v>0.95199999999999996</v>
          </cell>
          <cell r="D22">
            <v>0.95899999999999996</v>
          </cell>
        </row>
        <row r="23">
          <cell r="A23">
            <v>21</v>
          </cell>
          <cell r="B23">
            <v>0.95889999999999997</v>
          </cell>
          <cell r="C23">
            <v>0.94789999999999996</v>
          </cell>
          <cell r="D23">
            <v>0.95550000000000002</v>
          </cell>
        </row>
        <row r="24">
          <cell r="A24">
            <v>22</v>
          </cell>
          <cell r="B24">
            <v>0.95579999999999998</v>
          </cell>
          <cell r="C24">
            <v>0.94379999999999997</v>
          </cell>
          <cell r="D24">
            <v>0.95199999999999996</v>
          </cell>
        </row>
        <row r="25">
          <cell r="A25">
            <v>23</v>
          </cell>
          <cell r="B25">
            <v>0.95269999999999999</v>
          </cell>
          <cell r="C25">
            <v>0.93969999999999998</v>
          </cell>
          <cell r="D25">
            <v>0.94850000000000001</v>
          </cell>
        </row>
        <row r="26">
          <cell r="A26">
            <v>24</v>
          </cell>
          <cell r="B26">
            <v>0.9496</v>
          </cell>
          <cell r="C26">
            <v>0.93559999999999999</v>
          </cell>
          <cell r="D26">
            <v>0.94499999999999995</v>
          </cell>
        </row>
        <row r="27">
          <cell r="A27">
            <v>25</v>
          </cell>
          <cell r="B27">
            <v>0.94650000000000001</v>
          </cell>
          <cell r="C27">
            <v>0.93149999999999999</v>
          </cell>
          <cell r="D27">
            <v>0.9415</v>
          </cell>
        </row>
        <row r="28">
          <cell r="A28">
            <v>26</v>
          </cell>
          <cell r="B28">
            <v>0.94340000000000002</v>
          </cell>
          <cell r="C28">
            <v>0.9274</v>
          </cell>
          <cell r="D28">
            <v>0.93799999999999994</v>
          </cell>
        </row>
        <row r="29">
          <cell r="A29">
            <v>27</v>
          </cell>
          <cell r="B29">
            <v>0.94030000000000002</v>
          </cell>
          <cell r="C29">
            <v>0.92330000000000001</v>
          </cell>
          <cell r="D29">
            <v>0.9345</v>
          </cell>
        </row>
        <row r="30">
          <cell r="A30">
            <v>28</v>
          </cell>
          <cell r="B30">
            <v>0.93720000000000003</v>
          </cell>
          <cell r="C30">
            <v>0.91920000000000002</v>
          </cell>
          <cell r="D30">
            <v>0.93100000000000005</v>
          </cell>
        </row>
        <row r="31">
          <cell r="A31">
            <v>29</v>
          </cell>
          <cell r="B31">
            <v>0.93410000000000004</v>
          </cell>
          <cell r="C31">
            <v>0.91510000000000002</v>
          </cell>
          <cell r="D31">
            <v>0.92749999999999999</v>
          </cell>
        </row>
        <row r="32">
          <cell r="A32">
            <v>30</v>
          </cell>
          <cell r="B32">
            <v>0.93100000000000005</v>
          </cell>
          <cell r="C32">
            <v>0.91100000000000003</v>
          </cell>
          <cell r="D32">
            <v>0.92400000000000004</v>
          </cell>
        </row>
        <row r="33">
          <cell r="A33">
            <v>31</v>
          </cell>
          <cell r="B33">
            <v>0.92730000000000001</v>
          </cell>
          <cell r="C33">
            <v>0.90620000000000001</v>
          </cell>
          <cell r="D33">
            <v>0.91990000000000005</v>
          </cell>
        </row>
        <row r="34">
          <cell r="A34">
            <v>32</v>
          </cell>
          <cell r="B34">
            <v>0.92359999999999998</v>
          </cell>
          <cell r="C34">
            <v>0.90139999999999998</v>
          </cell>
          <cell r="D34">
            <v>0.91579999999999995</v>
          </cell>
        </row>
        <row r="35">
          <cell r="A35">
            <v>33</v>
          </cell>
          <cell r="B35">
            <v>0.91990000000000005</v>
          </cell>
          <cell r="C35">
            <v>0.89659999999999995</v>
          </cell>
          <cell r="D35">
            <v>0.91169999999999995</v>
          </cell>
        </row>
        <row r="36">
          <cell r="A36">
            <v>34</v>
          </cell>
          <cell r="B36">
            <v>0.91620000000000001</v>
          </cell>
          <cell r="C36">
            <v>0.89180000000000004</v>
          </cell>
          <cell r="D36">
            <v>0.90759999999999996</v>
          </cell>
        </row>
        <row r="37">
          <cell r="A37">
            <v>35</v>
          </cell>
          <cell r="B37">
            <v>0.91249999999999998</v>
          </cell>
          <cell r="C37">
            <v>0.88700000000000001</v>
          </cell>
          <cell r="D37">
            <v>0.90349999999999997</v>
          </cell>
        </row>
        <row r="38">
          <cell r="A38">
            <v>36</v>
          </cell>
          <cell r="B38">
            <v>0.90880000000000005</v>
          </cell>
          <cell r="C38">
            <v>0.88219999999999998</v>
          </cell>
          <cell r="D38">
            <v>0.89939999999999998</v>
          </cell>
        </row>
        <row r="39">
          <cell r="A39">
            <v>37</v>
          </cell>
          <cell r="B39">
            <v>0.90510000000000002</v>
          </cell>
          <cell r="C39">
            <v>0.87739999999999996</v>
          </cell>
          <cell r="D39">
            <v>0.89529999999999998</v>
          </cell>
        </row>
        <row r="40">
          <cell r="A40">
            <v>38</v>
          </cell>
          <cell r="B40">
            <v>0.90139999999999998</v>
          </cell>
          <cell r="C40">
            <v>0.87260000000000004</v>
          </cell>
          <cell r="D40">
            <v>0.89119999999999999</v>
          </cell>
        </row>
        <row r="41">
          <cell r="A41">
            <v>39</v>
          </cell>
          <cell r="B41">
            <v>0.89770000000000005</v>
          </cell>
          <cell r="C41">
            <v>0.86780000000000002</v>
          </cell>
          <cell r="D41">
            <v>0.8871</v>
          </cell>
        </row>
        <row r="42">
          <cell r="A42">
            <v>40</v>
          </cell>
          <cell r="B42">
            <v>0.89400000000000002</v>
          </cell>
          <cell r="C42">
            <v>0.86299999999999999</v>
          </cell>
          <cell r="D42">
            <v>0.88300000000000001</v>
          </cell>
        </row>
        <row r="43">
          <cell r="A43">
            <v>41</v>
          </cell>
          <cell r="B43">
            <v>0.88980000000000004</v>
          </cell>
          <cell r="C43">
            <v>0.85719999999999996</v>
          </cell>
          <cell r="D43">
            <v>0.87829999999999997</v>
          </cell>
        </row>
        <row r="44">
          <cell r="A44">
            <v>42</v>
          </cell>
          <cell r="B44">
            <v>0.88560000000000005</v>
          </cell>
          <cell r="C44">
            <v>0.85140000000000005</v>
          </cell>
          <cell r="D44">
            <v>0.87360000000000004</v>
          </cell>
        </row>
        <row r="45">
          <cell r="A45">
            <v>43</v>
          </cell>
          <cell r="B45">
            <v>0.88139999999999996</v>
          </cell>
          <cell r="C45">
            <v>0.84560000000000002</v>
          </cell>
          <cell r="D45">
            <v>0.86890000000000001</v>
          </cell>
        </row>
        <row r="46">
          <cell r="A46">
            <v>44</v>
          </cell>
          <cell r="B46">
            <v>0.87719999999999998</v>
          </cell>
          <cell r="C46">
            <v>0.83979999999999999</v>
          </cell>
          <cell r="D46">
            <v>0.86419999999999997</v>
          </cell>
        </row>
        <row r="47">
          <cell r="A47">
            <v>45</v>
          </cell>
          <cell r="B47">
            <v>0.873</v>
          </cell>
          <cell r="C47">
            <v>0.83399999999999996</v>
          </cell>
          <cell r="D47">
            <v>0.85950000000000004</v>
          </cell>
        </row>
        <row r="48">
          <cell r="A48">
            <v>46</v>
          </cell>
          <cell r="B48">
            <v>0.86880000000000002</v>
          </cell>
          <cell r="C48">
            <v>0.82820000000000005</v>
          </cell>
          <cell r="D48">
            <v>0.8548</v>
          </cell>
        </row>
        <row r="49">
          <cell r="A49">
            <v>47</v>
          </cell>
          <cell r="B49">
            <v>0.86460000000000004</v>
          </cell>
          <cell r="C49">
            <v>0.82240000000000002</v>
          </cell>
          <cell r="D49">
            <v>0.85009999999999997</v>
          </cell>
        </row>
        <row r="50">
          <cell r="A50">
            <v>48</v>
          </cell>
          <cell r="B50">
            <v>0.86040000000000005</v>
          </cell>
          <cell r="C50">
            <v>0.81659999999999999</v>
          </cell>
          <cell r="D50">
            <v>0.84540000000000004</v>
          </cell>
        </row>
        <row r="51">
          <cell r="A51">
            <v>49</v>
          </cell>
          <cell r="B51">
            <v>0.85619999999999996</v>
          </cell>
          <cell r="C51">
            <v>0.81079999999999997</v>
          </cell>
          <cell r="D51">
            <v>0.8407</v>
          </cell>
        </row>
        <row r="52">
          <cell r="A52">
            <v>50</v>
          </cell>
          <cell r="B52">
            <v>0.85199999999999998</v>
          </cell>
          <cell r="C52">
            <v>0.80500000000000005</v>
          </cell>
          <cell r="D52">
            <v>0.83599999999999997</v>
          </cell>
        </row>
        <row r="53">
          <cell r="A53">
            <v>51</v>
          </cell>
          <cell r="B53">
            <v>0.84730000000000005</v>
          </cell>
          <cell r="C53">
            <v>0.7994</v>
          </cell>
          <cell r="D53">
            <v>0.83089999999999997</v>
          </cell>
        </row>
        <row r="54">
          <cell r="A54">
            <v>52</v>
          </cell>
          <cell r="B54">
            <v>0.84260000000000002</v>
          </cell>
          <cell r="C54">
            <v>0.79379999999999995</v>
          </cell>
          <cell r="D54">
            <v>0.82579999999999998</v>
          </cell>
        </row>
        <row r="55">
          <cell r="A55">
            <v>53</v>
          </cell>
          <cell r="B55">
            <v>0.83789999999999998</v>
          </cell>
          <cell r="C55">
            <v>0.78820000000000001</v>
          </cell>
          <cell r="D55">
            <v>0.82069999999999999</v>
          </cell>
        </row>
        <row r="56">
          <cell r="A56">
            <v>54</v>
          </cell>
          <cell r="B56">
            <v>0.83320000000000005</v>
          </cell>
          <cell r="C56">
            <v>0.78259999999999996</v>
          </cell>
          <cell r="D56">
            <v>0.81559999999999999</v>
          </cell>
        </row>
        <row r="57">
          <cell r="A57">
            <v>55</v>
          </cell>
          <cell r="B57">
            <v>0.82850000000000001</v>
          </cell>
          <cell r="C57">
            <v>0.77700000000000002</v>
          </cell>
          <cell r="D57">
            <v>0.8105</v>
          </cell>
        </row>
        <row r="58">
          <cell r="A58">
            <v>56</v>
          </cell>
          <cell r="B58">
            <v>0.82379999999999998</v>
          </cell>
          <cell r="C58">
            <v>0.77139999999999997</v>
          </cell>
          <cell r="D58">
            <v>0.8054</v>
          </cell>
        </row>
        <row r="59">
          <cell r="A59">
            <v>57</v>
          </cell>
          <cell r="B59">
            <v>0.81910000000000005</v>
          </cell>
          <cell r="C59">
            <v>0.76580000000000004</v>
          </cell>
          <cell r="D59">
            <v>0.80030000000000001</v>
          </cell>
        </row>
        <row r="60">
          <cell r="A60">
            <v>58</v>
          </cell>
          <cell r="B60">
            <v>0.81440000000000001</v>
          </cell>
          <cell r="C60">
            <v>0.76019999999999999</v>
          </cell>
          <cell r="D60">
            <v>0.79520000000000002</v>
          </cell>
        </row>
        <row r="61">
          <cell r="A61">
            <v>59</v>
          </cell>
          <cell r="B61">
            <v>0.80969999999999998</v>
          </cell>
          <cell r="C61">
            <v>0.75460000000000005</v>
          </cell>
          <cell r="D61">
            <v>0.79010000000000002</v>
          </cell>
        </row>
        <row r="62">
          <cell r="A62">
            <v>60</v>
          </cell>
          <cell r="B62">
            <v>0.80500000000000005</v>
          </cell>
          <cell r="C62">
            <v>0.749</v>
          </cell>
          <cell r="D62">
            <v>0.78500000000000003</v>
          </cell>
        </row>
        <row r="63">
          <cell r="A63">
            <v>61</v>
          </cell>
          <cell r="B63">
            <v>0.79990000000000006</v>
          </cell>
          <cell r="C63">
            <v>0.73950000000000005</v>
          </cell>
          <cell r="D63">
            <v>0.77890000000000004</v>
          </cell>
        </row>
        <row r="64">
          <cell r="A64">
            <v>62</v>
          </cell>
          <cell r="B64">
            <v>0.79479999999999995</v>
          </cell>
          <cell r="C64">
            <v>0.73</v>
          </cell>
          <cell r="D64">
            <v>0.77280000000000004</v>
          </cell>
        </row>
        <row r="65">
          <cell r="A65">
            <v>63</v>
          </cell>
          <cell r="B65">
            <v>0.78969999999999996</v>
          </cell>
          <cell r="C65">
            <v>0.72050000000000003</v>
          </cell>
          <cell r="D65">
            <v>0.76670000000000005</v>
          </cell>
        </row>
        <row r="66">
          <cell r="A66">
            <v>64</v>
          </cell>
          <cell r="B66">
            <v>0.78459999999999996</v>
          </cell>
          <cell r="C66">
            <v>0.71099999999999997</v>
          </cell>
          <cell r="D66">
            <v>0.76060000000000005</v>
          </cell>
        </row>
        <row r="67">
          <cell r="A67">
            <v>65</v>
          </cell>
          <cell r="B67">
            <v>0.77949999999999997</v>
          </cell>
          <cell r="C67">
            <v>0.70150000000000001</v>
          </cell>
          <cell r="D67">
            <v>0.75449999999999995</v>
          </cell>
        </row>
        <row r="68">
          <cell r="A68">
            <v>66</v>
          </cell>
          <cell r="B68">
            <v>0.77439999999999998</v>
          </cell>
          <cell r="C68">
            <v>0.69199999999999995</v>
          </cell>
          <cell r="D68">
            <v>0.74839999999999995</v>
          </cell>
        </row>
        <row r="69">
          <cell r="A69">
            <v>67</v>
          </cell>
          <cell r="B69">
            <v>0.76929999999999998</v>
          </cell>
          <cell r="C69">
            <v>0.6825</v>
          </cell>
          <cell r="D69">
            <v>0.74229999999999996</v>
          </cell>
        </row>
        <row r="70">
          <cell r="A70">
            <v>68</v>
          </cell>
          <cell r="B70">
            <v>0.76419999999999999</v>
          </cell>
          <cell r="C70">
            <v>0.67300000000000004</v>
          </cell>
          <cell r="D70">
            <v>0.73619999999999997</v>
          </cell>
        </row>
        <row r="71">
          <cell r="A71">
            <v>69</v>
          </cell>
          <cell r="B71">
            <v>0.7591</v>
          </cell>
          <cell r="C71">
            <v>0.66349999999999998</v>
          </cell>
          <cell r="D71">
            <v>0.73009999999999997</v>
          </cell>
        </row>
        <row r="72">
          <cell r="A72">
            <v>70</v>
          </cell>
          <cell r="B72">
            <v>0.754</v>
          </cell>
          <cell r="C72">
            <v>0.65400000000000003</v>
          </cell>
          <cell r="D72">
            <v>0.72399999999999998</v>
          </cell>
        </row>
        <row r="73">
          <cell r="A73">
            <v>71</v>
          </cell>
          <cell r="B73">
            <v>0.74719999999999998</v>
          </cell>
          <cell r="C73">
            <v>0.6452</v>
          </cell>
          <cell r="D73">
            <v>0.7157</v>
          </cell>
        </row>
        <row r="74">
          <cell r="A74">
            <v>72</v>
          </cell>
          <cell r="B74">
            <v>0.74039999999999995</v>
          </cell>
          <cell r="C74">
            <v>0.63639999999999997</v>
          </cell>
          <cell r="D74">
            <v>0.70740000000000003</v>
          </cell>
        </row>
        <row r="75">
          <cell r="A75">
            <v>73</v>
          </cell>
          <cell r="B75">
            <v>0.73360000000000003</v>
          </cell>
          <cell r="C75">
            <v>0.62760000000000005</v>
          </cell>
          <cell r="D75">
            <v>0.69910000000000005</v>
          </cell>
        </row>
        <row r="76">
          <cell r="A76">
            <v>74</v>
          </cell>
          <cell r="B76">
            <v>0.7268</v>
          </cell>
          <cell r="C76">
            <v>0.61880000000000002</v>
          </cell>
          <cell r="D76">
            <v>0.69079999999999997</v>
          </cell>
        </row>
        <row r="77">
          <cell r="A77">
            <v>75</v>
          </cell>
          <cell r="B77">
            <v>0.72</v>
          </cell>
          <cell r="C77">
            <v>0.61</v>
          </cell>
          <cell r="D77">
            <v>0.6825</v>
          </cell>
        </row>
        <row r="78">
          <cell r="A78">
            <v>76</v>
          </cell>
          <cell r="B78">
            <v>0.71319999999999995</v>
          </cell>
          <cell r="C78">
            <v>0.60119999999999996</v>
          </cell>
          <cell r="D78">
            <v>0.67420000000000002</v>
          </cell>
        </row>
        <row r="79">
          <cell r="A79">
            <v>77</v>
          </cell>
          <cell r="B79">
            <v>0.70640000000000003</v>
          </cell>
          <cell r="C79">
            <v>0.59240000000000004</v>
          </cell>
          <cell r="D79">
            <v>0.66590000000000005</v>
          </cell>
        </row>
        <row r="80">
          <cell r="A80">
            <v>78</v>
          </cell>
          <cell r="B80">
            <v>0.6996</v>
          </cell>
          <cell r="C80">
            <v>0.58360000000000001</v>
          </cell>
          <cell r="D80">
            <v>0.65759999999999996</v>
          </cell>
        </row>
        <row r="81">
          <cell r="A81">
            <v>79</v>
          </cell>
          <cell r="B81">
            <v>0.69279999999999997</v>
          </cell>
          <cell r="C81">
            <v>0.57479999999999998</v>
          </cell>
          <cell r="D81">
            <v>0.64929999999999999</v>
          </cell>
        </row>
        <row r="82">
          <cell r="A82">
            <v>80</v>
          </cell>
          <cell r="B82">
            <v>0.68600000000000005</v>
          </cell>
          <cell r="C82">
            <v>0.56599999999999995</v>
          </cell>
          <cell r="D82">
            <v>0.64100000000000001</v>
          </cell>
        </row>
        <row r="83">
          <cell r="A83">
            <v>81</v>
          </cell>
          <cell r="B83">
            <v>0.67859999999999998</v>
          </cell>
          <cell r="C83">
            <v>0.55769999999999997</v>
          </cell>
          <cell r="D83">
            <v>0.63339999999999996</v>
          </cell>
        </row>
        <row r="84">
          <cell r="A84">
            <v>82</v>
          </cell>
          <cell r="B84">
            <v>0.67120000000000002</v>
          </cell>
          <cell r="C84">
            <v>0.5494</v>
          </cell>
          <cell r="D84">
            <v>0.62580000000000002</v>
          </cell>
        </row>
        <row r="85">
          <cell r="A85">
            <v>83</v>
          </cell>
          <cell r="B85">
            <v>0.66379999999999995</v>
          </cell>
          <cell r="C85">
            <v>0.54110000000000003</v>
          </cell>
          <cell r="D85">
            <v>0.61819999999999997</v>
          </cell>
        </row>
        <row r="86">
          <cell r="A86">
            <v>84</v>
          </cell>
          <cell r="B86">
            <v>0.65639999999999998</v>
          </cell>
          <cell r="C86">
            <v>0.53280000000000005</v>
          </cell>
          <cell r="D86">
            <v>0.61060000000000003</v>
          </cell>
        </row>
        <row r="87">
          <cell r="A87">
            <v>85</v>
          </cell>
          <cell r="B87">
            <v>0.64900000000000002</v>
          </cell>
          <cell r="C87">
            <v>0.52449999999999997</v>
          </cell>
          <cell r="D87">
            <v>0.60299999999999998</v>
          </cell>
        </row>
        <row r="88">
          <cell r="A88">
            <v>86</v>
          </cell>
          <cell r="B88">
            <v>0.64159999999999995</v>
          </cell>
          <cell r="C88">
            <v>0.51619999999999999</v>
          </cell>
          <cell r="D88">
            <v>0.59540000000000004</v>
          </cell>
        </row>
        <row r="89">
          <cell r="A89">
            <v>87</v>
          </cell>
          <cell r="B89">
            <v>0.63419999999999999</v>
          </cell>
          <cell r="C89">
            <v>0.50790000000000002</v>
          </cell>
          <cell r="D89">
            <v>0.58779999999999999</v>
          </cell>
        </row>
        <row r="90">
          <cell r="A90">
            <v>88</v>
          </cell>
          <cell r="B90">
            <v>0.62680000000000002</v>
          </cell>
          <cell r="C90">
            <v>0.49959999999999999</v>
          </cell>
          <cell r="D90">
            <v>0.58020000000000005</v>
          </cell>
        </row>
        <row r="91">
          <cell r="A91">
            <v>89</v>
          </cell>
          <cell r="B91">
            <v>0.61939999999999995</v>
          </cell>
          <cell r="C91">
            <v>0.49130000000000001</v>
          </cell>
          <cell r="D91">
            <v>0.5726</v>
          </cell>
        </row>
        <row r="92">
          <cell r="A92">
            <v>90</v>
          </cell>
          <cell r="B92">
            <v>0.61199999999999999</v>
          </cell>
          <cell r="C92">
            <v>0.48299999999999998</v>
          </cell>
          <cell r="D92">
            <v>0.56499999999999995</v>
          </cell>
        </row>
        <row r="93">
          <cell r="A93">
            <v>91</v>
          </cell>
          <cell r="B93">
            <v>0.60499999999999998</v>
          </cell>
          <cell r="C93">
            <v>0.47549999999999998</v>
          </cell>
          <cell r="D93">
            <v>0.55779999999999996</v>
          </cell>
        </row>
        <row r="94">
          <cell r="A94">
            <v>92</v>
          </cell>
          <cell r="B94">
            <v>0.59799999999999998</v>
          </cell>
          <cell r="C94">
            <v>0.46800000000000003</v>
          </cell>
          <cell r="D94">
            <v>0.55059999999999998</v>
          </cell>
        </row>
        <row r="95">
          <cell r="A95">
            <v>93</v>
          </cell>
          <cell r="B95">
            <v>0.59099999999999997</v>
          </cell>
          <cell r="C95">
            <v>0.46050000000000002</v>
          </cell>
          <cell r="D95">
            <v>0.54339999999999999</v>
          </cell>
        </row>
        <row r="96">
          <cell r="A96">
            <v>94</v>
          </cell>
          <cell r="B96">
            <v>0.58399999999999996</v>
          </cell>
          <cell r="C96">
            <v>0.45300000000000001</v>
          </cell>
          <cell r="D96">
            <v>0.53620000000000001</v>
          </cell>
        </row>
        <row r="97">
          <cell r="A97">
            <v>95</v>
          </cell>
          <cell r="B97">
            <v>0.57699999999999996</v>
          </cell>
          <cell r="C97">
            <v>0.44550000000000001</v>
          </cell>
          <cell r="D97">
            <v>0.52900000000000003</v>
          </cell>
        </row>
        <row r="98">
          <cell r="A98">
            <v>96</v>
          </cell>
          <cell r="B98">
            <v>0.56999999999999995</v>
          </cell>
          <cell r="C98">
            <v>0.438</v>
          </cell>
          <cell r="D98">
            <v>0.52180000000000004</v>
          </cell>
        </row>
        <row r="99">
          <cell r="A99">
            <v>97</v>
          </cell>
          <cell r="B99">
            <v>0.56299999999999994</v>
          </cell>
          <cell r="C99">
            <v>0.43049999999999999</v>
          </cell>
          <cell r="D99">
            <v>0.51459999999999995</v>
          </cell>
        </row>
        <row r="100">
          <cell r="A100">
            <v>98</v>
          </cell>
          <cell r="B100">
            <v>0.55600000000000005</v>
          </cell>
          <cell r="C100">
            <v>0.42299999999999999</v>
          </cell>
          <cell r="D100">
            <v>0.50739999999999996</v>
          </cell>
        </row>
        <row r="101">
          <cell r="A101">
            <v>99</v>
          </cell>
          <cell r="B101">
            <v>0.54900000000000004</v>
          </cell>
          <cell r="C101">
            <v>0.41549999999999998</v>
          </cell>
          <cell r="D101">
            <v>0.50019999999999998</v>
          </cell>
        </row>
        <row r="102">
          <cell r="A102">
            <v>100</v>
          </cell>
          <cell r="B102">
            <v>0.54200000000000004</v>
          </cell>
          <cell r="C102">
            <v>0.40799999999999997</v>
          </cell>
          <cell r="D102">
            <v>0.49299999999999999</v>
          </cell>
        </row>
        <row r="103">
          <cell r="A103">
            <v>101</v>
          </cell>
          <cell r="B103">
            <v>0.53559999999999997</v>
          </cell>
          <cell r="C103">
            <v>0.40200000000000002</v>
          </cell>
          <cell r="D103">
            <v>0.4864</v>
          </cell>
        </row>
        <row r="104">
          <cell r="A104">
            <v>102</v>
          </cell>
          <cell r="B104">
            <v>0.5292</v>
          </cell>
          <cell r="C104">
            <v>0.39600000000000002</v>
          </cell>
          <cell r="D104">
            <v>0.4798</v>
          </cell>
        </row>
        <row r="105">
          <cell r="A105">
            <v>103</v>
          </cell>
          <cell r="B105">
            <v>0.52280000000000004</v>
          </cell>
          <cell r="C105">
            <v>0.39</v>
          </cell>
          <cell r="D105">
            <v>0.47320000000000001</v>
          </cell>
        </row>
        <row r="106">
          <cell r="A106">
            <v>104</v>
          </cell>
          <cell r="B106">
            <v>0.51639999999999997</v>
          </cell>
          <cell r="C106">
            <v>0.38400000000000001</v>
          </cell>
          <cell r="D106">
            <v>0.46660000000000001</v>
          </cell>
        </row>
        <row r="107">
          <cell r="A107">
            <v>105</v>
          </cell>
          <cell r="B107">
            <v>0.51</v>
          </cell>
          <cell r="C107">
            <v>0.378</v>
          </cell>
          <cell r="D107">
            <v>0.46</v>
          </cell>
        </row>
        <row r="108">
          <cell r="A108">
            <v>106</v>
          </cell>
          <cell r="B108">
            <v>0.50360000000000005</v>
          </cell>
          <cell r="C108">
            <v>0.372</v>
          </cell>
          <cell r="D108">
            <v>0.45340000000000003</v>
          </cell>
        </row>
        <row r="109">
          <cell r="A109">
            <v>107</v>
          </cell>
          <cell r="B109">
            <v>0.49719999999999998</v>
          </cell>
          <cell r="C109">
            <v>0.36599999999999999</v>
          </cell>
          <cell r="D109">
            <v>0.44679999999999997</v>
          </cell>
        </row>
        <row r="110">
          <cell r="A110">
            <v>108</v>
          </cell>
          <cell r="B110">
            <v>0.49080000000000001</v>
          </cell>
          <cell r="C110">
            <v>0.36</v>
          </cell>
          <cell r="D110">
            <v>0.44019999999999998</v>
          </cell>
        </row>
        <row r="111">
          <cell r="A111">
            <v>109</v>
          </cell>
          <cell r="B111">
            <v>0.4844</v>
          </cell>
          <cell r="C111">
            <v>0.35399999999999998</v>
          </cell>
          <cell r="D111">
            <v>0.43359999999999999</v>
          </cell>
        </row>
        <row r="112">
          <cell r="A112">
            <v>110</v>
          </cell>
          <cell r="B112">
            <v>0.47799999999999998</v>
          </cell>
          <cell r="C112">
            <v>0.34799999999999998</v>
          </cell>
          <cell r="D112">
            <v>0.42699999999999999</v>
          </cell>
        </row>
        <row r="113">
          <cell r="A113">
            <v>111</v>
          </cell>
          <cell r="B113">
            <v>0.47210000000000002</v>
          </cell>
          <cell r="C113">
            <v>0.34189999999999998</v>
          </cell>
          <cell r="D113">
            <v>0.4209</v>
          </cell>
        </row>
        <row r="114">
          <cell r="A114">
            <v>112</v>
          </cell>
          <cell r="B114">
            <v>0.4662</v>
          </cell>
          <cell r="C114">
            <v>0.33579999999999999</v>
          </cell>
          <cell r="D114">
            <v>0.4148</v>
          </cell>
        </row>
        <row r="115">
          <cell r="A115">
            <v>113</v>
          </cell>
          <cell r="B115">
            <v>0.46029999999999999</v>
          </cell>
          <cell r="C115">
            <v>0.32969999999999999</v>
          </cell>
          <cell r="D115">
            <v>0.40870000000000001</v>
          </cell>
        </row>
        <row r="116">
          <cell r="A116">
            <v>114</v>
          </cell>
          <cell r="B116">
            <v>0.45440000000000003</v>
          </cell>
          <cell r="C116">
            <v>0.3236</v>
          </cell>
          <cell r="D116">
            <v>0.40260000000000001</v>
          </cell>
        </row>
        <row r="117">
          <cell r="A117">
            <v>115</v>
          </cell>
          <cell r="B117">
            <v>0.44850000000000001</v>
          </cell>
          <cell r="C117">
            <v>0.3175</v>
          </cell>
          <cell r="D117">
            <v>0.39650000000000002</v>
          </cell>
        </row>
        <row r="118">
          <cell r="A118">
            <v>116</v>
          </cell>
          <cell r="B118">
            <v>0.44259999999999999</v>
          </cell>
          <cell r="C118">
            <v>0.31140000000000001</v>
          </cell>
          <cell r="D118">
            <v>0.39040000000000002</v>
          </cell>
        </row>
        <row r="119">
          <cell r="A119">
            <v>117</v>
          </cell>
          <cell r="B119">
            <v>0.43669999999999998</v>
          </cell>
          <cell r="C119">
            <v>0.30530000000000002</v>
          </cell>
          <cell r="D119">
            <v>0.38429999999999997</v>
          </cell>
        </row>
        <row r="120">
          <cell r="A120">
            <v>118</v>
          </cell>
          <cell r="B120">
            <v>0.43080000000000002</v>
          </cell>
          <cell r="C120">
            <v>0.29920000000000002</v>
          </cell>
          <cell r="D120">
            <v>0.37819999999999998</v>
          </cell>
        </row>
        <row r="121">
          <cell r="A121">
            <v>119</v>
          </cell>
          <cell r="B121">
            <v>0.4249</v>
          </cell>
          <cell r="C121">
            <v>0.29310000000000003</v>
          </cell>
          <cell r="D121">
            <v>0.37209999999999999</v>
          </cell>
        </row>
        <row r="122">
          <cell r="A122">
            <v>120</v>
          </cell>
          <cell r="B122">
            <v>0.41899999999999998</v>
          </cell>
          <cell r="C122">
            <v>0.28699999999999998</v>
          </cell>
          <cell r="D122">
            <v>0.36599999999999999</v>
          </cell>
        </row>
        <row r="123">
          <cell r="A123">
            <v>121</v>
          </cell>
          <cell r="B123">
            <v>0.41349999999999998</v>
          </cell>
          <cell r="C123">
            <v>0.28299999999999997</v>
          </cell>
          <cell r="D123">
            <v>0.36070000000000002</v>
          </cell>
        </row>
        <row r="124">
          <cell r="A124">
            <v>122</v>
          </cell>
          <cell r="B124">
            <v>0.40799999999999997</v>
          </cell>
          <cell r="C124">
            <v>0.27900000000000003</v>
          </cell>
          <cell r="D124">
            <v>0.35539999999999999</v>
          </cell>
        </row>
        <row r="125">
          <cell r="A125">
            <v>123</v>
          </cell>
          <cell r="B125">
            <v>0.40250000000000002</v>
          </cell>
          <cell r="C125">
            <v>0.27500000000000002</v>
          </cell>
          <cell r="D125">
            <v>0.35010000000000002</v>
          </cell>
        </row>
        <row r="126">
          <cell r="A126">
            <v>124</v>
          </cell>
          <cell r="B126">
            <v>0.39700000000000002</v>
          </cell>
          <cell r="C126">
            <v>0.27100000000000002</v>
          </cell>
          <cell r="D126">
            <v>0.3448</v>
          </cell>
        </row>
        <row r="127">
          <cell r="A127">
            <v>125</v>
          </cell>
          <cell r="B127">
            <v>0.39150000000000001</v>
          </cell>
          <cell r="C127">
            <v>0.26700000000000002</v>
          </cell>
          <cell r="D127">
            <v>0.33950000000000002</v>
          </cell>
        </row>
        <row r="128">
          <cell r="A128">
            <v>126</v>
          </cell>
          <cell r="B128">
            <v>0.38600000000000001</v>
          </cell>
          <cell r="C128">
            <v>0.26300000000000001</v>
          </cell>
          <cell r="D128">
            <v>0.3342</v>
          </cell>
        </row>
        <row r="129">
          <cell r="A129">
            <v>127</v>
          </cell>
          <cell r="B129">
            <v>0.3805</v>
          </cell>
          <cell r="C129">
            <v>0.25900000000000001</v>
          </cell>
          <cell r="D129">
            <v>0.32890000000000003</v>
          </cell>
        </row>
        <row r="130">
          <cell r="A130">
            <v>128</v>
          </cell>
          <cell r="B130">
            <v>0.375</v>
          </cell>
          <cell r="C130">
            <v>0.255</v>
          </cell>
          <cell r="D130">
            <v>0.3236</v>
          </cell>
        </row>
        <row r="131">
          <cell r="A131">
            <v>129</v>
          </cell>
          <cell r="B131">
            <v>0.3695</v>
          </cell>
          <cell r="C131">
            <v>0.251</v>
          </cell>
          <cell r="D131">
            <v>0.31830000000000003</v>
          </cell>
        </row>
        <row r="132">
          <cell r="A132">
            <v>130</v>
          </cell>
          <cell r="B132">
            <v>0.36399999999999999</v>
          </cell>
          <cell r="C132">
            <v>0.247</v>
          </cell>
          <cell r="D132">
            <v>0.313</v>
          </cell>
        </row>
        <row r="133">
          <cell r="A133">
            <v>131</v>
          </cell>
          <cell r="B133">
            <v>0.35909999999999997</v>
          </cell>
          <cell r="C133">
            <v>0.24379999999999999</v>
          </cell>
          <cell r="D133">
            <v>0.30890000000000001</v>
          </cell>
        </row>
        <row r="134">
          <cell r="A134">
            <v>132</v>
          </cell>
          <cell r="B134">
            <v>0.35420000000000001</v>
          </cell>
          <cell r="C134">
            <v>0.24060000000000001</v>
          </cell>
          <cell r="D134">
            <v>0.30480000000000002</v>
          </cell>
        </row>
        <row r="135">
          <cell r="A135">
            <v>133</v>
          </cell>
          <cell r="B135">
            <v>0.3493</v>
          </cell>
          <cell r="C135">
            <v>0.2374</v>
          </cell>
          <cell r="D135">
            <v>0.30070000000000002</v>
          </cell>
        </row>
        <row r="136">
          <cell r="A136">
            <v>134</v>
          </cell>
          <cell r="B136">
            <v>0.34439999999999998</v>
          </cell>
          <cell r="C136">
            <v>0.23419999999999999</v>
          </cell>
          <cell r="D136">
            <v>0.29659999999999997</v>
          </cell>
        </row>
        <row r="137">
          <cell r="A137">
            <v>135</v>
          </cell>
          <cell r="B137">
            <v>0.33950000000000002</v>
          </cell>
          <cell r="C137">
            <v>0.23100000000000001</v>
          </cell>
          <cell r="D137">
            <v>0.29249999999999998</v>
          </cell>
        </row>
        <row r="138">
          <cell r="A138">
            <v>136</v>
          </cell>
          <cell r="B138">
            <v>0.33460000000000001</v>
          </cell>
          <cell r="C138">
            <v>0.2278</v>
          </cell>
          <cell r="D138">
            <v>0.28839999999999999</v>
          </cell>
        </row>
        <row r="139">
          <cell r="A139">
            <v>137</v>
          </cell>
          <cell r="B139">
            <v>0.32969999999999999</v>
          </cell>
          <cell r="C139">
            <v>0.22459999999999999</v>
          </cell>
          <cell r="D139">
            <v>0.2843</v>
          </cell>
        </row>
        <row r="140">
          <cell r="A140">
            <v>138</v>
          </cell>
          <cell r="B140">
            <v>0.32479999999999998</v>
          </cell>
          <cell r="C140">
            <v>0.22140000000000001</v>
          </cell>
          <cell r="D140">
            <v>0.2802</v>
          </cell>
        </row>
        <row r="141">
          <cell r="A141">
            <v>139</v>
          </cell>
          <cell r="B141">
            <v>0.31990000000000002</v>
          </cell>
          <cell r="C141">
            <v>0.21820000000000001</v>
          </cell>
          <cell r="D141">
            <v>0.27610000000000001</v>
          </cell>
        </row>
        <row r="142">
          <cell r="A142">
            <v>140</v>
          </cell>
          <cell r="B142">
            <v>0.315</v>
          </cell>
          <cell r="C142">
            <v>0.215</v>
          </cell>
          <cell r="D142">
            <v>0.27200000000000002</v>
          </cell>
        </row>
        <row r="143">
          <cell r="A143">
            <v>141</v>
          </cell>
          <cell r="B143">
            <v>0.31109999999999999</v>
          </cell>
          <cell r="C143">
            <v>0.21240000000000001</v>
          </cell>
          <cell r="D143">
            <v>0.26869999999999999</v>
          </cell>
        </row>
        <row r="144">
          <cell r="A144">
            <v>142</v>
          </cell>
          <cell r="B144">
            <v>0.30719999999999997</v>
          </cell>
          <cell r="C144">
            <v>0.20979999999999999</v>
          </cell>
          <cell r="D144">
            <v>0.26540000000000002</v>
          </cell>
        </row>
        <row r="145">
          <cell r="A145">
            <v>143</v>
          </cell>
          <cell r="B145">
            <v>0.30330000000000001</v>
          </cell>
          <cell r="C145">
            <v>0.2072</v>
          </cell>
          <cell r="D145">
            <v>0.2621</v>
          </cell>
        </row>
        <row r="146">
          <cell r="A146">
            <v>144</v>
          </cell>
          <cell r="B146">
            <v>0.2994</v>
          </cell>
          <cell r="C146">
            <v>0.2046</v>
          </cell>
          <cell r="D146">
            <v>0.25879999999999997</v>
          </cell>
        </row>
        <row r="147">
          <cell r="A147">
            <v>145</v>
          </cell>
          <cell r="B147">
            <v>0.29549999999999998</v>
          </cell>
          <cell r="C147">
            <v>0.20200000000000001</v>
          </cell>
          <cell r="D147">
            <v>0.2555</v>
          </cell>
        </row>
        <row r="148">
          <cell r="A148">
            <v>146</v>
          </cell>
          <cell r="B148">
            <v>0.29160000000000003</v>
          </cell>
          <cell r="C148">
            <v>0.19939999999999999</v>
          </cell>
          <cell r="D148">
            <v>0.25219999999999998</v>
          </cell>
        </row>
        <row r="149">
          <cell r="A149">
            <v>147</v>
          </cell>
          <cell r="B149">
            <v>0.28770000000000001</v>
          </cell>
          <cell r="C149">
            <v>0.1968</v>
          </cell>
          <cell r="D149">
            <v>0.24890000000000001</v>
          </cell>
        </row>
        <row r="150">
          <cell r="A150">
            <v>148</v>
          </cell>
          <cell r="B150">
            <v>0.2838</v>
          </cell>
          <cell r="C150">
            <v>0.19420000000000001</v>
          </cell>
          <cell r="D150">
            <v>0.24560000000000001</v>
          </cell>
        </row>
        <row r="151">
          <cell r="A151">
            <v>149</v>
          </cell>
          <cell r="B151">
            <v>0.27989999999999998</v>
          </cell>
          <cell r="C151">
            <v>0.19159999999999999</v>
          </cell>
          <cell r="D151">
            <v>0.24229999999999999</v>
          </cell>
        </row>
        <row r="152">
          <cell r="A152">
            <v>150</v>
          </cell>
          <cell r="B152">
            <v>0.27600000000000002</v>
          </cell>
          <cell r="C152">
            <v>0.189</v>
          </cell>
          <cell r="D152">
            <v>0.23899999999999999</v>
          </cell>
        </row>
        <row r="153">
          <cell r="A153">
            <v>151</v>
          </cell>
          <cell r="B153">
            <v>0.27279999999999999</v>
          </cell>
          <cell r="C153">
            <v>0.18679999999999999</v>
          </cell>
          <cell r="D153">
            <v>0.2369</v>
          </cell>
        </row>
        <row r="154">
          <cell r="A154">
            <v>152</v>
          </cell>
          <cell r="B154">
            <v>0.26960000000000001</v>
          </cell>
          <cell r="C154">
            <v>0.18459999999999999</v>
          </cell>
          <cell r="D154">
            <v>0.23480000000000001</v>
          </cell>
        </row>
        <row r="155">
          <cell r="A155">
            <v>153</v>
          </cell>
          <cell r="B155">
            <v>0.26640000000000003</v>
          </cell>
          <cell r="C155">
            <v>0.18240000000000001</v>
          </cell>
          <cell r="D155">
            <v>0.23269999999999999</v>
          </cell>
        </row>
        <row r="156">
          <cell r="A156">
            <v>154</v>
          </cell>
          <cell r="B156">
            <v>0.26319999999999999</v>
          </cell>
          <cell r="C156">
            <v>0.1802</v>
          </cell>
          <cell r="D156">
            <v>0.2306</v>
          </cell>
        </row>
        <row r="157">
          <cell r="A157">
            <v>155</v>
          </cell>
          <cell r="B157">
            <v>0.26</v>
          </cell>
          <cell r="C157">
            <v>0.17799999999999999</v>
          </cell>
          <cell r="D157">
            <v>0.22850000000000001</v>
          </cell>
        </row>
        <row r="158">
          <cell r="A158">
            <v>156</v>
          </cell>
          <cell r="B158">
            <v>0.25679999999999997</v>
          </cell>
          <cell r="C158">
            <v>0.17580000000000001</v>
          </cell>
          <cell r="D158">
            <v>0.22639999999999999</v>
          </cell>
        </row>
        <row r="159">
          <cell r="A159">
            <v>157</v>
          </cell>
          <cell r="B159">
            <v>0.25359999999999999</v>
          </cell>
          <cell r="C159">
            <v>0.1736</v>
          </cell>
          <cell r="D159">
            <v>0.2243</v>
          </cell>
        </row>
        <row r="160">
          <cell r="A160">
            <v>158</v>
          </cell>
          <cell r="B160">
            <v>0.25040000000000001</v>
          </cell>
          <cell r="C160">
            <v>0.1714</v>
          </cell>
          <cell r="D160">
            <v>0.22220000000000001</v>
          </cell>
        </row>
        <row r="161">
          <cell r="A161">
            <v>159</v>
          </cell>
          <cell r="B161">
            <v>0.2472</v>
          </cell>
          <cell r="C161">
            <v>0.16919999999999999</v>
          </cell>
          <cell r="D161">
            <v>0.22009999999999999</v>
          </cell>
        </row>
        <row r="162">
          <cell r="A162">
            <v>160</v>
          </cell>
          <cell r="B162">
            <v>0.24399999999999999</v>
          </cell>
          <cell r="C162">
            <v>0.16700000000000001</v>
          </cell>
          <cell r="D162">
            <v>0.218</v>
          </cell>
        </row>
        <row r="163">
          <cell r="A163">
            <v>161</v>
          </cell>
          <cell r="B163">
            <v>0.2414</v>
          </cell>
          <cell r="C163">
            <v>0.1653</v>
          </cell>
          <cell r="D163">
            <v>0.21510000000000001</v>
          </cell>
        </row>
        <row r="164">
          <cell r="A164">
            <v>162</v>
          </cell>
          <cell r="B164">
            <v>0.23880000000000001</v>
          </cell>
          <cell r="C164">
            <v>0.1636</v>
          </cell>
          <cell r="D164">
            <v>0.2122</v>
          </cell>
        </row>
        <row r="165">
          <cell r="A165">
            <v>163</v>
          </cell>
          <cell r="B165">
            <v>0.23619999999999999</v>
          </cell>
          <cell r="C165">
            <v>0.16189999999999999</v>
          </cell>
          <cell r="D165">
            <v>0.20930000000000001</v>
          </cell>
        </row>
        <row r="166">
          <cell r="A166">
            <v>164</v>
          </cell>
          <cell r="B166">
            <v>0.2336</v>
          </cell>
          <cell r="C166">
            <v>0.16020000000000001</v>
          </cell>
          <cell r="D166">
            <v>0.2064</v>
          </cell>
        </row>
        <row r="167">
          <cell r="A167">
            <v>165</v>
          </cell>
          <cell r="B167">
            <v>0.23100000000000001</v>
          </cell>
          <cell r="C167">
            <v>0.1585</v>
          </cell>
          <cell r="D167">
            <v>0.20349999999999999</v>
          </cell>
        </row>
        <row r="168">
          <cell r="A168">
            <v>166</v>
          </cell>
          <cell r="B168">
            <v>0.22839999999999999</v>
          </cell>
          <cell r="C168">
            <v>0.15679999999999999</v>
          </cell>
          <cell r="D168">
            <v>0.2006</v>
          </cell>
        </row>
        <row r="169">
          <cell r="A169">
            <v>167</v>
          </cell>
          <cell r="B169">
            <v>0.2258</v>
          </cell>
          <cell r="C169">
            <v>0.15509999999999999</v>
          </cell>
          <cell r="D169">
            <v>0.19769999999999999</v>
          </cell>
        </row>
        <row r="170">
          <cell r="A170">
            <v>168</v>
          </cell>
          <cell r="B170">
            <v>0.22320000000000001</v>
          </cell>
          <cell r="C170">
            <v>0.15340000000000001</v>
          </cell>
          <cell r="D170">
            <v>0.1948</v>
          </cell>
        </row>
        <row r="171">
          <cell r="A171">
            <v>169</v>
          </cell>
          <cell r="B171">
            <v>0.22059999999999999</v>
          </cell>
          <cell r="C171">
            <v>0.1517</v>
          </cell>
          <cell r="D171">
            <v>0.19189999999999999</v>
          </cell>
        </row>
        <row r="172">
          <cell r="A172">
            <v>170</v>
          </cell>
          <cell r="B172">
            <v>0.218</v>
          </cell>
          <cell r="C172">
            <v>0.15</v>
          </cell>
          <cell r="D172">
            <v>0.189</v>
          </cell>
        </row>
        <row r="173">
          <cell r="A173">
            <v>171</v>
          </cell>
          <cell r="B173">
            <v>0.21579999999999999</v>
          </cell>
          <cell r="C173">
            <v>0.14849999999999999</v>
          </cell>
          <cell r="D173">
            <v>0.188</v>
          </cell>
        </row>
        <row r="174">
          <cell r="A174">
            <v>172</v>
          </cell>
          <cell r="B174">
            <v>0.21360000000000001</v>
          </cell>
          <cell r="C174">
            <v>0.14699999999999999</v>
          </cell>
          <cell r="D174">
            <v>0.187</v>
          </cell>
        </row>
        <row r="175">
          <cell r="A175">
            <v>173</v>
          </cell>
          <cell r="B175">
            <v>0.2114</v>
          </cell>
          <cell r="C175">
            <v>0.14549999999999999</v>
          </cell>
          <cell r="D175">
            <v>0.186</v>
          </cell>
        </row>
        <row r="176">
          <cell r="A176">
            <v>174</v>
          </cell>
          <cell r="B176">
            <v>0.2092</v>
          </cell>
          <cell r="C176">
            <v>0.14399999999999999</v>
          </cell>
          <cell r="D176">
            <v>0.185</v>
          </cell>
        </row>
        <row r="177">
          <cell r="A177">
            <v>175</v>
          </cell>
          <cell r="B177">
            <v>0.20699999999999999</v>
          </cell>
          <cell r="C177">
            <v>0.14249999999999999</v>
          </cell>
          <cell r="D177">
            <v>0.184</v>
          </cell>
        </row>
        <row r="178">
          <cell r="A178">
            <v>176</v>
          </cell>
          <cell r="B178">
            <v>0.20480000000000001</v>
          </cell>
          <cell r="C178">
            <v>0.14099999999999999</v>
          </cell>
          <cell r="D178">
            <v>0.183</v>
          </cell>
        </row>
        <row r="179">
          <cell r="A179">
            <v>177</v>
          </cell>
          <cell r="B179">
            <v>0.2026</v>
          </cell>
          <cell r="C179">
            <v>0.13950000000000001</v>
          </cell>
          <cell r="D179">
            <v>0.182</v>
          </cell>
        </row>
        <row r="180">
          <cell r="A180">
            <v>178</v>
          </cell>
          <cell r="B180">
            <v>0.20039999999999999</v>
          </cell>
          <cell r="C180">
            <v>0.13800000000000001</v>
          </cell>
          <cell r="D180">
            <v>0.18099999999999999</v>
          </cell>
        </row>
        <row r="181">
          <cell r="A181">
            <v>179</v>
          </cell>
          <cell r="B181">
            <v>0.19819999999999999</v>
          </cell>
          <cell r="C181">
            <v>0.13650000000000001</v>
          </cell>
          <cell r="D181">
            <v>0.18</v>
          </cell>
        </row>
        <row r="182">
          <cell r="A182">
            <v>180</v>
          </cell>
          <cell r="B182">
            <v>0.19600000000000001</v>
          </cell>
          <cell r="C182">
            <v>0.13500000000000001</v>
          </cell>
          <cell r="D182">
            <v>0.17899999999999999</v>
          </cell>
        </row>
        <row r="183">
          <cell r="A183">
            <v>181</v>
          </cell>
          <cell r="B183">
            <v>0.19409999999999999</v>
          </cell>
          <cell r="C183">
            <v>0.13370000000000001</v>
          </cell>
          <cell r="D183">
            <v>0.17649999999999999</v>
          </cell>
        </row>
        <row r="184">
          <cell r="A184">
            <v>182</v>
          </cell>
          <cell r="B184">
            <v>0.19220000000000001</v>
          </cell>
          <cell r="C184">
            <v>0.13239999999999999</v>
          </cell>
          <cell r="D184">
            <v>0.17399999999999999</v>
          </cell>
        </row>
        <row r="185">
          <cell r="A185">
            <v>183</v>
          </cell>
          <cell r="B185">
            <v>0.1903</v>
          </cell>
          <cell r="C185">
            <v>0.13109999999999999</v>
          </cell>
          <cell r="D185">
            <v>0.17150000000000001</v>
          </cell>
        </row>
        <row r="186">
          <cell r="A186">
            <v>184</v>
          </cell>
          <cell r="B186">
            <v>0.18840000000000001</v>
          </cell>
          <cell r="C186">
            <v>0.1298</v>
          </cell>
          <cell r="D186">
            <v>0.16900000000000001</v>
          </cell>
        </row>
        <row r="187">
          <cell r="A187">
            <v>185</v>
          </cell>
          <cell r="B187">
            <v>0.1865</v>
          </cell>
          <cell r="C187">
            <v>0.1285</v>
          </cell>
          <cell r="D187">
            <v>0.16650000000000001</v>
          </cell>
        </row>
        <row r="188">
          <cell r="A188">
            <v>186</v>
          </cell>
          <cell r="B188">
            <v>0.18459999999999999</v>
          </cell>
          <cell r="C188">
            <v>0.12720000000000001</v>
          </cell>
          <cell r="D188">
            <v>0.16400000000000001</v>
          </cell>
        </row>
        <row r="189">
          <cell r="A189">
            <v>187</v>
          </cell>
          <cell r="B189">
            <v>0.1827</v>
          </cell>
          <cell r="C189">
            <v>0.12590000000000001</v>
          </cell>
          <cell r="D189">
            <v>0.1615</v>
          </cell>
        </row>
        <row r="190">
          <cell r="A190">
            <v>188</v>
          </cell>
          <cell r="B190">
            <v>0.18079999999999999</v>
          </cell>
          <cell r="C190">
            <v>0.1246</v>
          </cell>
          <cell r="D190">
            <v>0.159</v>
          </cell>
        </row>
        <row r="191">
          <cell r="A191">
            <v>189</v>
          </cell>
          <cell r="B191">
            <v>0.1789</v>
          </cell>
          <cell r="C191">
            <v>0.12330000000000001</v>
          </cell>
          <cell r="D191">
            <v>0.1565</v>
          </cell>
        </row>
        <row r="192">
          <cell r="A192">
            <v>190</v>
          </cell>
          <cell r="B192">
            <v>0.17699999999999999</v>
          </cell>
          <cell r="C192">
            <v>0.122</v>
          </cell>
          <cell r="D192">
            <v>0.154</v>
          </cell>
        </row>
        <row r="193">
          <cell r="A193">
            <v>191</v>
          </cell>
          <cell r="B193">
            <v>0.1754</v>
          </cell>
          <cell r="C193">
            <v>0.12089999999999999</v>
          </cell>
          <cell r="D193">
            <v>0.15260000000000001</v>
          </cell>
        </row>
        <row r="194">
          <cell r="A194">
            <v>192</v>
          </cell>
          <cell r="B194">
            <v>0.17380000000000001</v>
          </cell>
          <cell r="C194">
            <v>0.1198</v>
          </cell>
          <cell r="D194">
            <v>0.1512</v>
          </cell>
        </row>
        <row r="195">
          <cell r="A195">
            <v>193</v>
          </cell>
          <cell r="B195">
            <v>0.17219999999999999</v>
          </cell>
          <cell r="C195">
            <v>0.1187</v>
          </cell>
          <cell r="D195">
            <v>0.14979999999999999</v>
          </cell>
        </row>
        <row r="196">
          <cell r="A196">
            <v>194</v>
          </cell>
          <cell r="B196">
            <v>0.1706</v>
          </cell>
          <cell r="C196">
            <v>0.1176</v>
          </cell>
          <cell r="D196">
            <v>0.1484</v>
          </cell>
        </row>
        <row r="197">
          <cell r="A197">
            <v>195</v>
          </cell>
          <cell r="B197">
            <v>0.16900000000000001</v>
          </cell>
          <cell r="C197">
            <v>0.11650000000000001</v>
          </cell>
          <cell r="D197">
            <v>0.14699999999999999</v>
          </cell>
        </row>
        <row r="198">
          <cell r="A198">
            <v>196</v>
          </cell>
          <cell r="B198">
            <v>0.16739999999999999</v>
          </cell>
          <cell r="C198">
            <v>0.1154</v>
          </cell>
          <cell r="D198">
            <v>0.14560000000000001</v>
          </cell>
        </row>
        <row r="199">
          <cell r="A199">
            <v>197</v>
          </cell>
          <cell r="B199">
            <v>0.1658</v>
          </cell>
          <cell r="C199">
            <v>0.1143</v>
          </cell>
          <cell r="D199">
            <v>0.14419999999999999</v>
          </cell>
        </row>
        <row r="200">
          <cell r="A200">
            <v>198</v>
          </cell>
          <cell r="B200">
            <v>0.16420000000000001</v>
          </cell>
          <cell r="C200">
            <v>0.1132</v>
          </cell>
          <cell r="D200">
            <v>0.14280000000000001</v>
          </cell>
        </row>
        <row r="201">
          <cell r="A201">
            <v>199</v>
          </cell>
          <cell r="B201">
            <v>0.16259999999999999</v>
          </cell>
          <cell r="C201">
            <v>0.11210000000000001</v>
          </cell>
          <cell r="D201">
            <v>0.1414</v>
          </cell>
        </row>
        <row r="202">
          <cell r="A202">
            <v>200</v>
          </cell>
          <cell r="B202">
            <v>0.161</v>
          </cell>
          <cell r="C202">
            <v>0.111</v>
          </cell>
          <cell r="D202">
            <v>0.14000000000000001</v>
          </cell>
        </row>
        <row r="203">
          <cell r="A203">
            <v>201</v>
          </cell>
          <cell r="B203">
            <v>0.15959999999999999</v>
          </cell>
          <cell r="C203">
            <v>0.1101</v>
          </cell>
          <cell r="D203">
            <v>0.13880000000000001</v>
          </cell>
        </row>
        <row r="204">
          <cell r="A204">
            <v>202</v>
          </cell>
          <cell r="B204">
            <v>0.15820000000000001</v>
          </cell>
          <cell r="C204">
            <v>0.10920000000000001</v>
          </cell>
          <cell r="D204">
            <v>0.1376</v>
          </cell>
        </row>
        <row r="205">
          <cell r="A205">
            <v>203</v>
          </cell>
          <cell r="B205">
            <v>0.15679999999999999</v>
          </cell>
          <cell r="C205">
            <v>0.10829999999999999</v>
          </cell>
          <cell r="D205">
            <v>0.13639999999999999</v>
          </cell>
        </row>
        <row r="206">
          <cell r="A206">
            <v>204</v>
          </cell>
          <cell r="B206">
            <v>0.15540000000000001</v>
          </cell>
          <cell r="C206">
            <v>0.1074</v>
          </cell>
          <cell r="D206">
            <v>0.13519999999999999</v>
          </cell>
        </row>
        <row r="207">
          <cell r="A207">
            <v>205</v>
          </cell>
          <cell r="B207">
            <v>0.154</v>
          </cell>
          <cell r="C207">
            <v>0.1065</v>
          </cell>
          <cell r="D207">
            <v>0.13400000000000001</v>
          </cell>
        </row>
        <row r="208">
          <cell r="A208">
            <v>206</v>
          </cell>
          <cell r="B208">
            <v>0.15260000000000001</v>
          </cell>
          <cell r="C208">
            <v>0.1056</v>
          </cell>
          <cell r="D208">
            <v>0.1328</v>
          </cell>
        </row>
        <row r="209">
          <cell r="A209">
            <v>207</v>
          </cell>
          <cell r="B209">
            <v>0.1512</v>
          </cell>
          <cell r="C209">
            <v>0.1047</v>
          </cell>
          <cell r="D209">
            <v>0.13159999999999999</v>
          </cell>
        </row>
        <row r="210">
          <cell r="A210">
            <v>208</v>
          </cell>
          <cell r="B210">
            <v>0.14979999999999999</v>
          </cell>
          <cell r="C210">
            <v>0.1038</v>
          </cell>
          <cell r="D210">
            <v>0.13039999999999999</v>
          </cell>
        </row>
        <row r="211">
          <cell r="A211">
            <v>209</v>
          </cell>
          <cell r="B211">
            <v>0.1484</v>
          </cell>
          <cell r="C211">
            <v>0.10290000000000001</v>
          </cell>
          <cell r="D211">
            <v>0.12920000000000001</v>
          </cell>
        </row>
        <row r="212">
          <cell r="A212">
            <v>210</v>
          </cell>
          <cell r="B212">
            <v>0.14699999999999999</v>
          </cell>
          <cell r="C212">
            <v>0.10199999999999999</v>
          </cell>
          <cell r="D212">
            <v>0.128</v>
          </cell>
        </row>
        <row r="213">
          <cell r="A213">
            <v>211</v>
          </cell>
          <cell r="B213">
            <v>0.14580000000000001</v>
          </cell>
          <cell r="C213">
            <v>0.1012</v>
          </cell>
          <cell r="D213">
            <v>0.127</v>
          </cell>
        </row>
        <row r="214">
          <cell r="A214">
            <v>212</v>
          </cell>
          <cell r="B214">
            <v>0.14460000000000001</v>
          </cell>
          <cell r="C214">
            <v>0.1004</v>
          </cell>
          <cell r="D214">
            <v>0.126</v>
          </cell>
        </row>
        <row r="215">
          <cell r="A215">
            <v>213</v>
          </cell>
          <cell r="B215">
            <v>0.1434</v>
          </cell>
          <cell r="C215">
            <v>9.9599999999999994E-2</v>
          </cell>
          <cell r="D215">
            <v>0.125</v>
          </cell>
        </row>
        <row r="216">
          <cell r="A216">
            <v>214</v>
          </cell>
          <cell r="B216">
            <v>0.14219999999999999</v>
          </cell>
          <cell r="C216">
            <v>9.8799999999999999E-2</v>
          </cell>
          <cell r="D216">
            <v>0.124</v>
          </cell>
        </row>
        <row r="217">
          <cell r="A217">
            <v>215</v>
          </cell>
          <cell r="B217">
            <v>0.14099999999999999</v>
          </cell>
          <cell r="C217">
            <v>9.8000000000000004E-2</v>
          </cell>
          <cell r="D217">
            <v>0.123</v>
          </cell>
        </row>
        <row r="218">
          <cell r="A218">
            <v>216</v>
          </cell>
          <cell r="B218">
            <v>0.13980000000000001</v>
          </cell>
          <cell r="C218">
            <v>9.7199999999999995E-2</v>
          </cell>
          <cell r="D218">
            <v>0.122</v>
          </cell>
        </row>
        <row r="219">
          <cell r="A219">
            <v>217</v>
          </cell>
          <cell r="B219">
            <v>0.1386</v>
          </cell>
          <cell r="C219">
            <v>9.64E-2</v>
          </cell>
          <cell r="D219">
            <v>0.121</v>
          </cell>
        </row>
        <row r="220">
          <cell r="A220">
            <v>218</v>
          </cell>
          <cell r="B220">
            <v>0.13739999999999999</v>
          </cell>
          <cell r="C220">
            <v>9.5600000000000004E-2</v>
          </cell>
          <cell r="D220">
            <v>0.12</v>
          </cell>
        </row>
        <row r="221">
          <cell r="A221">
            <v>219</v>
          </cell>
          <cell r="B221">
            <v>0.13619999999999999</v>
          </cell>
          <cell r="C221">
            <v>9.4799999999999995E-2</v>
          </cell>
          <cell r="D221">
            <v>0.11899999999999999</v>
          </cell>
        </row>
        <row r="222">
          <cell r="A222">
            <v>220</v>
          </cell>
          <cell r="B222">
            <v>0.13500000000000001</v>
          </cell>
          <cell r="C222">
            <v>9.4E-2</v>
          </cell>
          <cell r="D222">
            <v>0.11799999999999999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KluongKm2,4"/>
      <sheetName val="B.cao"/>
      <sheetName val="T.tiet"/>
      <sheetName val="T.N"/>
      <sheetName val="00000000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QL1A-QL1Q moi"/>
      <sheetName val="DG CAࡕ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BDCNH"/>
      <sheetName val="bcdtk"/>
      <sheetName val="BCDKTNH"/>
      <sheetName val="BCDKTTHUE"/>
      <sheetName val="tsc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C.   ( Lang"/>
      <sheetName val="Maumo)"/>
      <sheetName val="HK1"/>
      <sheetName val="HK2"/>
      <sheetName val="CANAM"/>
      <sheetName val="Tai khoan"/>
      <sheetName val="P_x000c_V"/>
      <sheetName val="DG "/>
      <sheetName val="Tojg KLBS"/>
      <sheetName val="Tonchop"/>
      <sheetName val="XL@Test5"/>
      <sheetName val="ɂIEN DONG"/>
      <sheetName val="MTO REV.0"/>
      <sheetName val="KH-Q1,Q2,01"/>
      <sheetName val="TTDZ22"/>
      <sheetName val="NCong-Day-Su"/>
      <sheetName val="giathanh1"/>
      <sheetName val="DG CA?"/>
      <sheetName val="¶"/>
      <sheetName val="NC"/>
      <sheetName val="Quy_x0000_2-2002"/>
      <sheetName val="KK bo sung"/>
      <sheetName val="?IEN DONG"/>
      <sheetName val="dmuc"/>
      <sheetName val="BGThau_x0008__x0000__x0000_0000000_x0001__x0006__x0000__x0000_Sheet1_x0008__x0000__x0000_To"/>
      <sheetName val="S`eet12"/>
      <sheetName val="XHXPXXX1"/>
      <sheetName val="0000000!"/>
      <sheetName val="To tri.h"/>
      <sheetName val="cnHoan"/>
      <sheetName val="V_x0010_PN"/>
      <sheetName val="IBASE"/>
      <sheetName val="˜Ünh m÷c"/>
      <sheetName val="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Bu gi`"/>
      <sheetName val="XL4Te3t5"/>
      <sheetName val="tuong"/>
      <sheetName val="data"/>
      <sheetName val="phi"/>
      <sheetName val="TDT"/>
      <sheetName val="S29_x0007__x0000__x0000_S"/>
      <sheetName val="PPVT"/>
      <sheetName val="DO AM DT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NHAN_x0000_CONG"/>
      <sheetName val="Quy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çha tri SX"/>
      <sheetName val="So Conç!îfhiep"/>
      <sheetName val="XLÿÿest5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Girder"/>
      <sheetName val="Tendon"/>
      <sheetName val="CHIET TINH TBA"/>
      <sheetName val="Bang TK goc"/>
      <sheetName val="DGchitiet "/>
      <sheetName val="Q3-01-duyet"/>
      <sheetName val="Sheetr"/>
      <sheetName val="Km225_838-228_100"/>
      <sheetName val="Na2_x0000__x0000_01"/>
      <sheetName val="tienluong"/>
      <sheetName val="NEW-PANEL"/>
      <sheetName val="Sêeet9"/>
      <sheetName val="_x0000__x0000_쫀䃝Z"/>
      <sheetName val="_x0000__x0000__x0000__x0000_¢é@Z_x0000__x000d__x0000__x0004_"/>
      <sheetName val="DT1????????"/>
      <sheetName val="Quy?2-2002"/>
      <sheetName val="DT1?"/>
      <sheetName val="S29_x0007_??S"/>
      <sheetName val="S29_x0007_?S"/>
      <sheetName val="DG CA_"/>
      <sheetName val="_IEN DONG"/>
      <sheetName val="DT1________"/>
      <sheetName val="Quy_2-2002"/>
      <sheetName val="DT1_"/>
      <sheetName val="S29_x0007___S"/>
      <sheetName val="S29_x0007__S"/>
      <sheetName val="Tang TRCD 98-02"/>
      <sheetName val="TSCD 2000"/>
      <sheetName val="NHAN CWNG"/>
      <sheetName val="BGThau_x0008__x0000_0000000_x0001__x0006__x0000_Sheet1_x0008__x0000_To dr"/>
      <sheetName val="INV"/>
      <sheetName val="XXXXXXX2"/>
      <sheetName val="XXXXXXX3"/>
      <sheetName val="XXXXXXX4"/>
      <sheetName val="DI-ESTI"/>
      <sheetName val="DTCTtallu"/>
      <sheetName val="4_x0004__x0000__x0000_XN54_x0004__x0000__x0000_XN33_x0004__x0000__x0000_NK96_x0006__x0000__x0000_Sheet4"/>
      <sheetName val="CT_x0000_doanh thu 2005"/>
      <sheetName val="Km227Э227_838s,"/>
      <sheetName val="XNGBQII-_x0010_4 (3)"/>
      <sheetName val="XNGBQI-01 (02)"/>
      <sheetName val="Du kien DT 9 thang de fop"/>
      <sheetName val="BGThau_x0008_"/>
      <sheetName val="Hạng mục 2"/>
      <sheetName val="ptdg"/>
      <sheetName val="ctTBA"/>
      <sheetName val="Quy $-02"/>
      <sheetName val="tra-vat-lieu"/>
      <sheetName val="MTO REV.2(ARMOR)"/>
      <sheetName val="M+MC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coctuatrenda"/>
      <sheetName val="Thuc_thanh"/>
      <sheetName val="QL1A-QL1A_moi"/>
      <sheetName val="C_Bong_Lang"/>
      <sheetName val="Vanh_dai_III_(TKKT)"/>
      <sheetName val="B_cao"/>
      <sheetName val="T_tiet"/>
      <sheetName val="T_N"/>
      <sheetName val="NHAN_CONG"/>
      <sheetName val="DG_CAU"/>
      <sheetName val="THOP_CAU"/>
      <sheetName val="TLP_CAU"/>
      <sheetName val="XL4Poppy_(2)"/>
      <sheetName val="Tong_KLBS"/>
      <sheetName val="To_trinh"/>
      <sheetName val="THKL_nghiemthu"/>
      <sheetName val="DTCTtaluy_(2)"/>
      <sheetName val="KLDGTT&lt;120%_(2)"/>
      <sheetName val="TH_(2)"/>
      <sheetName val="Nam_2001"/>
      <sheetName val="Tang_TSCD_98-02"/>
      <sheetName val="BIEN_DONG"/>
      <sheetName val="TSCD_2001"/>
      <sheetName val="Quy_1-2002"/>
      <sheetName val="Quy_3-2002"/>
      <sheetName val="Quy_4-02"/>
      <sheetName val="Bang_du_toan"/>
      <sheetName val="Bu_gia"/>
      <sheetName val="PT_vat_tu"/>
      <sheetName val="C______Lang"/>
      <sheetName val="QL1A-QL1Q_moi"/>
      <sheetName val="KK_bo_sung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KluongKm24"/>
      <sheetName val="Tai_khoan"/>
      <sheetName val="MTO_REV_0"/>
      <sheetName val="C____(_Lang"/>
      <sheetName val="DO_AM_DT"/>
      <sheetName val="334_d"/>
      <sheetName val="ɂIEN_DONG"/>
      <sheetName val="Tojg_KLBS"/>
      <sheetName val="PV"/>
      <sheetName val="DG_CA?"/>
      <sheetName val="Khoi luong"/>
      <sheetName val="DG_"/>
      <sheetName val="CĮ     Lang"/>
      <sheetName val="CI     Lang"/>
      <sheetName val="NHAN"/>
      <sheetName val="Vong KLBS"/>
      <sheetName val="Na2"/>
      <sheetName val="Km227?227_838s,"/>
      <sheetName val="CT"/>
      <sheetName val="4_x0004_"/>
      <sheetName val=""/>
      <sheetName val="_x0000__x0000__x0000__x0000_¢é@Z_x0000__x000a__x0000__x0004_"/>
      <sheetName val="Exterior Walls Finishes"/>
      <sheetName val="GVL-NC-M"/>
      <sheetName val="BGThau_x0008_??0000000_x0001__x0006_??Sheet1_x0008_??To"/>
      <sheetName val="NHAN?CONG"/>
      <sheetName val="BGThau_x0008_?0000000_x0001__x0006_?Sheet1_x0008_?To dr"/>
      <sheetName val="4_x0004_??XN54_x0004_??XN33_x0004_??NK96_x0006_??Sheet4"/>
      <sheetName val="BGThau_x0008_?0000000_x0001__x0006_?Sheet1_x0008_?To"/>
      <sheetName val="Na2??01"/>
      <sheetName val="4_x0004_?XN54_x0004_?XN33_x0004_?NK96_x0006_?Sheet4"/>
      <sheetName val="CT?doanh thu 2005"/>
      <sheetName val="DG _x0000__x0000__x0000__x0000__x0000__x0000__x0000__x0000__x0000__x0009__x0000_᲌Ա_x0000__x0004__x0000__x0000__x0000__x0000__x0000__x0000_窰԰_x0000__x0000__x0000__x0000__x0000_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Pier"/>
      <sheetName val="Pile"/>
      <sheetName val="H?ng m?c 2"/>
      <sheetName val="_x0000__x0000_??Z"/>
      <sheetName val="_x0000__x0000__x0017_[Q3-01-duyet.xls]Maumo)_x0000_?_x0000__x0000__x0000_"/>
      <sheetName val="?IEN_DONG"/>
      <sheetName val="00000003"/>
      <sheetName val="TTTram"/>
      <sheetName val="KTQT-AF_x0003_"/>
      <sheetName val="KLDGT_x0014_&lt;120%"/>
      <sheetName val="Congt9"/>
      <sheetName val="XNGBQIV-02_x0000__x0000_)"/>
      <sheetName val="name"/>
      <sheetName val="c`i tiet KHM"/>
      <sheetName val="Na2_x0000__x0000_€01"/>
      <sheetName val="_x0000__x0000__x0000__x0000__x0000__x0000__x0000__x0000_ (2)"/>
      <sheetName val="Thuc_thanh1"/>
      <sheetName val="QL1A-QL1A_moi1"/>
      <sheetName val="C_Bong_Lang1"/>
      <sheetName val="Vanh_dai_III_(TKKT)1"/>
      <sheetName val="NHAN_CONG1"/>
      <sheetName val="DG_CAU1"/>
      <sheetName val="THOP_CAU1"/>
      <sheetName val="TLP_CAU1"/>
      <sheetName val="XL4Poppy_(2)1"/>
      <sheetName val="Tong_KLBS1"/>
      <sheetName val="To_trinh1"/>
      <sheetName val="B_cao1"/>
      <sheetName val="T_tiet1"/>
      <sheetName val="T_N1"/>
      <sheetName val="Bang_du_toan1"/>
      <sheetName val="Bu_gia1"/>
      <sheetName val="PT_vat_tu1"/>
      <sheetName val="Nam_20011"/>
      <sheetName val="Tang_TSCD_98-021"/>
      <sheetName val="BIEN_DONG1"/>
      <sheetName val="TSCD_20011"/>
      <sheetName val="Quy_1-20021"/>
      <sheetName val="Quy_2-20021"/>
      <sheetName val="Quy_3-20021"/>
      <sheetName val="Quy_4-021"/>
      <sheetName val="THKL_nghiemthu1"/>
      <sheetName val="DTCTtaluy_(2)1"/>
      <sheetName val="KLDGTT&lt;120%_(2)1"/>
      <sheetName val="TH_(2)1"/>
      <sheetName val="C______Lang1"/>
      <sheetName val="QL1A-QL1Q_moi1"/>
      <sheetName val="DG_CAࡕ1"/>
      <sheetName val="chi_tieu_HV1"/>
      <sheetName val="tsach_&amp;_thu_hoi1"/>
      <sheetName val="KK_than_ton___(2)1"/>
      <sheetName val="TT_cac_ho1"/>
      <sheetName val="TT_trong_nganh1"/>
      <sheetName val="chi_tiet_KHM1"/>
      <sheetName val="Pham_cap1"/>
      <sheetName val="DT_than1"/>
      <sheetName val="Doanh_thu1"/>
      <sheetName val="gia_tri_SX1"/>
      <sheetName val="So_Cong_nghiep1"/>
      <sheetName val="Bia_BC1"/>
      <sheetName val="TH_thanton1"/>
      <sheetName val="Dat_da_thai1"/>
      <sheetName val="GTSX_(TT)1"/>
      <sheetName val="XNGBQI_(2)1"/>
      <sheetName val="XNGBQI-04_(2)1"/>
      <sheetName val="XNGBQII-04_(2)1"/>
      <sheetName val="XNGBQII-04_(3)1"/>
      <sheetName val="XNGBQIII-04_(2)1"/>
      <sheetName val="XNGBQIII-04_(3)1"/>
      <sheetName val="XNGBQIV-04_(2)1"/>
      <sheetName val="XNGBQIV-04_(3)1"/>
      <sheetName val="XNGBQI-05_(02)1"/>
      <sheetName val="Gia_ban_NK_bq1"/>
      <sheetName val="334_d1"/>
      <sheetName val="DG_1"/>
      <sheetName val="DG_CA?1"/>
      <sheetName val="C____(_Lang1"/>
      <sheetName val="CT_doanh_thu_20051"/>
      <sheetName val="Dthu_2006_sua1"/>
      <sheetName val="Doanh_thu_gia_thanh1"/>
      <sheetName val="6_thang_20061"/>
      <sheetName val="Bao_cao_thue_(2)1"/>
      <sheetName val="Tong_hop_CP_T101"/>
      <sheetName val="Bao_cao_thue1"/>
      <sheetName val="C?     Lang"/>
      <sheetName val="_x0000__x0000__x0000__x0000_€¢é@Z_x0000__x000d__x0000__x0004_"/>
      <sheetName val="CPQL"/>
      <sheetName val="THCPQL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_x0000__x0001__x0000__x0000__x0000__x0000__x0000__x0000__x0000__x0000__x0000__x0000__x0000__x0002__x0000__x0000__x0000__x0000__x0000__x0000__x0000_Ƥ_x0000_Ő_x0000__x0000__x0000_㋎˴_x0000_"/>
      <sheetName val="Tgng hop CP T10"/>
      <sheetName val="TT_10KV"/>
      <sheetName val="DG_CA_"/>
      <sheetName val="Du Toan"/>
      <sheetName val="GIAVLIEU"/>
      <sheetName val="Km23"/>
      <sheetName val="Hedging"/>
      <sheetName val="mtk_b"/>
      <sheetName val="Km227_227_838s,"/>
      <sheetName val="Shѥet10"/>
      <sheetName val="ThongSo"/>
      <sheetName val="SDH TP"/>
      <sheetName val="KKKKKKKK"/>
      <sheetName val="��nh m�c"/>
      <sheetName val="Na2_x0000__x0000_�01"/>
      <sheetName val="S�eet9"/>
      <sheetName val="Km2_x0000__x0000_,"/>
      <sheetName val="C,PHI"/>
      <sheetName val="catnen"/>
      <sheetName val="CAODO"/>
      <sheetName val="MD-HG"/>
      <sheetName val="RANH SDOC"/>
      <sheetName val="DANH SACH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Dskh diem le-F5 vnm"/>
      <sheetName val="DSKH DIEM LE NPP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  <sheetName val="Bang gia tong hop"/>
      <sheetName val="MTL$-INTER"/>
      <sheetName val="SPL4"/>
      <sheetName val="IN"/>
      <sheetName val="PBCPVC"/>
      <sheetName val="BANG LUONG "/>
      <sheetName val="BÁO CÁO KHO"/>
      <sheetName val="NHAP KHO"/>
      <sheetName val="242"/>
      <sheetName val="NKCHUNG"/>
      <sheetName val="THCN"/>
      <sheetName val="SOCAI"/>
      <sheetName val="THCN_TK"/>
      <sheetName val="CTCN_KH"/>
      <sheetName val="CDPS"/>
      <sheetName val="CDKT"/>
      <sheetName val="KQKD I"/>
      <sheetName val="KQKD II"/>
      <sheetName val="QT TNDN moi"/>
      <sheetName val="PL03"/>
      <sheetName val="QT TNDN"/>
      <sheetName val="KHTSCD"/>
      <sheetName val="MA"/>
      <sheetName val="CTCLCH~1"/>
      <sheetName val="Tong_ke"/>
      <sheetName val="Tinh toan"/>
      <sheetName val="So lieu"/>
      <sheetName val="C,ÐHI"/>
      <sheetName val="RÁNH SDOC"/>
      <sheetName val="ptdg-duong"/>
      <sheetName val="TONG KE DZ 0.4 KV"/>
      <sheetName val="SLN"/>
      <sheetName val="TINHDAODAP"/>
      <sheetName val="KL"/>
      <sheetName val="Sheat1"/>
      <sheetName val="GiaVL"/>
      <sheetName val="DSKH DIEM²_x0000__x0000_NPP"/>
      <sheetName val="Tru So Lam Viec"/>
      <sheetName val="PTVT (MAU)"/>
      <sheetName val="Bang 2B"/>
      <sheetName val="Gia vat tu"/>
      <sheetName val="DSKH DIEM²"/>
      <sheetName val="DSKH DIEM_x0006__x0000__x0000_lapr"/>
      <sheetName val="RANH_SDOC"/>
      <sheetName val="DANH_SACH"/>
      <sheetName val="TAM_QUANG"/>
      <sheetName val="Dskh_diem_le-F5_vnm"/>
      <sheetName val="DSKH_DIEM_LE_NPP"/>
      <sheetName val="Doi_chieu_I-2006"/>
      <sheetName val="Thu_I"/>
      <sheetName val="6-BCT_(3)"/>
      <sheetName val="B_CAO_3-06"/>
      <sheetName val="Luy_ke_I"/>
      <sheetName val="B_CAO_THANG"/>
      <sheetName val="Bang_gia_tong_hop"/>
      <sheetName val="BANG_LUONG_"/>
      <sheetName val="BÁO_CÁO_KHO"/>
      <sheetName val="NHAP_KHO"/>
      <sheetName val="KQKD_I"/>
      <sheetName val="KQKD_II"/>
      <sheetName val="QT_TNDN_moi"/>
      <sheetName val="QT_TNDN"/>
      <sheetName val="Tinh_toan"/>
      <sheetName val="So_lieu"/>
      <sheetName val="TONG_KE_DZ_0_4_KV"/>
      <sheetName val="RÁNH_SDOC"/>
      <sheetName val="DSKH_DIEM²NPP"/>
      <sheetName val="Bang_2B"/>
      <sheetName val="PTVT_(MAU)"/>
      <sheetName val="Gia_vat_tu"/>
      <sheetName val="BO"/>
      <sheetName val="DSKH DIEM_x0006_"/>
      <sheetName val="dtxl"/>
      <sheetName val="CMA_Samplings KTra TSHH tang"/>
      <sheetName val="She%t3"/>
      <sheetName val="Ts"/>
      <sheetName val="_x0000__x0000__x0000__x0000__x0000__x0000__x0000__x0000_"/>
      <sheetName val="Vat lieu"/>
      <sheetName val="baocaongay"/>
      <sheetName val="chietsuat"/>
      <sheetName val="dochathientruong"/>
      <sheetName val="MARSHALL TEST"/>
      <sheetName val="dungtrongmax"/>
      <sheetName val="CAU hien trang"/>
      <sheetName val="Areas"/>
      <sheetName val="Define finishing"/>
      <sheetName val="DTCT"/>
      <sheetName val="DSKH DIEM²??NPP"/>
      <sheetName val="A6"/>
      <sheetName val="Sum"/>
      <sheetName val="m doc"/>
      <sheetName val="DSKH DIEM²__NPP"/>
      <sheetName val="Quantity"/>
      <sheetName val="do3"/>
      <sheetName val="DO_AM_DT1"/>
      <sheetName val="RANH_SDOC1"/>
      <sheetName val="DANH_SACH1"/>
      <sheetName val="Dskh_diem_le-F5_vnm1"/>
      <sheetName val="DSKH_DIEM_LE_NPP1"/>
      <sheetName val="TAM_QUANG1"/>
      <sheetName val="Doi_chieu_I-20061"/>
      <sheetName val="Thu_I1"/>
      <sheetName val="6-BCT_(3)1"/>
      <sheetName val="B_CAO_3-061"/>
      <sheetName val="Luy_ke_I1"/>
      <sheetName val="B_CAO_THANG1"/>
      <sheetName val="Bang_gia_tong_hop1"/>
      <sheetName val="TONG_KE_DZ_0_4_KV1"/>
      <sheetName val="BANG_LUONG_1"/>
      <sheetName val="BÁO_CÁO_KHO1"/>
      <sheetName val="NHAP_KHO1"/>
      <sheetName val="KQKD_I1"/>
      <sheetName val="KQKD_II1"/>
      <sheetName val="QT_TNDN_moi1"/>
      <sheetName val="QT_TNDN1"/>
      <sheetName val="Tinh_toan1"/>
      <sheetName val="So_lieu1"/>
      <sheetName val="RÁNH_SDOC1"/>
      <sheetName val="Bang_2B1"/>
      <sheetName val="PTVT_(MAU)1"/>
      <sheetName val="Gia_vat_tu1"/>
      <sheetName val="Tru_So_Lam_Viec"/>
      <sheetName val="DSKH_DIEM²"/>
      <sheetName val="DSKH_DIEMlapr"/>
      <sheetName val="CHITIET_VL-NC-TT-3p"/>
      <sheetName val="DSKH_DIEM"/>
      <sheetName val="????????"/>
      <sheetName val="DSKH DIEM_x0006_??lapr"/>
      <sheetName val="Load1"/>
      <sheetName val="Ktmo"/>
      <sheetName val="muc"/>
      <sheetName val="duong"/>
      <sheetName val="Du lieu"/>
      <sheetName val="muc-cuc"/>
      <sheetName val="Muc t.xa"/>
      <sheetName val="________"/>
      <sheetName val="DSKH DIEM_x0006___lapr"/>
      <sheetName val="BANG LUONG"/>
      <sheetName val="LK 22"/>
      <sheetName val="chi tiet TBA"/>
      <sheetName val="DO QM DT"/>
      <sheetName val="Names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/>
      <sheetData sheetId="549" refreshError="1"/>
      <sheetData sheetId="550"/>
      <sheetData sheetId="551"/>
      <sheetData sheetId="552" refreshError="1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 refreshError="1"/>
      <sheetData sheetId="622" refreshError="1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 refreshError="1"/>
      <sheetData sheetId="665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 refreshError="1"/>
      <sheetData sheetId="679" refreshError="1"/>
      <sheetData sheetId="680" refreshError="1"/>
      <sheetData sheetId="68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/>
      <sheetData sheetId="740" refreshError="1"/>
      <sheetData sheetId="741" refreshError="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/>
      <sheetData sheetId="787"/>
      <sheetData sheetId="788"/>
      <sheetData sheetId="789"/>
      <sheetData sheetId="790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/>
      <sheetData sheetId="84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  <sheetName val="CBR"/>
      <sheetName val="Thuc thanh"/>
      <sheetName val="VTTB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Xlc5nguyhiem"/>
      <sheetName val="CosoXL"/>
      <sheetName val="KhuTG"/>
      <sheetName val="10000000"/>
      <sheetName val="XL4Poppy"/>
      <sheetName val="XL4Test5"/>
      <sheetName val="Sheet1"/>
      <sheetName val="Sheet2"/>
      <sheetName val="Sheet3"/>
      <sheetName val="Thuc thanh"/>
      <sheetName val="giathanh1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THDT"/>
      <sheetName val="THDG"/>
      <sheetName val="CTDG"/>
      <sheetName val="CTBT"/>
      <sheetName val="CPBT"/>
      <sheetName val="TB"/>
      <sheetName val="VC"/>
      <sheetName val="BANG KE"/>
      <sheetName val="CT cong?to"/>
      <sheetName val="CT cong_x0000_to"/>
      <sheetName val="ESTI."/>
      <sheetName val="DI-ESTI"/>
      <sheetName val="DL2"/>
      <sheetName val="data"/>
      <sheetName val="phi"/>
      <sheetName val="Sheet4"/>
      <sheetName val="KH-Q1,Q2,01"/>
      <sheetName val="CT cong_to"/>
      <sheetName val="CT cong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DTKP"/>
      <sheetName val="DG3285"/>
      <sheetName val="Thuc_thanh"/>
      <sheetName val="Tieu chuan thep"/>
      <sheetName val="#pkhac"/>
      <sheetName val="TT_0,4KV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ESTI_"/>
      <sheetName val="CT_cong_to1"/>
      <sheetName val="CT_cong"/>
      <sheetName val="Database"/>
      <sheetName val="TONGKE1P"/>
      <sheetName val="BY CATEGORY"/>
      <sheetName val="001N99"/>
      <sheetName val="TN_NEW1"/>
      <sheetName val="CP_CBSX1"/>
      <sheetName val="TN_CT1"/>
      <sheetName val="VLNCMTC_TN1"/>
      <sheetName val="CT_day_dan_su_phu_kien1"/>
      <sheetName val="CT_xa_-_tiep_dia1"/>
      <sheetName val="THEP_HINH1"/>
      <sheetName val="CT_cot1"/>
      <sheetName val="Ct_BT_mong1"/>
      <sheetName val="K_LUONG_duong_day1"/>
      <sheetName val="TH_CTO1"/>
      <sheetName val="VL-NC_CTo1"/>
      <sheetName val="CT_cong_to2"/>
      <sheetName val="KL_CONG_TO1"/>
      <sheetName val="VL_DAU_THAU1"/>
      <sheetName val="TH_DZ0,41"/>
      <sheetName val="VL-NC_DZ0,41"/>
      <sheetName val="TH_THAO_DO1"/>
      <sheetName val="VL-NC-MTC_thao_do1"/>
      <sheetName val="CT_THAO_DO1"/>
      <sheetName val="KL_Thao_Do1"/>
      <sheetName val="Thuc_thanh1"/>
      <sheetName val="DS-nop_T10_031"/>
      <sheetName val="DS-nop_T12_031"/>
      <sheetName val="DS_nop_quý_IV1"/>
      <sheetName val="DS_nop_quý_IV_041"/>
      <sheetName val="DSnop_quý_III_041"/>
      <sheetName val="DSnop_quý_II_041"/>
      <sheetName val="DSnop_quý_I_041"/>
      <sheetName val="DS-nop_T11_031"/>
      <sheetName val="BANG_KE1"/>
      <sheetName val="CT_cong?to1"/>
      <sheetName val="ESTI_1"/>
      <sheetName val="CT_cong_to3"/>
      <sheetName val="CT_cong1"/>
      <sheetName val="BY_CATEGORY"/>
      <sheetName val="Tieu_chuan_thep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_Q1_Q2_01"/>
      <sheetName val="TH dz 22"/>
      <sheetName val="VCDD_22"/>
      <sheetName val="vt 22"/>
      <sheetName val="Loai-4-5"/>
      <sheetName val="om"/>
      <sheetName val="OM6"/>
      <sheetName val="om05"/>
      <sheetName val="NSU"/>
      <sheetName val="SPL4-TOTAL"/>
      <sheetName val="Input"/>
      <sheetName val="ptdg "/>
      <sheetName val="ptke"/>
      <sheetName val="ptdg"/>
      <sheetName val="IBASE"/>
      <sheetName val="(24)-Truc 9"/>
      <sheetName val="clecÿÿt"/>
      <sheetName val="ÿÿngia"/>
      <sheetName val="khung ten TD"/>
      <sheetName val="CHITIET VL-NC-TT1p"/>
      <sheetName val="TONGKE3p"/>
      <sheetName val="QTCNVHHK"/>
      <sheetName val="DON GIA"/>
      <sheetName val="CHITIET VL-NC"/>
      <sheetName val=" XE 43K"/>
      <sheetName val="SO LIEU"/>
      <sheetName val="DCV"/>
      <sheetName val="name"/>
      <sheetName val="4"/>
      <sheetName val="DONVI"/>
      <sheetName val="KK bo sung"/>
      <sheetName val="khluong"/>
      <sheetName val="pp1p"/>
      <sheetName val="pp3p_NC"/>
      <sheetName val="pp3p "/>
      <sheetName val="1_x0000_ƛ_x0000__x0000__x0000__x0000__x0000__x0000__x0000__x0000__x0001__x0000_娈ƛ_x0000__x0004__x0000__x0000__x0000__x0000__x0000__x0000_Ⲽƛ_x0000__x0000__x0000__x0000__x0000__x0000_"/>
      <sheetName val="1"/>
      <sheetName val="1?ƛ????????_x0001_?娈ƛ?_x0004_??????Ⲽƛ??????"/>
      <sheetName val="TH_dz_22"/>
      <sheetName val="vt_22"/>
      <sheetName val="TN_NEW2"/>
      <sheetName val="CP_CBSX2"/>
      <sheetName val="TN_CT2"/>
      <sheetName val="VLNCMTC_TN2"/>
      <sheetName val="CT_day_dan_su_phu_kien2"/>
      <sheetName val="CT_xa_-_tiep_dia2"/>
      <sheetName val="THEP_HINH2"/>
      <sheetName val="CT_cot2"/>
      <sheetName val="Ct_BT_mong2"/>
      <sheetName val="K_LUONG_duong_day2"/>
      <sheetName val="TH_CTO2"/>
      <sheetName val="VL-NC_CTo2"/>
      <sheetName val="CT_cong_to4"/>
      <sheetName val="KL_CONG_TO2"/>
      <sheetName val="VL_DAU_THAU2"/>
      <sheetName val="TH_DZ0,42"/>
      <sheetName val="VL-NC_DZ0,42"/>
      <sheetName val="TH_THAO_DO2"/>
      <sheetName val="VL-NC-MTC_thao_do2"/>
      <sheetName val="CT_THAO_DO2"/>
      <sheetName val="KL_Thao_Do2"/>
      <sheetName val="Thuc_thanh2"/>
      <sheetName val="CT_cong?to2"/>
      <sheetName val="CT_cong2"/>
      <sheetName val="CT_cong_to5"/>
      <sheetName val="BANG_KE2"/>
      <sheetName val="DS-nop_T10_032"/>
      <sheetName val="DS-nop_T12_032"/>
      <sheetName val="DS_nop_quý_IV2"/>
      <sheetName val="DS_nop_quý_IV_042"/>
      <sheetName val="DSnop_quý_III_042"/>
      <sheetName val="DSnop_quý_II_042"/>
      <sheetName val="DSnop_quý_I_042"/>
      <sheetName val="DS-nop_T11_032"/>
      <sheetName val="TH_dz_221"/>
      <sheetName val="vt_221"/>
      <sheetName val="ESTI_2"/>
      <sheetName val="TN_NEW3"/>
      <sheetName val="CP_CBSX3"/>
      <sheetName val="TN_CT3"/>
      <sheetName val="VLNCMTC_TN3"/>
      <sheetName val="CT_day_dan_su_phu_kien3"/>
      <sheetName val="CT_xa_-_tiep_dia3"/>
      <sheetName val="THEP_HINH3"/>
      <sheetName val="CT_cot3"/>
      <sheetName val="Ct_BT_mong3"/>
      <sheetName val="K_LUONG_duong_day3"/>
      <sheetName val="TH_CTO3"/>
      <sheetName val="VL-NC_CTo3"/>
      <sheetName val="CT_cong_to6"/>
      <sheetName val="KL_CONG_TO3"/>
      <sheetName val="VL_DAU_THAU3"/>
      <sheetName val="TH_DZ0,43"/>
      <sheetName val="VL-NC_DZ0,43"/>
      <sheetName val="TH_THAO_DO3"/>
      <sheetName val="VL-NC-MTC_thao_do3"/>
      <sheetName val="CT_THAO_DO3"/>
      <sheetName val="KL_Thao_Do3"/>
      <sheetName val="Thuc_thanh3"/>
      <sheetName val="CT_cong?to3"/>
      <sheetName val="CT_cong3"/>
      <sheetName val="CT_cong_to7"/>
      <sheetName val="BANG_KE3"/>
      <sheetName val="DS-nop_T10_033"/>
      <sheetName val="DS-nop_T12_033"/>
      <sheetName val="DS_nop_quý_IV3"/>
      <sheetName val="DS_nop_quý_IV_043"/>
      <sheetName val="DSnop_quý_III_043"/>
      <sheetName val="DSnop_quý_II_043"/>
      <sheetName val="DSnop_quý_I_043"/>
      <sheetName val="DS-nop_T11_033"/>
      <sheetName val="TH_dz_222"/>
      <sheetName val="vt_222"/>
      <sheetName val="ESTI_3"/>
      <sheetName val="1ƛ娈ƛⲼƛ"/>
      <sheetName val="BK_MB"/>
      <sheetName val="So_Cai"/>
      <sheetName val="TN_NEW4"/>
      <sheetName val="CP_CBSX4"/>
      <sheetName val="TN_CT4"/>
      <sheetName val="VLNCMTC_TN4"/>
      <sheetName val="CT_day_dan_su_phu_kien4"/>
      <sheetName val="CT_xa_-_tiep_dia4"/>
      <sheetName val="THEP_HINH4"/>
      <sheetName val="CT_cot4"/>
      <sheetName val="Ct_BT_mong4"/>
      <sheetName val="K_LUONG_duong_day4"/>
      <sheetName val="TH_CTO4"/>
      <sheetName val="VL-NC_CTo4"/>
      <sheetName val="CT_cong_to8"/>
      <sheetName val="KL_CONG_TO4"/>
      <sheetName val="VL_DAU_THAU4"/>
      <sheetName val="TH_DZ0,44"/>
      <sheetName val="VL-NC_DZ0,44"/>
      <sheetName val="TH_THAO_DO4"/>
      <sheetName val="VL-NC-MTC_thao_do4"/>
      <sheetName val="CT_THAO_DO4"/>
      <sheetName val="KL_Thao_Do4"/>
      <sheetName val="Thuc_thanh4"/>
      <sheetName val="CT_cong?to4"/>
      <sheetName val="CT_cong4"/>
      <sheetName val="CT_cong_to9"/>
      <sheetName val="BANG_KE4"/>
      <sheetName val="DS-nop_T10_034"/>
      <sheetName val="DS-nop_T12_034"/>
      <sheetName val="DS_nop_quý_IV4"/>
      <sheetName val="DS_nop_quý_IV_044"/>
      <sheetName val="DSnop_quý_III_044"/>
      <sheetName val="DSnop_quý_II_044"/>
      <sheetName val="DSnop_quý_I_044"/>
      <sheetName val="DS-nop_T11_034"/>
      <sheetName val="TH_dz_223"/>
      <sheetName val="vt_223"/>
      <sheetName val="ESTI_4"/>
      <sheetName val="BK_MB1"/>
      <sheetName val="So_Cai1"/>
      <sheetName val="dtxl"/>
      <sheetName val="VL10KV"/>
      <sheetName val="TBA 250"/>
      <sheetName val="VL 0,4KV"/>
      <sheetName val="VLCong to"/>
      <sheetName val="DS nop quý KV"/>
      <sheetName val="KHDTCC"/>
      <sheetName val="TTDZ22"/>
      <sheetName val="1_ƛ_________x0001__娈ƛ__x0004_______Ⲽƛ______"/>
      <sheetName val="MAKH"/>
      <sheetName val="PHU_LUC"/>
      <sheetName val="TONGHOPCHIPHIXAYLAP"/>
      <sheetName val="HESO"/>
      <sheetName val="THUE_GTGT"/>
      <sheetName val="cuoc vc"/>
      <sheetName val="Parts"/>
      <sheetName val="Safety"/>
      <sheetName val="Sales"/>
      <sheetName val="BK_MB2"/>
      <sheetName val="So_Cai2"/>
      <sheetName val="BK_MB3"/>
      <sheetName val="So_Cai3"/>
      <sheetName val="[_x0000_TCNVHHK_x0000_XLS_x0000_Cos_x0000_XL"/>
      <sheetName val="CT35"/>
      <sheetName val="CHITIET"/>
      <sheetName val="CT cong_x005f_x0000_to"/>
      <sheetName val="CT cong_x005f_x005f_x005f_x0000_to"/>
      <sheetName val="Khoi luong"/>
      <sheetName val="CHIET TINH TBA"/>
      <sheetName val="chitimc"/>
      <sheetName val="TN_NEW5"/>
      <sheetName val="CP_CBSX5"/>
      <sheetName val="TN_CT5"/>
      <sheetName val="VLNCMTC_TN5"/>
      <sheetName val="CT_day_dan_su_phu_kien5"/>
      <sheetName val="CT_xa_-_tiep_dia5"/>
      <sheetName val="THEP_HINH5"/>
      <sheetName val="CT_cot5"/>
      <sheetName val="Ct_BT_mong5"/>
      <sheetName val="K_LUONG_duong_day5"/>
      <sheetName val="TH_CTO5"/>
      <sheetName val="VL-NC_CTo5"/>
      <sheetName val="KL_CONG_TO5"/>
      <sheetName val="VL_DAU_THAU5"/>
      <sheetName val="TH_DZ0,45"/>
      <sheetName val="VL-NC_DZ0,45"/>
      <sheetName val="TH_THAO_DO5"/>
      <sheetName val="VL-NC-MTC_thao_do5"/>
      <sheetName val="CT_THAO_DO5"/>
      <sheetName val="KL_Thao_Do5"/>
      <sheetName val="Thuc_thanh5"/>
      <sheetName val="DS-nop_T10_035"/>
      <sheetName val="DS-nop_T12_035"/>
      <sheetName val="DS_nop_quý_IV5"/>
      <sheetName val="DS_nop_quý_IV_045"/>
      <sheetName val="DSnop_quý_III_045"/>
      <sheetName val="DSnop_quý_II_045"/>
      <sheetName val="DSnop_quý_I_045"/>
      <sheetName val="DS-nop_T11_035"/>
      <sheetName val="TN_NEW6"/>
      <sheetName val="CP_CBSX6"/>
      <sheetName val="TN_CT6"/>
      <sheetName val="VLNCMTC_TN6"/>
      <sheetName val="CT_day_dan_su_phu_kien6"/>
      <sheetName val="CT_xa_-_tiep_dia6"/>
      <sheetName val="THEP_HINH6"/>
      <sheetName val="CT_cot6"/>
      <sheetName val="Ct_BT_mong6"/>
      <sheetName val="K_LUONG_duong_day6"/>
      <sheetName val="TH_CTO6"/>
      <sheetName val="VL-NC_CTo6"/>
      <sheetName val="KL_CONG_TO6"/>
      <sheetName val="VL_DAU_THAU6"/>
      <sheetName val="TH_DZ0,46"/>
      <sheetName val="VL-NC_DZ0,46"/>
      <sheetName val="TH_THAO_DO6"/>
      <sheetName val="VL-NC-MTC_thao_do6"/>
      <sheetName val="CT_THAO_DO6"/>
      <sheetName val="KL_Thao_Do6"/>
      <sheetName val="Thuc_thanh6"/>
      <sheetName val="DS-nop_T10_036"/>
      <sheetName val="DS-nop_T12_036"/>
      <sheetName val="DS_nop_quý_IV6"/>
      <sheetName val="DS_nop_quý_IV_046"/>
      <sheetName val="DSnop_quý_III_046"/>
      <sheetName val="DSnop_quý_II_046"/>
      <sheetName val="DSnop_quý_I_046"/>
      <sheetName val="DS-nop_T11_036"/>
      <sheetName val="TN_NEW7"/>
      <sheetName val="CP_CBSX7"/>
      <sheetName val="TN_CT7"/>
      <sheetName val="VLNCMTC_TN7"/>
      <sheetName val="CT_day_dan_su_phu_kien7"/>
      <sheetName val="CT_xa_-_tiep_dia7"/>
      <sheetName val="THEP_HINH7"/>
      <sheetName val="CT_cot7"/>
      <sheetName val="Ct_BT_mong7"/>
      <sheetName val="K_LUONG_duong_day7"/>
      <sheetName val="TH_CTO7"/>
      <sheetName val="VL-NC_CTo7"/>
      <sheetName val="KL_CONG_TO7"/>
      <sheetName val="VL_DAU_THAU7"/>
      <sheetName val="TH_DZ0,47"/>
      <sheetName val="VL-NC_DZ0,47"/>
      <sheetName val="TH_THAO_DO7"/>
      <sheetName val="VL-NC-MTC_thao_do7"/>
      <sheetName val="CT_THAO_DO7"/>
      <sheetName val="KL_Thao_Do7"/>
      <sheetName val="Thuc_thanh7"/>
      <sheetName val="DS-nop_T10_037"/>
      <sheetName val="DS-nop_T12_037"/>
      <sheetName val="DS_nop_quý_IV7"/>
      <sheetName val="DS_nop_quý_IV_047"/>
      <sheetName val="DSnop_quý_III_047"/>
      <sheetName val="DSnop_quý_II_047"/>
      <sheetName val="DSnop_quý_I_047"/>
      <sheetName val="DS-nop_T11_037"/>
      <sheetName val="TN_NEW8"/>
      <sheetName val="CP_CBSX8"/>
      <sheetName val="TN_CT8"/>
      <sheetName val="VLNCMTC_TN8"/>
      <sheetName val="CT_day_dan_su_phu_kien8"/>
      <sheetName val="CT_xa_-_tiep_dia8"/>
      <sheetName val="THEP_HINH8"/>
      <sheetName val="CT_cot8"/>
      <sheetName val="Ct_BT_mong8"/>
      <sheetName val="K_LUONG_duong_day8"/>
      <sheetName val="TH_CTO8"/>
      <sheetName val="VL-NC_CTo8"/>
      <sheetName val="KL_CONG_TO8"/>
      <sheetName val="VL_DAU_THAU8"/>
      <sheetName val="TH_DZ0,48"/>
      <sheetName val="VL-NC_DZ0,48"/>
      <sheetName val="TH_THAO_DO8"/>
      <sheetName val="VL-NC-MTC_thao_do8"/>
      <sheetName val="CT_THAO_DO8"/>
      <sheetName val="KL_Thao_Do8"/>
      <sheetName val="Thuc_thanh8"/>
      <sheetName val="DS-nop_T10_038"/>
      <sheetName val="DS-nop_T12_038"/>
      <sheetName val="DS_nop_quý_IV8"/>
      <sheetName val="DS_nop_quý_IV_048"/>
      <sheetName val="DSnop_quý_III_048"/>
      <sheetName val="DSnop_quý_II_048"/>
      <sheetName val="DSnop_quý_I_048"/>
      <sheetName val="DS-nop_T11_038"/>
      <sheetName val="_"/>
      <sheetName val="ptv"/>
      <sheetName val="ptdg_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(24)-Truc_9"/>
      <sheetName val="CHITIET_VL-NC-TT1p"/>
      <sheetName val="khung_ten_TD"/>
      <sheetName val="ptv_"/>
      <sheetName val="CHITIET VL-NCHT1 (2)"/>
      <sheetName val="Da ta"/>
      <sheetName val="2"/>
      <sheetName val="3"/>
      <sheetName val="5"/>
      <sheetName val="6"/>
      <sheetName val="7"/>
      <sheetName val="8"/>
      <sheetName val="ptdg_1"/>
      <sheetName val="(24)-Truc_91"/>
      <sheetName val="khung_ten_TD1"/>
      <sheetName val="DON_GIA"/>
      <sheetName val="CHITIET_VL-NC-TT1p1"/>
      <sheetName val="SO_LIEU"/>
      <sheetName val="Du_toan"/>
      <sheetName val="Phan_tich_vat_tu"/>
      <sheetName val="Tong_hop_vat_tu"/>
      <sheetName val="Gia_tri_vat_tu"/>
      <sheetName val="chenh_lech"/>
      <sheetName val="Chenh_lech_vat_tu"/>
      <sheetName val="Chi_phi_van_chuyen"/>
      <sheetName val="Don_gia_chi_tiet"/>
      <sheetName val="Tong_hop_kinh_phi"/>
      <sheetName val="Bia_du_toan"/>
      <sheetName val="Tro_giup"/>
      <sheetName val="CHITIET_VL-NC"/>
      <sheetName val="CHITIET_VL-NCHT1_(2)"/>
      <sheetName val="_XE_43K"/>
      <sheetName val="PTCT-1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Tke"/>
      <sheetName val="PP1PXDM"/>
      <sheetName val="PP3PXDM"/>
      <sheetName val="ptv?"/>
      <sheetName val="BY_CATEGORY1"/>
      <sheetName val="Tieu_chuan_thep1"/>
      <sheetName val="NCong-Day-Su"/>
      <sheetName val="diachi"/>
      <sheetName val="gvl"/>
      <sheetName val="Giai trinh"/>
      <sheetName val="ptdgD"/>
      <sheetName val="BK-C T"/>
      <sheetName val="KKKKKKKK"/>
      <sheetName val="DI_ESTI"/>
      <sheetName val="Du_lieu"/>
      <sheetName val="bt lt 32-79"/>
      <sheetName val="Da_ta"/>
      <sheetName val="DON_GIA1"/>
      <sheetName val="CHITIET_VL-NC1"/>
      <sheetName val="ptdg_2"/>
      <sheetName val="(24)-Truc_92"/>
      <sheetName val="Du_toan1"/>
      <sheetName val="Phan_tich_vat_tu1"/>
      <sheetName val="Tong_hop_vat_tu1"/>
      <sheetName val="Gia_tri_vat_tu1"/>
      <sheetName val="chenh_lech1"/>
      <sheetName val="Chenh_lech_vat_tu1"/>
      <sheetName val="Chi_phi_van_chuyen1"/>
      <sheetName val="Don_gia_chi_tiet1"/>
      <sheetName val="Tong_hop_kinh_phi1"/>
      <sheetName val="Bia_du_toan1"/>
      <sheetName val="Tro_giup1"/>
      <sheetName val="khung_ten_TD2"/>
      <sheetName val="DK-KH"/>
      <sheetName val="thunhap2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E7">
            <v>22169.059999999998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H8">
            <v>12.44</v>
          </cell>
          <cell r="I8">
            <v>0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G9">
            <v>43.36</v>
          </cell>
          <cell r="H9">
            <v>43.36</v>
          </cell>
          <cell r="I9">
            <v>0</v>
          </cell>
          <cell r="J9">
            <v>0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G10">
            <v>3.33</v>
          </cell>
          <cell r="H10">
            <v>3.33</v>
          </cell>
          <cell r="I10">
            <v>0</v>
          </cell>
          <cell r="J10">
            <v>8043.3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H11">
            <v>7.34</v>
          </cell>
          <cell r="I11">
            <v>7.34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H12">
            <v>2.83</v>
          </cell>
          <cell r="I12">
            <v>2.83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G13">
            <v>0.69</v>
          </cell>
          <cell r="H13">
            <v>0.69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G14">
            <v>0.77</v>
          </cell>
          <cell r="H14">
            <v>0.77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G15">
            <v>0.16</v>
          </cell>
          <cell r="H15">
            <v>0.16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H17">
            <v>17.95</v>
          </cell>
          <cell r="I17">
            <v>0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205.110</v>
          </cell>
          <cell r="B19" t="str">
            <v>Xáy tæåìng 11_x0010_ gaûch äúng væîa_x0000_XM M50 cao &lt;= 4m</v>
          </cell>
          <cell r="C19" t="str">
            <v>m3</v>
          </cell>
          <cell r="D19">
            <v>41.357100000000003</v>
          </cell>
          <cell r="E19">
            <v>6.2</v>
          </cell>
          <cell r="F19">
            <v>1127.1600000000001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0.53</v>
          </cell>
          <cell r="S19">
            <v>8.02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E20">
            <v>10941.180000000002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G21">
            <v>9.4</v>
          </cell>
          <cell r="H21">
            <v>9.4</v>
          </cell>
          <cell r="I21">
            <v>21631.5</v>
          </cell>
          <cell r="J21">
            <v>0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G22">
            <v>0.24</v>
          </cell>
          <cell r="H22">
            <v>0.24</v>
          </cell>
          <cell r="I22">
            <v>549</v>
          </cell>
          <cell r="J22">
            <v>0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G23">
            <v>7.35</v>
          </cell>
          <cell r="H23">
            <v>7.35</v>
          </cell>
          <cell r="I23">
            <v>19024.27</v>
          </cell>
          <cell r="J23">
            <v>0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G24">
            <v>0.85</v>
          </cell>
          <cell r="H24">
            <v>0.85</v>
          </cell>
          <cell r="I24">
            <v>2217.1999999999998</v>
          </cell>
          <cell r="J24">
            <v>0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G25">
            <v>24.71</v>
          </cell>
          <cell r="H25">
            <v>24.71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G26">
            <v>1.99</v>
          </cell>
          <cell r="H26">
            <v>1.99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G27">
            <v>0.86</v>
          </cell>
          <cell r="H27">
            <v>0.3</v>
          </cell>
          <cell r="I27">
            <v>0</v>
          </cell>
          <cell r="J27">
            <v>680.34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G28">
            <v>0.16</v>
          </cell>
          <cell r="H28">
            <v>0.16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G29">
            <v>1.1000000000000001</v>
          </cell>
          <cell r="H29">
            <v>1.1000000000000001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H30">
            <v>0.97</v>
          </cell>
          <cell r="I30">
            <v>0.97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H31">
            <v>1.75</v>
          </cell>
          <cell r="I31">
            <v>1.75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H32">
            <v>0.24</v>
          </cell>
          <cell r="I32">
            <v>0.24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G33">
            <v>0.09</v>
          </cell>
          <cell r="H33">
            <v>0.09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G34">
            <v>7.0000000000000007E-2</v>
          </cell>
          <cell r="H34">
            <v>7.0000000000000007E-2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G35">
            <v>0.08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E36">
            <v>10</v>
          </cell>
          <cell r="F36">
            <v>10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G37">
            <v>0.51</v>
          </cell>
          <cell r="H37">
            <v>0.51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H38">
            <v>5.3</v>
          </cell>
          <cell r="I38">
            <v>5.3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G39">
            <v>1.86</v>
          </cell>
          <cell r="H39">
            <v>1.86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E40">
            <v>99</v>
          </cell>
          <cell r="F40">
            <v>99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E45">
            <v>2651.1300000000006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H46">
            <v>3.2</v>
          </cell>
          <cell r="I46">
            <v>3.2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H47">
            <v>0.66</v>
          </cell>
          <cell r="I47">
            <v>0.66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G48">
            <v>1.1299999999999999</v>
          </cell>
          <cell r="H48">
            <v>1.1299999999999999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G49">
            <v>1.96</v>
          </cell>
          <cell r="H49">
            <v>1.96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E50">
            <v>57</v>
          </cell>
          <cell r="F50">
            <v>57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H52">
            <v>0.4</v>
          </cell>
          <cell r="I52">
            <v>0.4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G53">
            <v>0.36</v>
          </cell>
          <cell r="H53">
            <v>0.36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G60">
            <v>0.28999999999999998</v>
          </cell>
          <cell r="H60">
            <v>0.28999999999999998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G61">
            <v>0.22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G63">
            <v>0.17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E64">
            <v>3304.2599999999998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G66">
            <v>0.22</v>
          </cell>
          <cell r="H66">
            <v>0.22</v>
          </cell>
          <cell r="I66">
            <v>0</v>
          </cell>
          <cell r="J66">
            <v>533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G67">
            <v>0.1</v>
          </cell>
          <cell r="H67">
            <v>0.1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G68">
            <v>0.2</v>
          </cell>
          <cell r="H68">
            <v>0.2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E69">
            <v>8</v>
          </cell>
          <cell r="F69">
            <v>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G70">
            <v>1.69</v>
          </cell>
          <cell r="H70">
            <v>1.69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G71">
            <v>0.25</v>
          </cell>
          <cell r="H71">
            <v>0.25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H73">
            <v>2.25</v>
          </cell>
          <cell r="I73">
            <v>0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G74">
            <v>3.45</v>
          </cell>
          <cell r="H74">
            <v>3.45</v>
          </cell>
          <cell r="I74">
            <v>0</v>
          </cell>
          <cell r="J74">
            <v>8446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G75">
            <v>1.68</v>
          </cell>
          <cell r="H75">
            <v>1.68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E76">
            <v>74</v>
          </cell>
          <cell r="F76">
            <v>74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G77">
            <v>0.25</v>
          </cell>
          <cell r="H77">
            <v>0.25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G78">
            <v>0.31</v>
          </cell>
          <cell r="H78">
            <v>0.31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H79">
            <v>1.18</v>
          </cell>
          <cell r="I79">
            <v>1.18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G81">
            <v>0.27</v>
          </cell>
          <cell r="H81">
            <v>0.27</v>
          </cell>
          <cell r="I81">
            <v>0</v>
          </cell>
          <cell r="J81">
            <v>615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G82">
            <v>0.26</v>
          </cell>
          <cell r="H82">
            <v>0.26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H84">
            <v>0.28999999999999998</v>
          </cell>
          <cell r="I84">
            <v>0.28999999999999998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G85">
            <v>0.2</v>
          </cell>
          <cell r="H85">
            <v>0.2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H88">
            <v>0.43</v>
          </cell>
          <cell r="I88">
            <v>0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G89">
            <v>0.36</v>
          </cell>
          <cell r="H89">
            <v>0.36</v>
          </cell>
          <cell r="I89">
            <v>0</v>
          </cell>
          <cell r="J89">
            <v>885.6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G90">
            <v>0.39</v>
          </cell>
          <cell r="H90">
            <v>0.39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H91">
            <v>0.2</v>
          </cell>
          <cell r="I91">
            <v>0.2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E92">
            <v>3249.1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H93">
            <v>1.1000000000000001</v>
          </cell>
          <cell r="I93">
            <v>0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H94">
            <v>3.7</v>
          </cell>
          <cell r="I94">
            <v>3.7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H95">
            <v>2.35</v>
          </cell>
          <cell r="I95">
            <v>2.35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I96">
            <v>0</v>
          </cell>
          <cell r="J96">
            <v>1385.8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H97">
            <v>0.3</v>
          </cell>
          <cell r="I97">
            <v>0.3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G98">
            <v>0.41</v>
          </cell>
          <cell r="H98">
            <v>0.41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E99">
            <v>25</v>
          </cell>
          <cell r="F99">
            <v>25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G100">
            <v>0.15</v>
          </cell>
          <cell r="H100">
            <v>0.15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G101">
            <v>0.26</v>
          </cell>
          <cell r="H101">
            <v>0.26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G102">
            <v>0.19</v>
          </cell>
          <cell r="H102">
            <v>0.19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G103">
            <v>0.13</v>
          </cell>
          <cell r="H103">
            <v>0.13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G104">
            <v>0.23</v>
          </cell>
          <cell r="H104">
            <v>0.23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G105">
            <v>0.17</v>
          </cell>
          <cell r="H105">
            <v>0.17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E106">
            <v>53</v>
          </cell>
          <cell r="F106">
            <v>53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E108">
            <v>1569.02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H110">
            <v>0.05</v>
          </cell>
          <cell r="I110">
            <v>0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G111">
            <v>0.32</v>
          </cell>
          <cell r="H111">
            <v>0.32</v>
          </cell>
          <cell r="I111">
            <v>0</v>
          </cell>
          <cell r="J111">
            <v>727.26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G112">
            <v>0.13</v>
          </cell>
          <cell r="H112">
            <v>0.13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H116">
            <v>1.01</v>
          </cell>
          <cell r="I116">
            <v>0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G117">
            <v>2.19</v>
          </cell>
          <cell r="H117">
            <v>2.19</v>
          </cell>
          <cell r="I117">
            <v>0</v>
          </cell>
          <cell r="J117">
            <v>0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G118">
            <v>0.23</v>
          </cell>
          <cell r="H118">
            <v>0.23</v>
          </cell>
          <cell r="I118">
            <v>0</v>
          </cell>
          <cell r="J118">
            <v>531.76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G119">
            <v>0.26</v>
          </cell>
          <cell r="H119">
            <v>0.26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G120">
            <v>0.5</v>
          </cell>
          <cell r="H120">
            <v>0.5</v>
          </cell>
          <cell r="I120">
            <v>0</v>
          </cell>
          <cell r="J120">
            <v>1055.7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G121">
            <v>0.34</v>
          </cell>
          <cell r="H121">
            <v>0.34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H125">
            <v>1.51</v>
          </cell>
          <cell r="I125">
            <v>1.51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G126">
            <v>0.66</v>
          </cell>
          <cell r="H126">
            <v>0.66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 refreshError="1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Code"/>
      <sheetName val="CTDG"/>
      <sheetName val="PTVT"/>
      <sheetName val="THVT"/>
    </sheetNames>
    <sheetDataSet>
      <sheetData sheetId="0" refreshError="1"/>
      <sheetData sheetId="1"/>
      <sheetData sheetId="2" refreshError="1"/>
      <sheetData sheetId="3">
        <row r="9">
          <cell r="F9">
            <v>0</v>
          </cell>
        </row>
      </sheetData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Sheet1"/>
      <sheetName val="TVL"/>
      <sheetName val="THcong"/>
      <sheetName val="TH cau"/>
      <sheetName val="ptdg-duong"/>
      <sheetName val="ptdg-cong-cau"/>
      <sheetName val="DTCT"/>
      <sheetName val="ptdg-cong-cau (2)"/>
      <sheetName val="Thuc thanh"/>
      <sheetName val="KH-Q1,Q2,01"/>
      <sheetName val="Don gia-c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A9">
            <v>1</v>
          </cell>
        </row>
        <row r="10">
          <cell r="A10">
            <v>2</v>
          </cell>
        </row>
        <row r="11">
          <cell r="A11">
            <v>3</v>
          </cell>
        </row>
        <row r="12">
          <cell r="A12">
            <v>5</v>
          </cell>
        </row>
        <row r="13">
          <cell r="A13">
            <v>6</v>
          </cell>
        </row>
        <row r="14">
          <cell r="A14">
            <v>7</v>
          </cell>
        </row>
        <row r="15">
          <cell r="A15">
            <v>57</v>
          </cell>
        </row>
        <row r="16">
          <cell r="A16">
            <v>16</v>
          </cell>
        </row>
        <row r="17">
          <cell r="A17">
            <v>25</v>
          </cell>
        </row>
        <row r="18">
          <cell r="A18">
            <v>27</v>
          </cell>
        </row>
        <row r="20">
          <cell r="A20">
            <v>50</v>
          </cell>
        </row>
        <row r="21">
          <cell r="A21">
            <v>52</v>
          </cell>
        </row>
        <row r="22">
          <cell r="A22">
            <v>53</v>
          </cell>
        </row>
        <row r="23">
          <cell r="A23">
            <v>57</v>
          </cell>
        </row>
        <row r="24">
          <cell r="A24">
            <v>51</v>
          </cell>
        </row>
        <row r="25">
          <cell r="A25">
            <v>24</v>
          </cell>
        </row>
        <row r="26">
          <cell r="A26">
            <v>25</v>
          </cell>
        </row>
        <row r="28">
          <cell r="A28" t="str">
            <v>dù to¸n chi tiÕt</v>
          </cell>
        </row>
        <row r="29">
          <cell r="A29" t="str">
            <v>C«ng tr×nh : ®­êng tr¸nh ql1a tam kú (nguyÔn hoµng)</v>
          </cell>
        </row>
        <row r="30">
          <cell r="A30" t="str">
            <v>km990+00 - km996+889.31 - tØnh qu¶ng nam</v>
          </cell>
        </row>
        <row r="31">
          <cell r="A31" t="str">
            <v>giai ®o¹n : thiÕt kÕ kü thuËt thi c«ng</v>
          </cell>
        </row>
        <row r="32">
          <cell r="A32" t="str">
            <v>h¹ng môc : cèng trßn 2d=120 km990+510.34</v>
          </cell>
        </row>
        <row r="33">
          <cell r="A33" t="str">
            <v>SH§G</v>
          </cell>
        </row>
        <row r="36">
          <cell r="A36">
            <v>18</v>
          </cell>
        </row>
        <row r="37">
          <cell r="A37">
            <v>16</v>
          </cell>
        </row>
        <row r="38">
          <cell r="A38">
            <v>52</v>
          </cell>
        </row>
        <row r="39">
          <cell r="A39">
            <v>57</v>
          </cell>
        </row>
        <row r="40">
          <cell r="A40">
            <v>17</v>
          </cell>
        </row>
        <row r="41">
          <cell r="A41">
            <v>51</v>
          </cell>
        </row>
        <row r="42">
          <cell r="A42">
            <v>29</v>
          </cell>
        </row>
        <row r="43">
          <cell r="A43">
            <v>19</v>
          </cell>
        </row>
        <row r="44">
          <cell r="A44">
            <v>21</v>
          </cell>
        </row>
        <row r="45">
          <cell r="A45">
            <v>27</v>
          </cell>
        </row>
        <row r="46">
          <cell r="A46">
            <v>146</v>
          </cell>
        </row>
        <row r="47">
          <cell r="A47">
            <v>145</v>
          </cell>
        </row>
        <row r="48">
          <cell r="A48">
            <v>147</v>
          </cell>
        </row>
        <row r="50">
          <cell r="A50">
            <v>50</v>
          </cell>
        </row>
        <row r="51">
          <cell r="A51">
            <v>52</v>
          </cell>
        </row>
        <row r="52">
          <cell r="A52">
            <v>53</v>
          </cell>
        </row>
        <row r="53">
          <cell r="A53">
            <v>51</v>
          </cell>
        </row>
        <row r="54">
          <cell r="A54">
            <v>57</v>
          </cell>
        </row>
        <row r="55">
          <cell r="A55">
            <v>48</v>
          </cell>
        </row>
        <row r="56">
          <cell r="A56">
            <v>36</v>
          </cell>
        </row>
        <row r="57">
          <cell r="A57">
            <v>33</v>
          </cell>
        </row>
        <row r="58">
          <cell r="A58">
            <v>146</v>
          </cell>
        </row>
        <row r="59">
          <cell r="A59">
            <v>145</v>
          </cell>
        </row>
        <row r="60">
          <cell r="A60">
            <v>147</v>
          </cell>
        </row>
        <row r="61">
          <cell r="A61">
            <v>24</v>
          </cell>
        </row>
        <row r="62">
          <cell r="A62">
            <v>25</v>
          </cell>
        </row>
        <row r="64">
          <cell r="A64" t="str">
            <v>dù to¸n chi tiÕt</v>
          </cell>
        </row>
        <row r="65">
          <cell r="A65" t="str">
            <v>C«ng tr×nh : ®­êng tr¸nh ql1a tam kú (nguyÔn hoµng)</v>
          </cell>
        </row>
        <row r="66">
          <cell r="A66" t="str">
            <v>km990+00 - km996+889.31 - tØnh qu¶ng nam</v>
          </cell>
        </row>
        <row r="67">
          <cell r="A67" t="str">
            <v>giai ®o¹n : thiÕt kÕ kü thuËt thi c«ng</v>
          </cell>
        </row>
        <row r="68">
          <cell r="A68" t="str">
            <v>h¹ng môc : cèng trßn 2d=120 km990+830</v>
          </cell>
        </row>
        <row r="69">
          <cell r="A69" t="str">
            <v>SH§G</v>
          </cell>
        </row>
        <row r="72">
          <cell r="A72">
            <v>18</v>
          </cell>
        </row>
        <row r="73">
          <cell r="A73">
            <v>16</v>
          </cell>
        </row>
        <row r="74">
          <cell r="A74">
            <v>52</v>
          </cell>
        </row>
        <row r="75">
          <cell r="A75">
            <v>57</v>
          </cell>
        </row>
        <row r="76">
          <cell r="A76">
            <v>17</v>
          </cell>
        </row>
        <row r="77">
          <cell r="A77">
            <v>51</v>
          </cell>
        </row>
        <row r="78">
          <cell r="A78">
            <v>29</v>
          </cell>
        </row>
        <row r="79">
          <cell r="A79">
            <v>19</v>
          </cell>
        </row>
        <row r="80">
          <cell r="A80">
            <v>21</v>
          </cell>
        </row>
        <row r="81">
          <cell r="A81">
            <v>27</v>
          </cell>
        </row>
        <row r="82">
          <cell r="A82">
            <v>146</v>
          </cell>
        </row>
        <row r="83">
          <cell r="A83">
            <v>145</v>
          </cell>
        </row>
        <row r="84">
          <cell r="A84">
            <v>147</v>
          </cell>
        </row>
        <row r="86">
          <cell r="A86">
            <v>50</v>
          </cell>
        </row>
        <row r="87">
          <cell r="A87">
            <v>52</v>
          </cell>
        </row>
        <row r="88">
          <cell r="A88">
            <v>53</v>
          </cell>
        </row>
        <row r="89">
          <cell r="A89">
            <v>51</v>
          </cell>
        </row>
        <row r="90">
          <cell r="A90">
            <v>57</v>
          </cell>
        </row>
        <row r="91">
          <cell r="A91">
            <v>48</v>
          </cell>
        </row>
        <row r="92">
          <cell r="A92">
            <v>36</v>
          </cell>
        </row>
        <row r="93">
          <cell r="A93">
            <v>33</v>
          </cell>
        </row>
        <row r="94">
          <cell r="A94">
            <v>146</v>
          </cell>
        </row>
        <row r="95">
          <cell r="A95">
            <v>145</v>
          </cell>
        </row>
        <row r="96">
          <cell r="A96">
            <v>147</v>
          </cell>
        </row>
        <row r="97">
          <cell r="A97">
            <v>24</v>
          </cell>
        </row>
        <row r="98">
          <cell r="A98">
            <v>25</v>
          </cell>
        </row>
        <row r="100">
          <cell r="A100" t="str">
            <v>dù to¸n chi tiÕt</v>
          </cell>
        </row>
        <row r="101">
          <cell r="A101" t="str">
            <v>C«ng tr×nh : ®­êng tr¸nh ql1a tam kú (nguyÔn hoµng)</v>
          </cell>
        </row>
        <row r="102">
          <cell r="A102" t="str">
            <v>km990+00 - km996+889.31 - tØnh qu¶ng nam</v>
          </cell>
        </row>
        <row r="103">
          <cell r="A103" t="str">
            <v>giai ®o¹n : thiÕt kÕ kü thuËt thi c«ng</v>
          </cell>
        </row>
        <row r="104">
          <cell r="A104" t="str">
            <v>h¹ng môc : cèng hép 2*(300*300) km991+382</v>
          </cell>
        </row>
        <row r="105">
          <cell r="A105" t="str">
            <v>SH§G</v>
          </cell>
        </row>
        <row r="108">
          <cell r="A108">
            <v>1</v>
          </cell>
        </row>
        <row r="109">
          <cell r="A109">
            <v>2</v>
          </cell>
        </row>
        <row r="110">
          <cell r="A110">
            <v>3</v>
          </cell>
        </row>
        <row r="111">
          <cell r="A111">
            <v>5</v>
          </cell>
        </row>
        <row r="112">
          <cell r="A112">
            <v>6</v>
          </cell>
        </row>
        <row r="113">
          <cell r="A113">
            <v>7</v>
          </cell>
        </row>
        <row r="114">
          <cell r="A114">
            <v>8</v>
          </cell>
        </row>
        <row r="115">
          <cell r="A115">
            <v>9</v>
          </cell>
        </row>
        <row r="116">
          <cell r="A116">
            <v>58</v>
          </cell>
        </row>
        <row r="117">
          <cell r="A117">
            <v>16</v>
          </cell>
        </row>
        <row r="118">
          <cell r="A118">
            <v>21</v>
          </cell>
        </row>
        <row r="119">
          <cell r="A119">
            <v>27</v>
          </cell>
        </row>
        <row r="120">
          <cell r="A120">
            <v>87</v>
          </cell>
        </row>
        <row r="122">
          <cell r="A122">
            <v>50</v>
          </cell>
        </row>
        <row r="123">
          <cell r="A123">
            <v>52</v>
          </cell>
        </row>
        <row r="124">
          <cell r="A124">
            <v>53</v>
          </cell>
        </row>
        <row r="125">
          <cell r="A125">
            <v>51</v>
          </cell>
        </row>
        <row r="126">
          <cell r="A126">
            <v>58</v>
          </cell>
        </row>
        <row r="127">
          <cell r="A127">
            <v>48</v>
          </cell>
        </row>
        <row r="128">
          <cell r="A128">
            <v>36</v>
          </cell>
        </row>
        <row r="129">
          <cell r="A129">
            <v>87</v>
          </cell>
        </row>
        <row r="130">
          <cell r="A130">
            <v>33</v>
          </cell>
        </row>
        <row r="131">
          <cell r="A131">
            <v>24</v>
          </cell>
        </row>
        <row r="132">
          <cell r="A132">
            <v>25</v>
          </cell>
        </row>
        <row r="134">
          <cell r="A134">
            <v>57</v>
          </cell>
        </row>
        <row r="135">
          <cell r="A135">
            <v>94</v>
          </cell>
        </row>
        <row r="137">
          <cell r="A137" t="str">
            <v>dù to¸n chi tiÕt</v>
          </cell>
        </row>
        <row r="138">
          <cell r="A138" t="str">
            <v>C«ng tr×nh : ®­êng tr¸nh ql1a tam kú (nguyÔn hoµng)</v>
          </cell>
        </row>
        <row r="139">
          <cell r="A139" t="str">
            <v>km990+00 - km996+889.31 - tØnh qu¶ng nam</v>
          </cell>
        </row>
        <row r="140">
          <cell r="A140" t="str">
            <v>giai ®o¹n : thiÕt kÕ kü thuËt thi c«ng</v>
          </cell>
        </row>
        <row r="141">
          <cell r="A141" t="str">
            <v>h¹ng môc : cèng trßn 2d=120 km991+755</v>
          </cell>
        </row>
        <row r="142">
          <cell r="A142" t="str">
            <v>SH§G</v>
          </cell>
        </row>
        <row r="145">
          <cell r="A145">
            <v>18</v>
          </cell>
        </row>
        <row r="146">
          <cell r="A146">
            <v>16</v>
          </cell>
        </row>
        <row r="147">
          <cell r="A147">
            <v>52</v>
          </cell>
        </row>
        <row r="148">
          <cell r="A148">
            <v>57</v>
          </cell>
        </row>
        <row r="149">
          <cell r="A149">
            <v>17</v>
          </cell>
        </row>
        <row r="150">
          <cell r="A150">
            <v>51</v>
          </cell>
        </row>
        <row r="151">
          <cell r="A151">
            <v>29</v>
          </cell>
        </row>
        <row r="152">
          <cell r="A152">
            <v>19</v>
          </cell>
        </row>
        <row r="153">
          <cell r="A153">
            <v>21</v>
          </cell>
        </row>
        <row r="154">
          <cell r="A154">
            <v>27</v>
          </cell>
        </row>
        <row r="155">
          <cell r="A155">
            <v>146</v>
          </cell>
        </row>
        <row r="156">
          <cell r="A156">
            <v>145</v>
          </cell>
        </row>
        <row r="157">
          <cell r="A157">
            <v>147</v>
          </cell>
        </row>
        <row r="159">
          <cell r="A159">
            <v>50</v>
          </cell>
        </row>
        <row r="160">
          <cell r="A160">
            <v>52</v>
          </cell>
        </row>
        <row r="161">
          <cell r="A161">
            <v>53</v>
          </cell>
        </row>
        <row r="162">
          <cell r="A162">
            <v>51</v>
          </cell>
        </row>
        <row r="163">
          <cell r="A163">
            <v>57</v>
          </cell>
        </row>
        <row r="164">
          <cell r="A164">
            <v>48</v>
          </cell>
        </row>
        <row r="165">
          <cell r="A165">
            <v>36</v>
          </cell>
        </row>
        <row r="166">
          <cell r="A166">
            <v>33</v>
          </cell>
        </row>
        <row r="167">
          <cell r="A167">
            <v>146</v>
          </cell>
        </row>
        <row r="168">
          <cell r="A168">
            <v>145</v>
          </cell>
        </row>
        <row r="169">
          <cell r="A169">
            <v>147</v>
          </cell>
        </row>
        <row r="170">
          <cell r="A170">
            <v>24</v>
          </cell>
        </row>
        <row r="171">
          <cell r="A171">
            <v>25</v>
          </cell>
        </row>
        <row r="173">
          <cell r="A173" t="str">
            <v>dù to¸n chi tiÕt</v>
          </cell>
        </row>
        <row r="174">
          <cell r="A174" t="str">
            <v>C«ng tr×nh : ®­êng tr¸nh ql1a tam kú (nguyÔn hoµng)</v>
          </cell>
        </row>
        <row r="175">
          <cell r="A175" t="str">
            <v>km990+00 - km996+889.31 - tØnh qu¶ng nam</v>
          </cell>
        </row>
        <row r="176">
          <cell r="A176" t="str">
            <v>giai ®o¹n : thiÕt kÕ kü thuËt thi c«ng</v>
          </cell>
        </row>
        <row r="177">
          <cell r="A177" t="str">
            <v>h¹ng môc : cèng trßn d=120 km991+915.62</v>
          </cell>
        </row>
        <row r="178">
          <cell r="A178" t="str">
            <v>SH§G</v>
          </cell>
        </row>
        <row r="181">
          <cell r="A181">
            <v>18</v>
          </cell>
        </row>
        <row r="182">
          <cell r="A182">
            <v>16</v>
          </cell>
        </row>
        <row r="183">
          <cell r="A183">
            <v>52</v>
          </cell>
        </row>
        <row r="184">
          <cell r="A184">
            <v>57</v>
          </cell>
        </row>
        <row r="185">
          <cell r="A185">
            <v>51</v>
          </cell>
        </row>
        <row r="186">
          <cell r="A186">
            <v>29</v>
          </cell>
        </row>
        <row r="187">
          <cell r="A187">
            <v>19</v>
          </cell>
        </row>
        <row r="188">
          <cell r="A188">
            <v>21</v>
          </cell>
        </row>
        <row r="189">
          <cell r="A189">
            <v>27</v>
          </cell>
        </row>
        <row r="190">
          <cell r="A190">
            <v>146</v>
          </cell>
        </row>
        <row r="191">
          <cell r="A191">
            <v>145</v>
          </cell>
        </row>
        <row r="192">
          <cell r="A192">
            <v>147</v>
          </cell>
        </row>
        <row r="194">
          <cell r="A194">
            <v>50</v>
          </cell>
        </row>
        <row r="195">
          <cell r="A195">
            <v>52</v>
          </cell>
        </row>
        <row r="196">
          <cell r="A196">
            <v>53</v>
          </cell>
        </row>
        <row r="197">
          <cell r="A197">
            <v>51</v>
          </cell>
        </row>
        <row r="198">
          <cell r="A198">
            <v>57</v>
          </cell>
        </row>
        <row r="199">
          <cell r="A199">
            <v>48</v>
          </cell>
        </row>
        <row r="200">
          <cell r="A200">
            <v>36</v>
          </cell>
        </row>
        <row r="201">
          <cell r="A201">
            <v>33</v>
          </cell>
        </row>
        <row r="202">
          <cell r="A202">
            <v>24</v>
          </cell>
        </row>
        <row r="203">
          <cell r="A203">
            <v>25</v>
          </cell>
        </row>
        <row r="205">
          <cell r="A205" t="str">
            <v>dù to¸n chi tiÕt</v>
          </cell>
        </row>
        <row r="206">
          <cell r="A206" t="str">
            <v>C«ng tr×nh : ®­êng tr¸nh ql1a tam kú (nguyÔn hoµng)</v>
          </cell>
        </row>
        <row r="207">
          <cell r="A207" t="str">
            <v>km990+00 - km996+889.31 - tØnh qu¶ng nam</v>
          </cell>
        </row>
        <row r="208">
          <cell r="A208" t="str">
            <v>giai ®o¹n : thiÕt kÕ kü thuËt thi c«ng</v>
          </cell>
        </row>
        <row r="209">
          <cell r="A209" t="str">
            <v>h¹ng môc : cèng vu«ng 2x(100x100) km992+172</v>
          </cell>
        </row>
        <row r="210">
          <cell r="A210" t="str">
            <v>SH§G</v>
          </cell>
        </row>
        <row r="213">
          <cell r="A213">
            <v>1</v>
          </cell>
        </row>
        <row r="214">
          <cell r="A214">
            <v>2</v>
          </cell>
        </row>
        <row r="215">
          <cell r="A215">
            <v>3</v>
          </cell>
        </row>
        <row r="216">
          <cell r="A216">
            <v>5</v>
          </cell>
        </row>
        <row r="217">
          <cell r="A217">
            <v>6</v>
          </cell>
        </row>
        <row r="218">
          <cell r="A218">
            <v>7</v>
          </cell>
        </row>
        <row r="219">
          <cell r="A219">
            <v>8</v>
          </cell>
        </row>
        <row r="220">
          <cell r="A220">
            <v>9</v>
          </cell>
        </row>
        <row r="221">
          <cell r="A221">
            <v>58</v>
          </cell>
        </row>
        <row r="222">
          <cell r="A222">
            <v>21</v>
          </cell>
        </row>
        <row r="223">
          <cell r="A223">
            <v>27</v>
          </cell>
        </row>
        <row r="224">
          <cell r="A224">
            <v>87</v>
          </cell>
        </row>
        <row r="225">
          <cell r="A225">
            <v>146</v>
          </cell>
        </row>
        <row r="226">
          <cell r="A226">
            <v>145</v>
          </cell>
        </row>
        <row r="227">
          <cell r="A227">
            <v>147</v>
          </cell>
        </row>
        <row r="229">
          <cell r="A229">
            <v>50</v>
          </cell>
        </row>
        <row r="230">
          <cell r="A230">
            <v>52</v>
          </cell>
        </row>
        <row r="231">
          <cell r="A231">
            <v>53</v>
          </cell>
        </row>
        <row r="232">
          <cell r="A232">
            <v>51</v>
          </cell>
        </row>
        <row r="233">
          <cell r="A233">
            <v>58</v>
          </cell>
        </row>
        <row r="234">
          <cell r="A234">
            <v>48</v>
          </cell>
        </row>
        <row r="235">
          <cell r="A235">
            <v>36</v>
          </cell>
        </row>
        <row r="236">
          <cell r="A236">
            <v>87</v>
          </cell>
        </row>
        <row r="237">
          <cell r="A237">
            <v>33</v>
          </cell>
        </row>
        <row r="238">
          <cell r="A238">
            <v>24</v>
          </cell>
        </row>
        <row r="239">
          <cell r="A239">
            <v>25</v>
          </cell>
        </row>
        <row r="241">
          <cell r="A241">
            <v>94</v>
          </cell>
        </row>
        <row r="242">
          <cell r="A242">
            <v>57</v>
          </cell>
        </row>
        <row r="244">
          <cell r="A244" t="str">
            <v>dù to¸n chi tiÕt</v>
          </cell>
        </row>
        <row r="245">
          <cell r="A245" t="str">
            <v>C«ng tr×nh : ®­êng tr¸nh ql1a tam kú (nguyÔn hoµng)</v>
          </cell>
        </row>
        <row r="246">
          <cell r="A246" t="str">
            <v>km990+00 - km996+889.31 - tØnh qu¶ng nam</v>
          </cell>
        </row>
        <row r="247">
          <cell r="A247" t="str">
            <v>giai ®o¹n : thiÕt kÕ kü thuËt thi c«ng</v>
          </cell>
        </row>
        <row r="248">
          <cell r="A248" t="str">
            <v>h¹ng môc : cèng trßn 3d=120 km992+525</v>
          </cell>
        </row>
        <row r="249">
          <cell r="A249" t="str">
            <v>SH§G</v>
          </cell>
        </row>
        <row r="252">
          <cell r="A252">
            <v>18</v>
          </cell>
        </row>
        <row r="253">
          <cell r="A253">
            <v>16</v>
          </cell>
        </row>
        <row r="254">
          <cell r="A254">
            <v>52</v>
          </cell>
        </row>
        <row r="255">
          <cell r="A255">
            <v>57</v>
          </cell>
        </row>
        <row r="256">
          <cell r="A256">
            <v>17</v>
          </cell>
        </row>
        <row r="257">
          <cell r="A257">
            <v>51</v>
          </cell>
        </row>
        <row r="258">
          <cell r="A258">
            <v>29</v>
          </cell>
        </row>
        <row r="259">
          <cell r="A259">
            <v>19</v>
          </cell>
        </row>
        <row r="260">
          <cell r="A260">
            <v>21</v>
          </cell>
        </row>
        <row r="261">
          <cell r="A261">
            <v>27</v>
          </cell>
        </row>
        <row r="262">
          <cell r="A262">
            <v>146</v>
          </cell>
        </row>
        <row r="263">
          <cell r="A263">
            <v>145</v>
          </cell>
        </row>
        <row r="264">
          <cell r="A264">
            <v>147</v>
          </cell>
        </row>
        <row r="266">
          <cell r="A266">
            <v>50</v>
          </cell>
        </row>
        <row r="267">
          <cell r="A267">
            <v>52</v>
          </cell>
        </row>
        <row r="268">
          <cell r="A268">
            <v>53</v>
          </cell>
        </row>
        <row r="269">
          <cell r="A269">
            <v>51</v>
          </cell>
        </row>
        <row r="270">
          <cell r="A270">
            <v>57</v>
          </cell>
        </row>
        <row r="271">
          <cell r="A271">
            <v>48</v>
          </cell>
        </row>
        <row r="272">
          <cell r="A272">
            <v>36</v>
          </cell>
        </row>
        <row r="273">
          <cell r="A273">
            <v>146</v>
          </cell>
        </row>
        <row r="274">
          <cell r="A274">
            <v>145</v>
          </cell>
        </row>
        <row r="275">
          <cell r="A275">
            <v>147</v>
          </cell>
        </row>
        <row r="276">
          <cell r="A276">
            <v>33</v>
          </cell>
        </row>
        <row r="277">
          <cell r="A277">
            <v>24</v>
          </cell>
        </row>
        <row r="278">
          <cell r="A278">
            <v>25</v>
          </cell>
        </row>
        <row r="280">
          <cell r="A280" t="str">
            <v>dù to¸n chi tiÕt</v>
          </cell>
        </row>
        <row r="281">
          <cell r="A281" t="str">
            <v>C«ng tr×nh : ®­êng tr¸nh ql1a tam kú (nguyÔn hoµng)</v>
          </cell>
        </row>
        <row r="282">
          <cell r="A282" t="str">
            <v>km990+00 - km996+889.31 - tØnh qu¶ng nam</v>
          </cell>
        </row>
        <row r="283">
          <cell r="A283" t="str">
            <v>giai ®o¹n : thiÕt kÕ kü thuËt thi c«ng</v>
          </cell>
        </row>
        <row r="284">
          <cell r="A284" t="str">
            <v>h¹ng môc : cèng hép (100x100) km992+735</v>
          </cell>
        </row>
        <row r="285">
          <cell r="A285" t="str">
            <v>SH§G</v>
          </cell>
        </row>
        <row r="288">
          <cell r="A288">
            <v>1</v>
          </cell>
        </row>
        <row r="289">
          <cell r="A289">
            <v>2</v>
          </cell>
        </row>
        <row r="290">
          <cell r="A290">
            <v>3</v>
          </cell>
        </row>
        <row r="291">
          <cell r="A291">
            <v>5</v>
          </cell>
        </row>
        <row r="292">
          <cell r="A292">
            <v>6</v>
          </cell>
        </row>
        <row r="293">
          <cell r="A293">
            <v>7</v>
          </cell>
        </row>
        <row r="294">
          <cell r="A294">
            <v>8</v>
          </cell>
        </row>
        <row r="295">
          <cell r="A295">
            <v>9</v>
          </cell>
        </row>
        <row r="296">
          <cell r="A296">
            <v>58</v>
          </cell>
        </row>
        <row r="297">
          <cell r="A297">
            <v>52</v>
          </cell>
        </row>
        <row r="298">
          <cell r="A298">
            <v>57</v>
          </cell>
        </row>
        <row r="299">
          <cell r="A299">
            <v>17</v>
          </cell>
        </row>
        <row r="300">
          <cell r="A300">
            <v>16</v>
          </cell>
        </row>
        <row r="301">
          <cell r="A301">
            <v>21</v>
          </cell>
        </row>
        <row r="302">
          <cell r="A302">
            <v>27</v>
          </cell>
        </row>
        <row r="303">
          <cell r="A303">
            <v>146</v>
          </cell>
        </row>
        <row r="304">
          <cell r="A304">
            <v>145</v>
          </cell>
        </row>
        <row r="305">
          <cell r="A305">
            <v>147</v>
          </cell>
        </row>
        <row r="306">
          <cell r="A306">
            <v>87</v>
          </cell>
        </row>
        <row r="307">
          <cell r="A307">
            <v>57</v>
          </cell>
        </row>
        <row r="308">
          <cell r="A308">
            <v>94</v>
          </cell>
        </row>
        <row r="310">
          <cell r="A310">
            <v>50</v>
          </cell>
        </row>
        <row r="311">
          <cell r="A311">
            <v>52</v>
          </cell>
        </row>
        <row r="312">
          <cell r="A312">
            <v>53</v>
          </cell>
        </row>
        <row r="313">
          <cell r="A313">
            <v>51</v>
          </cell>
        </row>
        <row r="314">
          <cell r="A314">
            <v>58</v>
          </cell>
        </row>
        <row r="315">
          <cell r="A315">
            <v>48</v>
          </cell>
        </row>
        <row r="316">
          <cell r="A316">
            <v>36</v>
          </cell>
        </row>
        <row r="317">
          <cell r="A317">
            <v>87</v>
          </cell>
        </row>
        <row r="318">
          <cell r="A318">
            <v>146</v>
          </cell>
        </row>
        <row r="319">
          <cell r="A319">
            <v>145</v>
          </cell>
        </row>
        <row r="320">
          <cell r="A320">
            <v>147</v>
          </cell>
        </row>
        <row r="321">
          <cell r="A321">
            <v>33</v>
          </cell>
        </row>
        <row r="322">
          <cell r="A322">
            <v>24</v>
          </cell>
        </row>
        <row r="323">
          <cell r="A323">
            <v>25</v>
          </cell>
        </row>
        <row r="325">
          <cell r="A325" t="str">
            <v>dù to¸n chi tiÕt</v>
          </cell>
        </row>
        <row r="326">
          <cell r="A326" t="str">
            <v>C«ng tr×nh : ®­êng tr¸nh ql1a tam kú (nguyÔn hoµng)</v>
          </cell>
        </row>
        <row r="327">
          <cell r="A327" t="str">
            <v>km990+00 - km996+889.31 - tØnh qu¶ng nam</v>
          </cell>
        </row>
        <row r="328">
          <cell r="A328" t="str">
            <v>giai ®o¹n : thiÕt kÕ kü thuËt thi c«ng</v>
          </cell>
        </row>
        <row r="329">
          <cell r="A329" t="str">
            <v>h¹ng môc : cèng trßn 3d=120 km993+150</v>
          </cell>
        </row>
        <row r="330">
          <cell r="A330" t="str">
            <v>SH§G</v>
          </cell>
        </row>
        <row r="333">
          <cell r="A333">
            <v>18</v>
          </cell>
        </row>
        <row r="334">
          <cell r="A334">
            <v>16</v>
          </cell>
        </row>
        <row r="335">
          <cell r="A335">
            <v>52</v>
          </cell>
        </row>
        <row r="336">
          <cell r="A336">
            <v>57</v>
          </cell>
        </row>
        <row r="337">
          <cell r="A337">
            <v>17</v>
          </cell>
        </row>
        <row r="338">
          <cell r="A338">
            <v>51</v>
          </cell>
        </row>
        <row r="339">
          <cell r="A339">
            <v>29</v>
          </cell>
        </row>
        <row r="340">
          <cell r="A340">
            <v>19</v>
          </cell>
        </row>
        <row r="341">
          <cell r="A341">
            <v>21</v>
          </cell>
        </row>
        <row r="342">
          <cell r="A342">
            <v>27</v>
          </cell>
        </row>
        <row r="343">
          <cell r="A343">
            <v>146</v>
          </cell>
        </row>
        <row r="344">
          <cell r="A344">
            <v>145</v>
          </cell>
        </row>
        <row r="345">
          <cell r="A345">
            <v>147</v>
          </cell>
        </row>
        <row r="347">
          <cell r="A347">
            <v>50</v>
          </cell>
        </row>
        <row r="348">
          <cell r="A348">
            <v>52</v>
          </cell>
        </row>
        <row r="349">
          <cell r="A349">
            <v>53</v>
          </cell>
        </row>
        <row r="350">
          <cell r="A350">
            <v>51</v>
          </cell>
        </row>
        <row r="351">
          <cell r="A351">
            <v>57</v>
          </cell>
        </row>
        <row r="352">
          <cell r="A352">
            <v>48</v>
          </cell>
        </row>
        <row r="353">
          <cell r="A353">
            <v>36</v>
          </cell>
        </row>
        <row r="354">
          <cell r="A354">
            <v>33</v>
          </cell>
        </row>
        <row r="355">
          <cell r="A355">
            <v>24</v>
          </cell>
        </row>
        <row r="356">
          <cell r="A356">
            <v>25</v>
          </cell>
        </row>
        <row r="358">
          <cell r="A358" t="str">
            <v>dù to¸n chi tiÕt</v>
          </cell>
        </row>
        <row r="359">
          <cell r="A359" t="str">
            <v>C«ng tr×nh : ®­êng tr¸nh ql1a tam kú (nguyÔn hoµng)</v>
          </cell>
        </row>
        <row r="360">
          <cell r="A360" t="str">
            <v>km990+00 - km996+889.31 - tØnh qu¶ng nam</v>
          </cell>
        </row>
        <row r="361">
          <cell r="A361" t="str">
            <v>giai ®o¹n : thiÕt kÕ kü thuËt thi c«ng</v>
          </cell>
        </row>
        <row r="362">
          <cell r="A362" t="str">
            <v>h¹ng môc : cèng trßn 2d=100 km993+821</v>
          </cell>
        </row>
        <row r="363">
          <cell r="A363" t="str">
            <v>SH§G</v>
          </cell>
        </row>
        <row r="366">
          <cell r="A366">
            <v>20</v>
          </cell>
        </row>
        <row r="367">
          <cell r="A367">
            <v>16</v>
          </cell>
        </row>
        <row r="368">
          <cell r="A368">
            <v>52</v>
          </cell>
        </row>
        <row r="369">
          <cell r="A369">
            <v>57</v>
          </cell>
        </row>
        <row r="370">
          <cell r="A370">
            <v>51</v>
          </cell>
        </row>
        <row r="371">
          <cell r="A371">
            <v>17</v>
          </cell>
        </row>
        <row r="372">
          <cell r="A372">
            <v>28</v>
          </cell>
        </row>
        <row r="373">
          <cell r="A373">
            <v>19</v>
          </cell>
        </row>
        <row r="374">
          <cell r="A374">
            <v>21</v>
          </cell>
        </row>
        <row r="375">
          <cell r="A375">
            <v>27</v>
          </cell>
        </row>
        <row r="376">
          <cell r="A376">
            <v>146</v>
          </cell>
        </row>
        <row r="377">
          <cell r="A377">
            <v>145</v>
          </cell>
        </row>
        <row r="378">
          <cell r="A378">
            <v>147</v>
          </cell>
        </row>
        <row r="380">
          <cell r="A380">
            <v>50</v>
          </cell>
        </row>
        <row r="381">
          <cell r="A381">
            <v>52</v>
          </cell>
        </row>
        <row r="382">
          <cell r="A382">
            <v>53</v>
          </cell>
        </row>
        <row r="383">
          <cell r="A383">
            <v>51</v>
          </cell>
        </row>
        <row r="384">
          <cell r="A384">
            <v>57</v>
          </cell>
        </row>
        <row r="385">
          <cell r="A385">
            <v>48</v>
          </cell>
        </row>
        <row r="386">
          <cell r="A386">
            <v>36</v>
          </cell>
        </row>
        <row r="387">
          <cell r="A387">
            <v>146</v>
          </cell>
        </row>
        <row r="388">
          <cell r="A388">
            <v>145</v>
          </cell>
        </row>
        <row r="389">
          <cell r="A389">
            <v>147</v>
          </cell>
        </row>
        <row r="390">
          <cell r="A390">
            <v>33</v>
          </cell>
        </row>
        <row r="391">
          <cell r="A391">
            <v>24</v>
          </cell>
        </row>
        <row r="392">
          <cell r="A392">
            <v>25</v>
          </cell>
        </row>
        <row r="394">
          <cell r="A394" t="str">
            <v>dù to¸n chi tiÕt</v>
          </cell>
        </row>
        <row r="395">
          <cell r="A395" t="str">
            <v>C«ng tr×nh : ®­êng tr¸nh ql1a tam kú (nguyÔn hoµng)</v>
          </cell>
        </row>
        <row r="396">
          <cell r="A396" t="str">
            <v>km990+00 - km996+889.31 - tØnh qu¶ng nam</v>
          </cell>
        </row>
        <row r="397">
          <cell r="A397" t="str">
            <v>giai ®o¹n : thiÕt kÕ kü thuËt thi c«ng</v>
          </cell>
        </row>
        <row r="398">
          <cell r="A398" t="str">
            <v>h¹ng môc : cèng trßn 3d=120 km993+892.68</v>
          </cell>
        </row>
        <row r="399">
          <cell r="A399" t="str">
            <v>SH§G</v>
          </cell>
        </row>
        <row r="402">
          <cell r="A402">
            <v>18</v>
          </cell>
        </row>
        <row r="403">
          <cell r="A403">
            <v>16</v>
          </cell>
        </row>
        <row r="404">
          <cell r="A404">
            <v>52</v>
          </cell>
        </row>
        <row r="405">
          <cell r="A405">
            <v>57</v>
          </cell>
        </row>
        <row r="406">
          <cell r="A406">
            <v>17</v>
          </cell>
        </row>
        <row r="407">
          <cell r="A407">
            <v>51</v>
          </cell>
        </row>
        <row r="408">
          <cell r="A408">
            <v>29</v>
          </cell>
        </row>
        <row r="409">
          <cell r="A409">
            <v>19</v>
          </cell>
        </row>
        <row r="410">
          <cell r="A410">
            <v>21</v>
          </cell>
        </row>
        <row r="411">
          <cell r="A411">
            <v>27</v>
          </cell>
        </row>
        <row r="412">
          <cell r="A412">
            <v>146</v>
          </cell>
        </row>
        <row r="413">
          <cell r="A413">
            <v>145</v>
          </cell>
        </row>
        <row r="414">
          <cell r="A414">
            <v>147</v>
          </cell>
        </row>
        <row r="416">
          <cell r="A416">
            <v>50</v>
          </cell>
        </row>
        <row r="417">
          <cell r="A417">
            <v>52</v>
          </cell>
        </row>
        <row r="418">
          <cell r="A418">
            <v>53</v>
          </cell>
        </row>
        <row r="419">
          <cell r="A419">
            <v>51</v>
          </cell>
        </row>
        <row r="420">
          <cell r="A420">
            <v>57</v>
          </cell>
        </row>
        <row r="421">
          <cell r="A421">
            <v>48</v>
          </cell>
        </row>
        <row r="422">
          <cell r="A422">
            <v>36</v>
          </cell>
        </row>
        <row r="423">
          <cell r="A423">
            <v>146</v>
          </cell>
        </row>
        <row r="424">
          <cell r="A424">
            <v>145</v>
          </cell>
        </row>
        <row r="425">
          <cell r="A425">
            <v>147</v>
          </cell>
        </row>
        <row r="426">
          <cell r="A426">
            <v>33</v>
          </cell>
        </row>
        <row r="427">
          <cell r="A427">
            <v>24</v>
          </cell>
        </row>
        <row r="428">
          <cell r="A428">
            <v>25</v>
          </cell>
        </row>
        <row r="430">
          <cell r="A430" t="str">
            <v>dù to¸n chi tiÕt</v>
          </cell>
        </row>
        <row r="431">
          <cell r="A431" t="str">
            <v>C«ng tr×nh : ®­êng tr¸nh ql1a tam kú (nguyÔn hoµng)</v>
          </cell>
        </row>
        <row r="432">
          <cell r="A432" t="str">
            <v>km990+00 - km996+889.31 - tØnh qu¶ng nam</v>
          </cell>
        </row>
        <row r="433">
          <cell r="A433" t="str">
            <v>giai ®o¹n : thiÕt kÕ kü thuËt thi c«ng</v>
          </cell>
        </row>
        <row r="434">
          <cell r="A434" t="str">
            <v>h¹ng môc : cèng trßn 3d=120 km995+350</v>
          </cell>
        </row>
        <row r="435">
          <cell r="A435" t="str">
            <v>SH§G</v>
          </cell>
        </row>
        <row r="438">
          <cell r="A438">
            <v>18</v>
          </cell>
        </row>
        <row r="439">
          <cell r="A439">
            <v>16</v>
          </cell>
        </row>
        <row r="440">
          <cell r="A440">
            <v>52</v>
          </cell>
        </row>
        <row r="441">
          <cell r="A441">
            <v>57</v>
          </cell>
        </row>
        <row r="442">
          <cell r="A442">
            <v>17</v>
          </cell>
        </row>
        <row r="443">
          <cell r="A443">
            <v>29</v>
          </cell>
        </row>
        <row r="444">
          <cell r="A444">
            <v>19</v>
          </cell>
        </row>
        <row r="445">
          <cell r="A445">
            <v>21</v>
          </cell>
        </row>
        <row r="446">
          <cell r="A446">
            <v>27</v>
          </cell>
        </row>
        <row r="447">
          <cell r="A447">
            <v>146</v>
          </cell>
        </row>
        <row r="448">
          <cell r="A448">
            <v>145</v>
          </cell>
        </row>
        <row r="449">
          <cell r="A449">
            <v>147</v>
          </cell>
        </row>
        <row r="451">
          <cell r="A451">
            <v>50</v>
          </cell>
        </row>
        <row r="452">
          <cell r="A452">
            <v>52</v>
          </cell>
        </row>
        <row r="453">
          <cell r="A453">
            <v>53</v>
          </cell>
        </row>
        <row r="454">
          <cell r="A454">
            <v>51</v>
          </cell>
        </row>
        <row r="455">
          <cell r="A455">
            <v>57</v>
          </cell>
        </row>
        <row r="456">
          <cell r="A456">
            <v>48</v>
          </cell>
        </row>
        <row r="457">
          <cell r="A457">
            <v>36</v>
          </cell>
        </row>
        <row r="458">
          <cell r="A458">
            <v>146</v>
          </cell>
        </row>
        <row r="459">
          <cell r="A459">
            <v>145</v>
          </cell>
        </row>
        <row r="460">
          <cell r="A460">
            <v>147</v>
          </cell>
        </row>
        <row r="461">
          <cell r="A461">
            <v>33</v>
          </cell>
        </row>
        <row r="462">
          <cell r="A462">
            <v>24</v>
          </cell>
        </row>
        <row r="463">
          <cell r="A463">
            <v>25</v>
          </cell>
        </row>
        <row r="465">
          <cell r="A465" t="str">
            <v>dù to¸n chi tiÕt</v>
          </cell>
        </row>
        <row r="466">
          <cell r="A466" t="str">
            <v>C«ng tr×nh : ®­êng tr¸nh ql1a tam kú (nguyÔn hoµng)</v>
          </cell>
        </row>
        <row r="467">
          <cell r="A467" t="str">
            <v>km990+00 - km996+889.31 - tØnh qu¶ng nam</v>
          </cell>
        </row>
        <row r="468">
          <cell r="A468" t="str">
            <v>giai ®o¹n : thiÕt kÕ kü thuËt thi c«ng</v>
          </cell>
        </row>
        <row r="469">
          <cell r="A469" t="str">
            <v>h¹ng môc : cèng trßn d=120 km996+17</v>
          </cell>
        </row>
        <row r="470">
          <cell r="A470" t="str">
            <v>SH§G</v>
          </cell>
        </row>
        <row r="473">
          <cell r="A473">
            <v>18</v>
          </cell>
        </row>
        <row r="474">
          <cell r="A474">
            <v>16</v>
          </cell>
        </row>
        <row r="475">
          <cell r="A475">
            <v>52</v>
          </cell>
        </row>
        <row r="476">
          <cell r="A476">
            <v>57</v>
          </cell>
        </row>
        <row r="477">
          <cell r="A477">
            <v>51</v>
          </cell>
        </row>
        <row r="478">
          <cell r="A478">
            <v>29</v>
          </cell>
        </row>
        <row r="479">
          <cell r="A479">
            <v>19</v>
          </cell>
        </row>
        <row r="480">
          <cell r="A480">
            <v>21</v>
          </cell>
        </row>
        <row r="481">
          <cell r="A481">
            <v>27</v>
          </cell>
        </row>
        <row r="482">
          <cell r="A482">
            <v>146</v>
          </cell>
        </row>
        <row r="483">
          <cell r="A483">
            <v>145</v>
          </cell>
        </row>
        <row r="484">
          <cell r="A484">
            <v>147</v>
          </cell>
        </row>
        <row r="486">
          <cell r="A486">
            <v>50</v>
          </cell>
        </row>
        <row r="487">
          <cell r="A487">
            <v>52</v>
          </cell>
        </row>
        <row r="488">
          <cell r="A488">
            <v>53</v>
          </cell>
        </row>
        <row r="489">
          <cell r="A489">
            <v>51</v>
          </cell>
        </row>
        <row r="490">
          <cell r="A490">
            <v>57</v>
          </cell>
        </row>
        <row r="491">
          <cell r="A491">
            <v>48</v>
          </cell>
        </row>
        <row r="492">
          <cell r="A492">
            <v>36</v>
          </cell>
        </row>
        <row r="493">
          <cell r="A493">
            <v>33</v>
          </cell>
        </row>
        <row r="494">
          <cell r="A494">
            <v>24</v>
          </cell>
        </row>
        <row r="495">
          <cell r="A495">
            <v>25</v>
          </cell>
        </row>
        <row r="497">
          <cell r="A497" t="str">
            <v>dù to¸n chi tiÕt</v>
          </cell>
        </row>
        <row r="498">
          <cell r="A498" t="str">
            <v>C«ng tr×nh : ®­êng tr¸nh ql1a tam kú (nguyÔn hoµng)</v>
          </cell>
        </row>
        <row r="499">
          <cell r="A499" t="str">
            <v>km990+00 - km996+889.31 - tØnh qu¶ng nam</v>
          </cell>
        </row>
        <row r="500">
          <cell r="A500" t="str">
            <v>giai ®o¹n : thiÕt kÕ kü thuËt thi c«ng</v>
          </cell>
        </row>
        <row r="501">
          <cell r="A501" t="str">
            <v>h¹ng môc : cèng trßn 3d=120 km996+225</v>
          </cell>
        </row>
        <row r="502">
          <cell r="A502" t="str">
            <v>SH§G</v>
          </cell>
        </row>
        <row r="505">
          <cell r="A505">
            <v>18</v>
          </cell>
        </row>
        <row r="506">
          <cell r="A506">
            <v>16</v>
          </cell>
        </row>
        <row r="507">
          <cell r="A507">
            <v>52</v>
          </cell>
        </row>
        <row r="508">
          <cell r="A508">
            <v>57</v>
          </cell>
        </row>
        <row r="509">
          <cell r="A509">
            <v>51</v>
          </cell>
        </row>
        <row r="510">
          <cell r="A510">
            <v>17</v>
          </cell>
        </row>
        <row r="511">
          <cell r="A511">
            <v>29</v>
          </cell>
        </row>
        <row r="512">
          <cell r="A512">
            <v>19</v>
          </cell>
        </row>
        <row r="513">
          <cell r="A513">
            <v>21</v>
          </cell>
        </row>
        <row r="514">
          <cell r="A514">
            <v>27</v>
          </cell>
        </row>
        <row r="515">
          <cell r="A515">
            <v>146</v>
          </cell>
        </row>
        <row r="516">
          <cell r="A516">
            <v>145</v>
          </cell>
        </row>
        <row r="517">
          <cell r="A517">
            <v>147</v>
          </cell>
        </row>
        <row r="519">
          <cell r="A519">
            <v>50</v>
          </cell>
        </row>
        <row r="520">
          <cell r="A520">
            <v>52</v>
          </cell>
        </row>
        <row r="521">
          <cell r="A521">
            <v>53</v>
          </cell>
        </row>
        <row r="522">
          <cell r="A522">
            <v>51</v>
          </cell>
        </row>
        <row r="523">
          <cell r="A523">
            <v>57</v>
          </cell>
        </row>
        <row r="524">
          <cell r="A524">
            <v>48</v>
          </cell>
        </row>
        <row r="525">
          <cell r="A525">
            <v>36</v>
          </cell>
        </row>
        <row r="526">
          <cell r="A526">
            <v>146</v>
          </cell>
        </row>
        <row r="527">
          <cell r="A527">
            <v>145</v>
          </cell>
        </row>
        <row r="528">
          <cell r="A528">
            <v>147</v>
          </cell>
        </row>
        <row r="529">
          <cell r="A529">
            <v>33</v>
          </cell>
        </row>
        <row r="530">
          <cell r="A530">
            <v>24</v>
          </cell>
        </row>
        <row r="531">
          <cell r="A531">
            <v>25</v>
          </cell>
        </row>
        <row r="533">
          <cell r="A533" t="str">
            <v>dù to¸n chi tiÕt</v>
          </cell>
        </row>
        <row r="534">
          <cell r="A534" t="str">
            <v>C«ng tr×nh : ®­êng tr¸nh ql1a tam kú (nguyÔn hoµng)</v>
          </cell>
        </row>
        <row r="535">
          <cell r="A535" t="str">
            <v>km990+00 - km996+889.31 - tØnh qu¶ng nam</v>
          </cell>
        </row>
        <row r="536">
          <cell r="A536" t="str">
            <v>giai ®o¹n : thiÕt kÕ kü thuËt thi c«ng</v>
          </cell>
        </row>
        <row r="537">
          <cell r="A537" t="str">
            <v>h¹ng môc : cèng trßn d=120 km996+638.88</v>
          </cell>
        </row>
        <row r="538">
          <cell r="A538" t="str">
            <v>SH§G</v>
          </cell>
        </row>
        <row r="541">
          <cell r="A541">
            <v>18</v>
          </cell>
        </row>
        <row r="542">
          <cell r="A542">
            <v>16</v>
          </cell>
        </row>
        <row r="543">
          <cell r="A543">
            <v>52</v>
          </cell>
        </row>
        <row r="544">
          <cell r="A544">
            <v>57</v>
          </cell>
        </row>
        <row r="545">
          <cell r="A545">
            <v>51</v>
          </cell>
        </row>
        <row r="546">
          <cell r="A546">
            <v>29</v>
          </cell>
        </row>
        <row r="547">
          <cell r="A547">
            <v>19</v>
          </cell>
        </row>
        <row r="548">
          <cell r="A548">
            <v>21</v>
          </cell>
        </row>
        <row r="549">
          <cell r="A549">
            <v>27</v>
          </cell>
        </row>
        <row r="550">
          <cell r="A550">
            <v>146</v>
          </cell>
        </row>
        <row r="551">
          <cell r="A551">
            <v>145</v>
          </cell>
        </row>
        <row r="552">
          <cell r="A552">
            <v>147</v>
          </cell>
        </row>
        <row r="554">
          <cell r="A554">
            <v>50</v>
          </cell>
        </row>
        <row r="555">
          <cell r="A555">
            <v>52</v>
          </cell>
        </row>
        <row r="556">
          <cell r="A556">
            <v>53</v>
          </cell>
        </row>
        <row r="557">
          <cell r="A557">
            <v>51</v>
          </cell>
        </row>
        <row r="558">
          <cell r="A558">
            <v>57</v>
          </cell>
        </row>
        <row r="559">
          <cell r="A559">
            <v>48</v>
          </cell>
        </row>
        <row r="560">
          <cell r="A560">
            <v>36</v>
          </cell>
        </row>
        <row r="561">
          <cell r="A561">
            <v>146</v>
          </cell>
        </row>
        <row r="562">
          <cell r="A562">
            <v>145</v>
          </cell>
        </row>
        <row r="563">
          <cell r="A563">
            <v>147</v>
          </cell>
        </row>
        <row r="564">
          <cell r="A564">
            <v>33</v>
          </cell>
        </row>
        <row r="565">
          <cell r="A565">
            <v>24</v>
          </cell>
        </row>
        <row r="566">
          <cell r="A566">
            <v>25</v>
          </cell>
        </row>
        <row r="568">
          <cell r="A568" t="str">
            <v>dù to¸n chi tiÕt</v>
          </cell>
        </row>
        <row r="569">
          <cell r="A569" t="str">
            <v>C«ng tr×nh : ®­êng tr¸nh ql1a tam kú (nguyÔn hoµng)</v>
          </cell>
        </row>
        <row r="570">
          <cell r="A570" t="str">
            <v>km990+00 - km996+889.31 - tØnh qu¶ng nam</v>
          </cell>
        </row>
        <row r="571">
          <cell r="A571" t="str">
            <v>giai ®o¹n : thiÕt kÕ kü thuËt thi c«ng</v>
          </cell>
        </row>
        <row r="572">
          <cell r="A572" t="str">
            <v>h¹ng môc : cÇu km995+702.5</v>
          </cell>
        </row>
        <row r="573">
          <cell r="A573" t="str">
            <v>SH§G</v>
          </cell>
        </row>
        <row r="576">
          <cell r="A576">
            <v>64</v>
          </cell>
        </row>
        <row r="577">
          <cell r="A577">
            <v>65</v>
          </cell>
        </row>
        <row r="578">
          <cell r="A578">
            <v>66</v>
          </cell>
        </row>
        <row r="579">
          <cell r="A579">
            <v>67</v>
          </cell>
        </row>
        <row r="580">
          <cell r="A580">
            <v>68</v>
          </cell>
        </row>
        <row r="581">
          <cell r="A581">
            <v>69</v>
          </cell>
        </row>
        <row r="582">
          <cell r="A582">
            <v>70</v>
          </cell>
        </row>
        <row r="583">
          <cell r="A583">
            <v>88</v>
          </cell>
        </row>
        <row r="584">
          <cell r="A584">
            <v>89</v>
          </cell>
        </row>
        <row r="585">
          <cell r="A585">
            <v>90</v>
          </cell>
        </row>
        <row r="586">
          <cell r="A586">
            <v>91</v>
          </cell>
        </row>
        <row r="587">
          <cell r="A587">
            <v>92</v>
          </cell>
        </row>
        <row r="588">
          <cell r="A588">
            <v>108</v>
          </cell>
        </row>
        <row r="589">
          <cell r="A589">
            <v>109</v>
          </cell>
        </row>
        <row r="592">
          <cell r="A592">
            <v>115</v>
          </cell>
        </row>
        <row r="593">
          <cell r="A593">
            <v>116</v>
          </cell>
        </row>
        <row r="594">
          <cell r="A594">
            <v>117</v>
          </cell>
        </row>
        <row r="595">
          <cell r="A595">
            <v>118</v>
          </cell>
        </row>
        <row r="596">
          <cell r="A596">
            <v>120</v>
          </cell>
        </row>
        <row r="597">
          <cell r="A597">
            <v>121</v>
          </cell>
        </row>
        <row r="599">
          <cell r="A599">
            <v>72</v>
          </cell>
        </row>
        <row r="600">
          <cell r="A600">
            <v>73</v>
          </cell>
        </row>
        <row r="601">
          <cell r="A601" t="str">
            <v>CVC89</v>
          </cell>
        </row>
        <row r="602">
          <cell r="A602">
            <v>74</v>
          </cell>
        </row>
        <row r="603">
          <cell r="A603">
            <v>156</v>
          </cell>
        </row>
        <row r="604">
          <cell r="A604">
            <v>144</v>
          </cell>
        </row>
        <row r="605">
          <cell r="A605">
            <v>155</v>
          </cell>
        </row>
        <row r="606">
          <cell r="A606">
            <v>86</v>
          </cell>
        </row>
        <row r="608">
          <cell r="A608">
            <v>151</v>
          </cell>
        </row>
        <row r="609">
          <cell r="A609">
            <v>152</v>
          </cell>
        </row>
        <row r="610">
          <cell r="A610">
            <v>153</v>
          </cell>
        </row>
        <row r="611">
          <cell r="A611">
            <v>154</v>
          </cell>
        </row>
        <row r="612">
          <cell r="A612">
            <v>123</v>
          </cell>
        </row>
        <row r="614">
          <cell r="A614">
            <v>124</v>
          </cell>
        </row>
        <row r="615">
          <cell r="A615">
            <v>126</v>
          </cell>
        </row>
        <row r="616">
          <cell r="A616">
            <v>125</v>
          </cell>
        </row>
        <row r="617">
          <cell r="A617">
            <v>127</v>
          </cell>
        </row>
        <row r="619">
          <cell r="A619">
            <v>148</v>
          </cell>
        </row>
        <row r="620">
          <cell r="A620">
            <v>149</v>
          </cell>
        </row>
        <row r="621">
          <cell r="A621">
            <v>100</v>
          </cell>
        </row>
        <row r="622">
          <cell r="A622">
            <v>54</v>
          </cell>
        </row>
        <row r="623">
          <cell r="A623">
            <v>55</v>
          </cell>
        </row>
        <row r="624">
          <cell r="A624">
            <v>56</v>
          </cell>
        </row>
        <row r="625">
          <cell r="A625">
            <v>57</v>
          </cell>
        </row>
        <row r="626">
          <cell r="A626">
            <v>101</v>
          </cell>
        </row>
        <row r="627">
          <cell r="A627">
            <v>102</v>
          </cell>
        </row>
        <row r="628">
          <cell r="A628">
            <v>103</v>
          </cell>
        </row>
        <row r="629">
          <cell r="A629">
            <v>105</v>
          </cell>
        </row>
        <row r="630">
          <cell r="A630">
            <v>106</v>
          </cell>
        </row>
        <row r="631">
          <cell r="A631">
            <v>107</v>
          </cell>
        </row>
        <row r="632">
          <cell r="A632">
            <v>104</v>
          </cell>
        </row>
        <row r="634">
          <cell r="A634">
            <v>38</v>
          </cell>
        </row>
        <row r="635">
          <cell r="A635">
            <v>35</v>
          </cell>
        </row>
        <row r="636">
          <cell r="A636">
            <v>33</v>
          </cell>
        </row>
        <row r="637">
          <cell r="A637">
            <v>32</v>
          </cell>
        </row>
        <row r="638">
          <cell r="A638">
            <v>157</v>
          </cell>
        </row>
        <row r="639">
          <cell r="A639">
            <v>158</v>
          </cell>
        </row>
        <row r="640">
          <cell r="A640">
            <v>160</v>
          </cell>
        </row>
        <row r="641">
          <cell r="A641">
            <v>159</v>
          </cell>
        </row>
        <row r="643">
          <cell r="A643">
            <v>87</v>
          </cell>
        </row>
        <row r="644">
          <cell r="A644">
            <v>21</v>
          </cell>
        </row>
        <row r="645">
          <cell r="A645">
            <v>25</v>
          </cell>
        </row>
        <row r="647">
          <cell r="A647">
            <v>39</v>
          </cell>
        </row>
        <row r="648">
          <cell r="A648">
            <v>40</v>
          </cell>
        </row>
        <row r="649">
          <cell r="A649">
            <v>41</v>
          </cell>
        </row>
        <row r="650">
          <cell r="A650">
            <v>42</v>
          </cell>
        </row>
        <row r="651">
          <cell r="A651">
            <v>43</v>
          </cell>
        </row>
        <row r="653">
          <cell r="A653">
            <v>45</v>
          </cell>
        </row>
        <row r="654">
          <cell r="A654">
            <v>47</v>
          </cell>
        </row>
        <row r="655">
          <cell r="A655">
            <v>93</v>
          </cell>
        </row>
        <row r="656">
          <cell r="A656">
            <v>46</v>
          </cell>
        </row>
        <row r="657">
          <cell r="A657">
            <v>44</v>
          </cell>
        </row>
        <row r="659">
          <cell r="A659">
            <v>94</v>
          </cell>
        </row>
        <row r="660">
          <cell r="A660">
            <v>95</v>
          </cell>
        </row>
        <row r="661">
          <cell r="A661">
            <v>96</v>
          </cell>
        </row>
        <row r="662">
          <cell r="A662">
            <v>97</v>
          </cell>
        </row>
        <row r="663">
          <cell r="A663">
            <v>98</v>
          </cell>
        </row>
        <row r="664">
          <cell r="A664">
            <v>99</v>
          </cell>
        </row>
        <row r="665">
          <cell r="A665">
            <v>33</v>
          </cell>
        </row>
        <row r="667">
          <cell r="A667">
            <v>79</v>
          </cell>
        </row>
        <row r="668">
          <cell r="A668">
            <v>80</v>
          </cell>
        </row>
        <row r="669">
          <cell r="A669">
            <v>81</v>
          </cell>
        </row>
        <row r="670">
          <cell r="A670">
            <v>82</v>
          </cell>
        </row>
        <row r="671">
          <cell r="A671">
            <v>83</v>
          </cell>
        </row>
        <row r="672">
          <cell r="A672">
            <v>84</v>
          </cell>
        </row>
        <row r="673">
          <cell r="A673">
            <v>33</v>
          </cell>
        </row>
        <row r="674">
          <cell r="A674">
            <v>85</v>
          </cell>
        </row>
        <row r="675">
          <cell r="A675">
            <v>25</v>
          </cell>
        </row>
        <row r="677">
          <cell r="A677">
            <v>132</v>
          </cell>
        </row>
        <row r="678">
          <cell r="A678">
            <v>133</v>
          </cell>
        </row>
        <row r="679">
          <cell r="A679">
            <v>134</v>
          </cell>
        </row>
        <row r="680">
          <cell r="A680">
            <v>135</v>
          </cell>
        </row>
        <row r="681">
          <cell r="A681">
            <v>93</v>
          </cell>
        </row>
        <row r="683">
          <cell r="A683">
            <v>141</v>
          </cell>
        </row>
        <row r="684">
          <cell r="A684">
            <v>142</v>
          </cell>
        </row>
        <row r="685">
          <cell r="A685">
            <v>143</v>
          </cell>
        </row>
        <row r="686">
          <cell r="A686">
            <v>136</v>
          </cell>
        </row>
        <row r="687">
          <cell r="A687">
            <v>137</v>
          </cell>
        </row>
        <row r="688">
          <cell r="A688">
            <v>138</v>
          </cell>
        </row>
        <row r="689">
          <cell r="A689">
            <v>33</v>
          </cell>
        </row>
        <row r="690">
          <cell r="A690">
            <v>139</v>
          </cell>
        </row>
        <row r="691">
          <cell r="A691">
            <v>140</v>
          </cell>
        </row>
        <row r="692">
          <cell r="A692">
            <v>31</v>
          </cell>
        </row>
        <row r="693">
          <cell r="A693">
            <v>30</v>
          </cell>
        </row>
        <row r="694">
          <cell r="A694">
            <v>59</v>
          </cell>
        </row>
        <row r="695">
          <cell r="A695">
            <v>25</v>
          </cell>
        </row>
        <row r="698">
          <cell r="A698">
            <v>128</v>
          </cell>
        </row>
        <row r="699">
          <cell r="A699">
            <v>49</v>
          </cell>
        </row>
        <row r="700">
          <cell r="A700">
            <v>24</v>
          </cell>
        </row>
        <row r="701">
          <cell r="A701">
            <v>63</v>
          </cell>
        </row>
        <row r="702">
          <cell r="A702">
            <v>129</v>
          </cell>
        </row>
        <row r="704">
          <cell r="A704">
            <v>110</v>
          </cell>
        </row>
        <row r="705">
          <cell r="A705">
            <v>111</v>
          </cell>
        </row>
        <row r="706">
          <cell r="A706">
            <v>112</v>
          </cell>
        </row>
        <row r="707">
          <cell r="A707">
            <v>114</v>
          </cell>
        </row>
        <row r="708">
          <cell r="A708">
            <v>33</v>
          </cell>
        </row>
        <row r="710">
          <cell r="A710">
            <v>75</v>
          </cell>
        </row>
        <row r="711">
          <cell r="A711">
            <v>78</v>
          </cell>
        </row>
        <row r="712">
          <cell r="A712">
            <v>26</v>
          </cell>
        </row>
        <row r="713">
          <cell r="A713">
            <v>76</v>
          </cell>
        </row>
        <row r="714">
          <cell r="A714">
            <v>77</v>
          </cell>
        </row>
        <row r="715">
          <cell r="A715">
            <v>129</v>
          </cell>
        </row>
        <row r="718">
          <cell r="A718">
            <v>60</v>
          </cell>
        </row>
        <row r="719">
          <cell r="A719">
            <v>122</v>
          </cell>
        </row>
        <row r="721">
          <cell r="A721">
            <v>62</v>
          </cell>
        </row>
        <row r="722">
          <cell r="A722">
            <v>61</v>
          </cell>
        </row>
        <row r="725">
          <cell r="A725">
            <v>2</v>
          </cell>
        </row>
        <row r="726">
          <cell r="A726">
            <v>145</v>
          </cell>
        </row>
        <row r="727">
          <cell r="A727">
            <v>3</v>
          </cell>
        </row>
        <row r="728">
          <cell r="A728">
            <v>4</v>
          </cell>
        </row>
        <row r="729">
          <cell r="A729">
            <v>5</v>
          </cell>
        </row>
        <row r="730">
          <cell r="A730">
            <v>6</v>
          </cell>
        </row>
        <row r="731">
          <cell r="A731">
            <v>129</v>
          </cell>
        </row>
        <row r="733">
          <cell r="A733">
            <v>8</v>
          </cell>
        </row>
        <row r="734">
          <cell r="A734">
            <v>14</v>
          </cell>
        </row>
        <row r="735">
          <cell r="A735">
            <v>12</v>
          </cell>
        </row>
        <row r="736">
          <cell r="A736">
            <v>13</v>
          </cell>
        </row>
        <row r="737">
          <cell r="A737">
            <v>10</v>
          </cell>
        </row>
        <row r="738">
          <cell r="A738">
            <v>9</v>
          </cell>
        </row>
        <row r="739">
          <cell r="A739">
            <v>11</v>
          </cell>
        </row>
        <row r="740">
          <cell r="A740" t="str">
            <v>CVC 89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 CAN THIET"/>
      <sheetName val="chi tiet dz 22kv"/>
      <sheetName val="PHAN DAY DAN CACH DIEN DZ 22 KV"/>
      <sheetName val="Tong hop DZ 22"/>
      <sheetName val="DG VC VT 36"/>
      <sheetName val="VCDD DZ 22"/>
      <sheetName val="Btchlech DZ 22"/>
      <sheetName val="dinh muc C DZ 3285"/>
      <sheetName val="TT DM C DZ 3285"/>
      <sheetName val="GTVC 1M3 BT DZ 22"/>
      <sheetName val="DGCLVC3285"/>
      <sheetName val="T T CL VC DZ 22"/>
      <sheetName val="DG vat tu"/>
      <sheetName val="THI NGHIEM"/>
      <sheetName val="khobai"/>
      <sheetName val="tobia22KV"/>
      <sheetName val="Ksp"/>
      <sheetName val="cpdb"/>
      <sheetName val="th dz&amp;tba"/>
      <sheetName val="CHITIET 0.4 KV"/>
      <sheetName val="PHAN DAY DAN CACH DIEN DZ 0.4 K"/>
      <sheetName val=" tong hop rieng o.4 KV"/>
      <sheetName val="VCDD DZ 0.4 KV"/>
      <sheetName val="Chenh lech 0.4 KV"/>
      <sheetName val="THI NGHIEM DZ 0.4 KV"/>
      <sheetName val="to bia 0.4 KV"/>
      <sheetName val="chi tiet TBA "/>
      <sheetName val="PHAN DIEN TBA "/>
      <sheetName val="bu chenh lech tram bien ap "/>
      <sheetName val="tieuhaoVT DZ 22"/>
      <sheetName val="TIEUHAOVT0.4KV"/>
      <sheetName val="vc vat tu CHUNG"/>
      <sheetName val="trungchuyen c"/>
      <sheetName val="Don gia trung chuyen c"/>
      <sheetName val="CLVCTC DZ 22"/>
      <sheetName val="cap dat dao"/>
      <sheetName val="TONG KE DZ 22 KV"/>
      <sheetName val="TONG KE DZ 0.4 KV"/>
      <sheetName val="kl tt"/>
      <sheetName val="chitietdatdao"/>
      <sheetName val="KHOI LUONG XA"/>
      <sheetName val="TT DM C 3283"/>
      <sheetName val="dinh muc C DZ 328耵"/>
      <sheetName val="TONG KE DZ 0_4 KV"/>
      <sheetName val="Bia TQT"/>
      <sheetName val="DTCT"/>
      <sheetName val="MTL$-INTER"/>
      <sheetName val="dinh muc C DZ 328?"/>
      <sheetName val="DG 85"/>
      <sheetName val="CHITIET VL-NC-TT-3p"/>
      <sheetName val="VCV-BE-TONG"/>
      <sheetName val="dinh muc C DZ 328_"/>
      <sheetName val="TL rieng"/>
      <sheetName val="PHAN DS 22 KV"/>
      <sheetName val="chi tiet TBA"/>
      <sheetName val="ptdg"/>
      <sheetName val="GT_x0016_C 1M3 BT DZ 22"/>
      <sheetName val="TSO_CHUNG"/>
      <sheetName val="nhancong"/>
      <sheetName val="Sat tron"/>
      <sheetName val="TienLuong"/>
      <sheetName val="M 67"/>
      <sheetName val="DONVI"/>
      <sheetName val="bangtinh"/>
      <sheetName val="ptvt"/>
      <sheetName val="Thuc tha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English"/>
      <sheetName val="BO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hoasenbosung"/>
      <sheetName val="Tongke"/>
      <sheetName val="TVL"/>
      <sheetName val="DTXL"/>
      <sheetName val="Open"/>
      <sheetName val="Function"/>
      <sheetName val="Noisuy-LLL"/>
      <sheetName val="TONG KE DZ 0.4 KV"/>
      <sheetName val="DO AM DT"/>
      <sheetName val="INV"/>
      <sheetName val="Sheet3"/>
      <sheetName val="XXXXXXXX"/>
      <sheetName val="XXXXXXX0"/>
      <sheetName val="XXXXXXX1"/>
      <sheetName val="XXXXXXX2"/>
      <sheetName val="XXXXXXX3"/>
      <sheetName val="XXXXXXX4"/>
      <sheetName val="CT"/>
      <sheetName val="Sheet1"/>
      <sheetName val="KVT NhËp kho"/>
      <sheetName val="144"/>
      <sheetName val="142"/>
      <sheetName val="SO CAI 111"/>
      <sheetName val="111"/>
      <sheetName val="112"/>
      <sheetName val="811"/>
      <sheetName val="sc642"/>
      <sheetName val="642"/>
      <sheetName val="sc627"/>
      <sheetName val="sxkddd"/>
      <sheetName val="Cau"/>
      <sheetName val="doi 601"/>
      <sheetName val="ngoc hoi"/>
      <sheetName val="ngo may"/>
      <sheetName val="dak to"/>
      <sheetName val="thuy dien"/>
      <sheetName val="sc6211"/>
      <sheetName val="6211"/>
      <sheetName val="konplong"/>
      <sheetName val="truong"/>
      <sheetName val="627"/>
      <sheetName val="411"/>
      <sheetName val="338"/>
      <sheetName val="334"/>
      <sheetName val="333.4"/>
      <sheetName val="333.1"/>
      <sheetName val="Sæ c¸i 131"/>
      <sheetName val="131,"/>
      <sheetName val="133"/>
      <sheetName val="CT 133"/>
      <sheetName val="214"/>
      <sheetName val="211"/>
      <sheetName val="154"/>
      <sheetName val="153"/>
      <sheetName val="152"/>
      <sheetName val="632"/>
      <sheetName val="622"/>
      <sheetName val="SC621"/>
      <sheetName val="331"/>
      <sheetName val="421"/>
      <sheetName val="311"/>
      <sheetName val="635"/>
      <sheetName val="515"/>
      <sheetName val="511"/>
      <sheetName val="621"/>
      <sheetName val="XL4Poppy"/>
      <sheetName val="CPQL"/>
      <sheetName val="THCPQL"/>
      <sheetName val="15-05-08"/>
      <sheetName val="BB tuan"/>
      <sheetName val="BB ngay"/>
      <sheetName val="Mau"/>
      <sheetName val="CDTK"/>
      <sheetName val="Tong_ke"/>
      <sheetName val="ptdg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Pier"/>
      <sheetName val="Pile"/>
      <sheetName val="CHITIET VL_NC_TT_3p"/>
      <sheetName val="VCV_BE_TONG"/>
      <sheetName val="TL rieng"/>
      <sheetName val="QTXD"/>
      <sheetName val="Names"/>
      <sheetName val="Don gia-cau"/>
      <sheetName val="Sheet2"/>
      <sheetName val="Thuc thanh"/>
      <sheetName val="NEW-PANEL"/>
      <sheetName val="CHITIET VL-NC-TT-3p"/>
      <sheetName val="VCV-BE-TONG"/>
      <sheetName val="B-B"/>
      <sheetName val="Analysis"/>
      <sheetName val="C-C"/>
      <sheetName val="D-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TONGHOP"/>
      <sheetName val="PTVT (MAU)"/>
      <sheetName val="VATTU(MAU)"/>
      <sheetName val="DUTOAN.NX"/>
      <sheetName val="dutoan(MAU)"/>
      <sheetName val="XL4Poppy"/>
      <sheetName val="Sheet3"/>
    </sheetNames>
    <sheetDataSet>
      <sheetData sheetId="0"/>
      <sheetData sheetId="1">
        <row r="10">
          <cell r="C10" t="str">
            <v>Nhaân coâng baäc 3,0/7</v>
          </cell>
          <cell r="G10">
            <v>0</v>
          </cell>
        </row>
        <row r="12">
          <cell r="C12" t="str">
            <v>Nhaân coâng baäc 3,0/7</v>
          </cell>
          <cell r="G12">
            <v>0</v>
          </cell>
        </row>
        <row r="14">
          <cell r="C14" t="str">
            <v>Nhaân coâng baäc 2,7/7</v>
          </cell>
          <cell r="G14">
            <v>0</v>
          </cell>
        </row>
        <row r="16">
          <cell r="C16" t="str">
            <v>Nhaân coâng baäc 2,7/7</v>
          </cell>
          <cell r="G16">
            <v>0</v>
          </cell>
        </row>
        <row r="18">
          <cell r="C18" t="str">
            <v>Nhaân coâng baäc 2,7/7</v>
          </cell>
          <cell r="G18">
            <v>0</v>
          </cell>
        </row>
        <row r="20">
          <cell r="C20" t="str">
            <v>Nhaân coâng baäc 2,7/7</v>
          </cell>
          <cell r="G20">
            <v>0</v>
          </cell>
        </row>
        <row r="22">
          <cell r="C22" t="str">
            <v>Nhaân coâng baäc 2,7/7</v>
          </cell>
          <cell r="G22">
            <v>0</v>
          </cell>
        </row>
        <row r="24">
          <cell r="C24" t="str">
            <v>Nhaân coâng baäc 2,7/7</v>
          </cell>
          <cell r="G24">
            <v>0</v>
          </cell>
        </row>
        <row r="26">
          <cell r="C26" t="str">
            <v>Nhaân coâng baäc 2,7/7</v>
          </cell>
          <cell r="G26">
            <v>0</v>
          </cell>
        </row>
        <row r="28">
          <cell r="C28" t="str">
            <v>Nhaân coâng baäc 2,7/7</v>
          </cell>
          <cell r="G28">
            <v>0</v>
          </cell>
        </row>
        <row r="31">
          <cell r="C31" t="str">
            <v>Nhaân coâng baäc 2,7/7</v>
          </cell>
          <cell r="G31">
            <v>0</v>
          </cell>
        </row>
        <row r="32">
          <cell r="G32">
            <v>6</v>
          </cell>
        </row>
        <row r="34">
          <cell r="C34" t="str">
            <v>Nhaân coâng baäc 2,7/7</v>
          </cell>
          <cell r="G34">
            <v>1542.6191550000001</v>
          </cell>
        </row>
        <row r="36">
          <cell r="C36" t="str">
            <v>Nhaân coâng baäc 2,7/7</v>
          </cell>
          <cell r="G36">
            <v>0</v>
          </cell>
        </row>
        <row r="38">
          <cell r="C38" t="str">
            <v>Nhaân coâng baäc 2,7/7</v>
          </cell>
          <cell r="G38">
            <v>0</v>
          </cell>
        </row>
        <row r="40">
          <cell r="C40" t="str">
            <v>Nhaân coâng baäc 3,0/7</v>
          </cell>
          <cell r="G40">
            <v>0</v>
          </cell>
        </row>
        <row r="42">
          <cell r="C42" t="str">
            <v>Nhaân coâng baäc 3,0/7</v>
          </cell>
          <cell r="G42">
            <v>475.93115000000006</v>
          </cell>
        </row>
        <row r="44">
          <cell r="C44" t="str">
            <v>Caùt mòn (san laép)</v>
          </cell>
          <cell r="G44">
            <v>54.655999999999999</v>
          </cell>
        </row>
        <row r="45">
          <cell r="C45" t="str">
            <v>Vaët lieäu khaùc</v>
          </cell>
          <cell r="G45">
            <v>0.89599999999999991</v>
          </cell>
        </row>
        <row r="46">
          <cell r="C46" t="str">
            <v>Nhaân coâng baäc 2,7/7</v>
          </cell>
          <cell r="G46">
            <v>25.088000000000001</v>
          </cell>
        </row>
        <row r="48">
          <cell r="C48" t="str">
            <v>oâtoâ&lt;=  7taán</v>
          </cell>
          <cell r="G48">
            <v>0</v>
          </cell>
        </row>
        <row r="50">
          <cell r="C50" t="str">
            <v>`</v>
          </cell>
          <cell r="G50">
            <v>0</v>
          </cell>
        </row>
        <row r="52">
          <cell r="C52" t="str">
            <v>Maùy ñaàm 9 T</v>
          </cell>
          <cell r="G52">
            <v>0</v>
          </cell>
        </row>
        <row r="53">
          <cell r="C53" t="str">
            <v>Maùy uûi 110CV</v>
          </cell>
          <cell r="G53">
            <v>0</v>
          </cell>
        </row>
        <row r="55">
          <cell r="C55" t="str">
            <v>Maùy ñaàm 9 T</v>
          </cell>
          <cell r="G55">
            <v>0</v>
          </cell>
        </row>
        <row r="56">
          <cell r="C56" t="str">
            <v>Maùy uûi 110CV</v>
          </cell>
          <cell r="G56">
            <v>0</v>
          </cell>
        </row>
        <row r="58">
          <cell r="C58" t="str">
            <v>Maùy ñaàm 9 T</v>
          </cell>
          <cell r="G58">
            <v>0</v>
          </cell>
        </row>
        <row r="59">
          <cell r="C59" t="str">
            <v>Maùy uûi 110CV</v>
          </cell>
          <cell r="G59">
            <v>0</v>
          </cell>
        </row>
        <row r="61">
          <cell r="C61" t="str">
            <v>Maùy ñaàm 9 T</v>
          </cell>
          <cell r="G61">
            <v>0</v>
          </cell>
        </row>
        <row r="62">
          <cell r="C62" t="str">
            <v>Maùy uûi 110CV</v>
          </cell>
          <cell r="G62">
            <v>0</v>
          </cell>
        </row>
        <row r="64">
          <cell r="C64" t="str">
            <v>Coïc (D8-10 cm)</v>
          </cell>
          <cell r="G64">
            <v>0</v>
          </cell>
        </row>
        <row r="65">
          <cell r="C65" t="str">
            <v>Caây choáng</v>
          </cell>
          <cell r="G65">
            <v>0</v>
          </cell>
        </row>
        <row r="66">
          <cell r="C66" t="str">
            <v>Goå vaùn</v>
          </cell>
          <cell r="G66">
            <v>0</v>
          </cell>
        </row>
        <row r="67">
          <cell r="C67" t="str">
            <v>Daây</v>
          </cell>
          <cell r="G67">
            <v>0</v>
          </cell>
        </row>
        <row r="68">
          <cell r="C68" t="str">
            <v>Vaät lieäu khaùc</v>
          </cell>
          <cell r="G68">
            <v>0</v>
          </cell>
        </row>
        <row r="69">
          <cell r="C69" t="str">
            <v>Nhaân coâng baäc 3,5/7</v>
          </cell>
          <cell r="G69">
            <v>0</v>
          </cell>
        </row>
        <row r="72">
          <cell r="C72" t="str">
            <v>Ñaù hoäc</v>
          </cell>
          <cell r="G72">
            <v>0</v>
          </cell>
        </row>
        <row r="73">
          <cell r="C73" t="str">
            <v xml:space="preserve">Ñaù daêm </v>
          </cell>
          <cell r="G73">
            <v>0</v>
          </cell>
        </row>
        <row r="74">
          <cell r="C74" t="str">
            <v>Ximaêng PC30</v>
          </cell>
          <cell r="G74">
            <v>0</v>
          </cell>
        </row>
        <row r="75">
          <cell r="C75" t="str">
            <v>Caùt vaøng</v>
          </cell>
          <cell r="G75">
            <v>0</v>
          </cell>
        </row>
        <row r="76">
          <cell r="C76" t="str">
            <v>Nhaân coâng baäc 3,5/7</v>
          </cell>
          <cell r="G76">
            <v>0</v>
          </cell>
        </row>
        <row r="78">
          <cell r="C78" t="str">
            <v>Ñaù hoäc</v>
          </cell>
          <cell r="G78">
            <v>94.655999999999992</v>
          </cell>
        </row>
        <row r="79">
          <cell r="C79" t="str">
            <v xml:space="preserve">Ñaù daêm </v>
          </cell>
          <cell r="G79">
            <v>4.4961599999999997</v>
          </cell>
        </row>
        <row r="80">
          <cell r="C80" t="str">
            <v>Ximaêng PC30</v>
          </cell>
          <cell r="G80">
            <v>10602.465887999999</v>
          </cell>
        </row>
        <row r="81">
          <cell r="C81" t="str">
            <v>Caùt vaøng</v>
          </cell>
          <cell r="G81">
            <v>36.111263999999998</v>
          </cell>
        </row>
        <row r="82">
          <cell r="C82" t="str">
            <v>Nhaân coâng baäc 3,5/7</v>
          </cell>
          <cell r="G82">
            <v>150.66079999999999</v>
          </cell>
        </row>
        <row r="84">
          <cell r="C84" t="str">
            <v>Ñaù hoäc</v>
          </cell>
          <cell r="G84">
            <v>0</v>
          </cell>
        </row>
        <row r="85">
          <cell r="C85" t="str">
            <v xml:space="preserve">Ñaù daêm </v>
          </cell>
          <cell r="G85">
            <v>0</v>
          </cell>
        </row>
        <row r="86">
          <cell r="C86" t="str">
            <v>Ximaêng PC30</v>
          </cell>
          <cell r="G86">
            <v>0</v>
          </cell>
        </row>
        <row r="87">
          <cell r="C87" t="str">
            <v>Caùt vaøng</v>
          </cell>
          <cell r="G87">
            <v>0</v>
          </cell>
        </row>
        <row r="88">
          <cell r="C88" t="str">
            <v>Nhaân coâng baäc 3,5/7</v>
          </cell>
          <cell r="G88">
            <v>0</v>
          </cell>
        </row>
        <row r="90">
          <cell r="C90" t="str">
            <v>Ñaù hoäc</v>
          </cell>
          <cell r="G90">
            <v>0</v>
          </cell>
        </row>
        <row r="91">
          <cell r="C91" t="str">
            <v xml:space="preserve">Ñaù daêm </v>
          </cell>
          <cell r="G91">
            <v>0</v>
          </cell>
        </row>
        <row r="92">
          <cell r="C92" t="str">
            <v>Ximaêng PC30</v>
          </cell>
          <cell r="G92">
            <v>0</v>
          </cell>
        </row>
        <row r="93">
          <cell r="C93" t="str">
            <v>Caùt vaøng</v>
          </cell>
          <cell r="G93">
            <v>0</v>
          </cell>
        </row>
        <row r="94">
          <cell r="C94" t="str">
            <v>Nhaân coâng baäc 3,5/7</v>
          </cell>
          <cell r="G94">
            <v>0</v>
          </cell>
        </row>
        <row r="96">
          <cell r="C96" t="str">
            <v>Ñaù hoäc</v>
          </cell>
          <cell r="G96">
            <v>0</v>
          </cell>
        </row>
        <row r="97">
          <cell r="C97" t="str">
            <v xml:space="preserve">Ñaù daêm </v>
          </cell>
          <cell r="G97">
            <v>0</v>
          </cell>
        </row>
        <row r="98">
          <cell r="C98" t="str">
            <v>Ximaêng PC30</v>
          </cell>
          <cell r="G98">
            <v>0</v>
          </cell>
        </row>
        <row r="99">
          <cell r="C99" t="str">
            <v>Caùt vaøng</v>
          </cell>
          <cell r="G99">
            <v>0</v>
          </cell>
        </row>
        <row r="100">
          <cell r="C100" t="str">
            <v>Nhaân coâng baäc 3,5/7</v>
          </cell>
          <cell r="G100">
            <v>0</v>
          </cell>
        </row>
        <row r="102">
          <cell r="C102" t="str">
            <v>Ñaù hoäc</v>
          </cell>
          <cell r="G102">
            <v>0</v>
          </cell>
        </row>
        <row r="103">
          <cell r="C103" t="str">
            <v xml:space="preserve">Ñaù daêm </v>
          </cell>
          <cell r="G103">
            <v>0</v>
          </cell>
        </row>
        <row r="104">
          <cell r="C104" t="str">
            <v>Ximaêng PC30</v>
          </cell>
          <cell r="G104">
            <v>0</v>
          </cell>
        </row>
        <row r="105">
          <cell r="C105" t="str">
            <v>Caùt vaøng</v>
          </cell>
          <cell r="G105">
            <v>0</v>
          </cell>
        </row>
        <row r="106">
          <cell r="C106" t="str">
            <v>Nhaân coâng baäc 3,5/7</v>
          </cell>
          <cell r="G106">
            <v>0</v>
          </cell>
        </row>
        <row r="108">
          <cell r="C108" t="str">
            <v>Ñaù hoäc</v>
          </cell>
          <cell r="G108">
            <v>0</v>
          </cell>
        </row>
        <row r="109">
          <cell r="C109" t="str">
            <v xml:space="preserve">Ñaù daêm </v>
          </cell>
          <cell r="G109">
            <v>0</v>
          </cell>
        </row>
        <row r="110">
          <cell r="C110" t="str">
            <v>Ximaêng PC30</v>
          </cell>
          <cell r="G110">
            <v>0</v>
          </cell>
        </row>
        <row r="111">
          <cell r="C111" t="str">
            <v>Caùt vaøng</v>
          </cell>
          <cell r="G111">
            <v>0</v>
          </cell>
        </row>
        <row r="112">
          <cell r="C112" t="str">
            <v>Goå vaùn</v>
          </cell>
          <cell r="G112">
            <v>0</v>
          </cell>
        </row>
        <row r="113">
          <cell r="C113" t="str">
            <v xml:space="preserve">Ñinh </v>
          </cell>
          <cell r="G113">
            <v>0</v>
          </cell>
        </row>
        <row r="114">
          <cell r="C114" t="str">
            <v>Ñinh ñæa</v>
          </cell>
          <cell r="G114">
            <v>0</v>
          </cell>
        </row>
        <row r="115">
          <cell r="C115" t="str">
            <v>Nhaân coâng baäc 3,5/7</v>
          </cell>
          <cell r="G115">
            <v>0</v>
          </cell>
        </row>
        <row r="117">
          <cell r="C117" t="str">
            <v>Ñaù cheû ( 10x10x20)</v>
          </cell>
          <cell r="G117">
            <v>0</v>
          </cell>
        </row>
        <row r="118">
          <cell r="C118" t="str">
            <v>Ximaêng PC30</v>
          </cell>
        </row>
        <row r="119">
          <cell r="C119" t="str">
            <v>Caùt vaøng</v>
          </cell>
          <cell r="G119">
            <v>0</v>
          </cell>
        </row>
        <row r="120">
          <cell r="C120" t="str">
            <v>Caây choáng</v>
          </cell>
          <cell r="G120">
            <v>0</v>
          </cell>
        </row>
        <row r="121">
          <cell r="C121" t="str">
            <v>Goå vaùn</v>
          </cell>
          <cell r="G121">
            <v>0</v>
          </cell>
        </row>
        <row r="122">
          <cell r="C122" t="str">
            <v>Daây buoäc</v>
          </cell>
          <cell r="G122">
            <v>0</v>
          </cell>
        </row>
        <row r="123">
          <cell r="C123" t="str">
            <v>Nhaân coâng baäc 3,5/7</v>
          </cell>
          <cell r="G123">
            <v>0</v>
          </cell>
        </row>
        <row r="124">
          <cell r="C124" t="str">
            <v>Maùy troän 80l</v>
          </cell>
          <cell r="G124">
            <v>0</v>
          </cell>
        </row>
        <row r="125">
          <cell r="C125" t="str">
            <v>Maùy khaùc</v>
          </cell>
          <cell r="G125">
            <v>0</v>
          </cell>
        </row>
        <row r="127">
          <cell r="C127" t="str">
            <v xml:space="preserve">Ñaù </v>
          </cell>
          <cell r="G127">
            <v>0</v>
          </cell>
        </row>
        <row r="128">
          <cell r="C128" t="str">
            <v>Ximaêng PC30</v>
          </cell>
          <cell r="G128">
            <v>0</v>
          </cell>
        </row>
        <row r="129">
          <cell r="C129" t="str">
            <v>Caùt vaøng</v>
          </cell>
          <cell r="G129">
            <v>0</v>
          </cell>
        </row>
        <row r="130">
          <cell r="C130" t="str">
            <v>Caây choáng</v>
          </cell>
          <cell r="G130">
            <v>0</v>
          </cell>
        </row>
        <row r="131">
          <cell r="C131" t="str">
            <v>Goå vaùn</v>
          </cell>
          <cell r="G131">
            <v>0</v>
          </cell>
        </row>
        <row r="132">
          <cell r="C132" t="str">
            <v>Daây buoäc</v>
          </cell>
          <cell r="G132">
            <v>0</v>
          </cell>
        </row>
        <row r="133">
          <cell r="C133" t="str">
            <v>Nhaân coâng baäc 3,5/7</v>
          </cell>
          <cell r="G133">
            <v>0</v>
          </cell>
        </row>
        <row r="134">
          <cell r="C134" t="str">
            <v>Maùy troän 80l</v>
          </cell>
          <cell r="G134">
            <v>0</v>
          </cell>
        </row>
        <row r="135">
          <cell r="C135" t="str">
            <v>Maùy khaùc</v>
          </cell>
        </row>
        <row r="137">
          <cell r="C137" t="str">
            <v xml:space="preserve">Ñaù </v>
          </cell>
          <cell r="G137">
            <v>0</v>
          </cell>
        </row>
        <row r="138">
          <cell r="C138" t="str">
            <v>Ximaêng PC30</v>
          </cell>
          <cell r="G138">
            <v>0</v>
          </cell>
        </row>
        <row r="139">
          <cell r="C139" t="str">
            <v>Caùt vaøng</v>
          </cell>
          <cell r="G139">
            <v>0</v>
          </cell>
        </row>
        <row r="140">
          <cell r="C140" t="str">
            <v>Caây choáng</v>
          </cell>
          <cell r="G140">
            <v>0</v>
          </cell>
        </row>
        <row r="141">
          <cell r="C141" t="str">
            <v>Goå vaùn</v>
          </cell>
          <cell r="G141">
            <v>0</v>
          </cell>
        </row>
        <row r="142">
          <cell r="C142" t="str">
            <v>Daây buoäc</v>
          </cell>
          <cell r="G142">
            <v>0</v>
          </cell>
        </row>
        <row r="143">
          <cell r="C143" t="str">
            <v>Nhaân coâng baäc 3,5/7</v>
          </cell>
          <cell r="G143">
            <v>0</v>
          </cell>
        </row>
        <row r="144">
          <cell r="C144" t="str">
            <v>Maùy troän 80l</v>
          </cell>
          <cell r="G144">
            <v>0</v>
          </cell>
        </row>
        <row r="145">
          <cell r="C145" t="str">
            <v>Maùy khaùc</v>
          </cell>
          <cell r="G145">
            <v>0</v>
          </cell>
        </row>
        <row r="148">
          <cell r="C148" t="str">
            <v xml:space="preserve">Ñaù </v>
          </cell>
          <cell r="G148">
            <v>0</v>
          </cell>
        </row>
        <row r="149">
          <cell r="C149" t="str">
            <v>Ximaêng PC30</v>
          </cell>
          <cell r="G149">
            <v>0</v>
          </cell>
        </row>
        <row r="150">
          <cell r="C150" t="str">
            <v>Caùt vaøng</v>
          </cell>
          <cell r="G150">
            <v>0</v>
          </cell>
        </row>
        <row r="151">
          <cell r="C151" t="str">
            <v>Caây choáng</v>
          </cell>
          <cell r="G151">
            <v>0</v>
          </cell>
        </row>
        <row r="152">
          <cell r="C152" t="str">
            <v>Goå vaùn</v>
          </cell>
          <cell r="G152">
            <v>0</v>
          </cell>
        </row>
        <row r="153">
          <cell r="C153" t="str">
            <v>Daây buoäc</v>
          </cell>
          <cell r="G153">
            <v>0</v>
          </cell>
        </row>
        <row r="154">
          <cell r="C154" t="str">
            <v>Nhaân coâng baäc 3,5/7</v>
          </cell>
          <cell r="G154">
            <v>0</v>
          </cell>
        </row>
        <row r="155">
          <cell r="C155" t="str">
            <v>Maùy troän 80l</v>
          </cell>
          <cell r="G155">
            <v>0</v>
          </cell>
        </row>
        <row r="156">
          <cell r="C156" t="str">
            <v>Maùy khaùc</v>
          </cell>
        </row>
        <row r="158">
          <cell r="C158" t="str">
            <v xml:space="preserve">Ñaù </v>
          </cell>
          <cell r="G158">
            <v>0</v>
          </cell>
        </row>
        <row r="159">
          <cell r="C159" t="str">
            <v>Ximaêng PC30</v>
          </cell>
          <cell r="G159">
            <v>0</v>
          </cell>
        </row>
        <row r="160">
          <cell r="C160" t="str">
            <v>Caùt vaøng</v>
          </cell>
          <cell r="G160">
            <v>0</v>
          </cell>
        </row>
        <row r="161">
          <cell r="C161" t="str">
            <v>Caây choáng</v>
          </cell>
          <cell r="G161">
            <v>0</v>
          </cell>
        </row>
        <row r="162">
          <cell r="C162" t="str">
            <v>Goå vaùn</v>
          </cell>
          <cell r="G162">
            <v>0</v>
          </cell>
        </row>
        <row r="163">
          <cell r="C163" t="str">
            <v>Daây buoäc</v>
          </cell>
          <cell r="G163">
            <v>0</v>
          </cell>
        </row>
        <row r="164">
          <cell r="C164" t="str">
            <v>Nhaân coâng baäc 3,5/7</v>
          </cell>
          <cell r="G164">
            <v>0</v>
          </cell>
        </row>
        <row r="165">
          <cell r="C165" t="str">
            <v>Maùy troän 80l</v>
          </cell>
          <cell r="G165">
            <v>0</v>
          </cell>
        </row>
        <row r="166">
          <cell r="C166" t="str">
            <v>Maùy khaùc</v>
          </cell>
          <cell r="G166">
            <v>0</v>
          </cell>
        </row>
        <row r="168">
          <cell r="C168" t="str">
            <v xml:space="preserve">Ñaù </v>
          </cell>
          <cell r="G168">
            <v>0</v>
          </cell>
        </row>
        <row r="169">
          <cell r="C169" t="str">
            <v>Ximaêng PC30</v>
          </cell>
          <cell r="G169">
            <v>0</v>
          </cell>
        </row>
        <row r="170">
          <cell r="C170" t="str">
            <v>Caùt vaøng</v>
          </cell>
          <cell r="G170">
            <v>0</v>
          </cell>
        </row>
        <row r="171">
          <cell r="C171" t="str">
            <v>Caây choáng</v>
          </cell>
          <cell r="G171">
            <v>0</v>
          </cell>
        </row>
        <row r="172">
          <cell r="C172" t="str">
            <v>Goå vaùn</v>
          </cell>
          <cell r="G172">
            <v>0</v>
          </cell>
        </row>
        <row r="173">
          <cell r="C173" t="str">
            <v>Daây buoäc</v>
          </cell>
          <cell r="G173">
            <v>0</v>
          </cell>
        </row>
        <row r="174">
          <cell r="C174" t="str">
            <v>Nhaân coâng baäc 3,5/7</v>
          </cell>
          <cell r="G174">
            <v>0</v>
          </cell>
        </row>
        <row r="175">
          <cell r="C175" t="str">
            <v>Maùy troän 80l</v>
          </cell>
          <cell r="G175">
            <v>0</v>
          </cell>
        </row>
        <row r="176">
          <cell r="C176" t="str">
            <v>Maùy khaùc</v>
          </cell>
          <cell r="G176">
            <v>0</v>
          </cell>
        </row>
        <row r="178">
          <cell r="C178" t="str">
            <v>Ñaù cheû ( 15x20x25)</v>
          </cell>
          <cell r="G178">
            <v>0</v>
          </cell>
        </row>
        <row r="179">
          <cell r="C179" t="str">
            <v>Ximaêng PC30</v>
          </cell>
          <cell r="G179">
            <v>0</v>
          </cell>
        </row>
        <row r="180">
          <cell r="C180" t="str">
            <v>Caùt vaøng</v>
          </cell>
          <cell r="G180">
            <v>0</v>
          </cell>
        </row>
        <row r="181">
          <cell r="C181" t="str">
            <v>Caây choáng</v>
          </cell>
          <cell r="G181">
            <v>0</v>
          </cell>
        </row>
        <row r="182">
          <cell r="C182" t="str">
            <v>Goå vaùn</v>
          </cell>
          <cell r="G182">
            <v>0</v>
          </cell>
        </row>
        <row r="183">
          <cell r="C183" t="str">
            <v>Daây buoäc</v>
          </cell>
          <cell r="G183">
            <v>0</v>
          </cell>
        </row>
        <row r="184">
          <cell r="C184" t="str">
            <v>Nhaân coâng baäc 3,7/7</v>
          </cell>
          <cell r="G184">
            <v>0</v>
          </cell>
        </row>
        <row r="185">
          <cell r="C185" t="str">
            <v>Maùy troän 80l</v>
          </cell>
          <cell r="G185">
            <v>0</v>
          </cell>
        </row>
        <row r="186">
          <cell r="C186" t="str">
            <v>Maùy khaùc</v>
          </cell>
          <cell r="G186">
            <v>0</v>
          </cell>
        </row>
        <row r="189">
          <cell r="C189" t="str">
            <v>Gaïch theû (4x8x19)</v>
          </cell>
          <cell r="G189">
            <v>0</v>
          </cell>
        </row>
        <row r="190">
          <cell r="C190" t="str">
            <v>Ximaêng PC30</v>
          </cell>
          <cell r="G190">
            <v>0</v>
          </cell>
        </row>
        <row r="191">
          <cell r="C191" t="str">
            <v>Caùt vaøng</v>
          </cell>
          <cell r="G191">
            <v>0</v>
          </cell>
        </row>
        <row r="192">
          <cell r="C192" t="str">
            <v>Nhaân coâng baäc 3,5/7</v>
          </cell>
          <cell r="G192">
            <v>0</v>
          </cell>
        </row>
        <row r="194">
          <cell r="C194" t="str">
            <v>Gaïch theû (4x8x19)</v>
          </cell>
          <cell r="G194">
            <v>0</v>
          </cell>
        </row>
        <row r="195">
          <cell r="C195" t="str">
            <v>Ximaêng PC30</v>
          </cell>
          <cell r="G195">
            <v>0</v>
          </cell>
        </row>
        <row r="196">
          <cell r="C196" t="str">
            <v>Caùt vaøng</v>
          </cell>
          <cell r="G196">
            <v>0</v>
          </cell>
        </row>
        <row r="197">
          <cell r="C197" t="str">
            <v>Nhaân coâng baäc 3,5/7</v>
          </cell>
          <cell r="G197">
            <v>0</v>
          </cell>
        </row>
        <row r="199">
          <cell r="C199" t="str">
            <v>Gaïch theû (4x8x19)</v>
          </cell>
          <cell r="G199">
            <v>0</v>
          </cell>
        </row>
        <row r="200">
          <cell r="C200" t="str">
            <v>Ximaêng PC30</v>
          </cell>
          <cell r="G200">
            <v>0</v>
          </cell>
        </row>
        <row r="201">
          <cell r="C201" t="str">
            <v>Caùt vaøng</v>
          </cell>
          <cell r="G201">
            <v>0</v>
          </cell>
        </row>
        <row r="202">
          <cell r="C202" t="str">
            <v>Nhaân coâng baäc 3,5/7</v>
          </cell>
          <cell r="G202">
            <v>0</v>
          </cell>
        </row>
        <row r="204">
          <cell r="C204" t="str">
            <v>Gaïch theû (4x8x19)</v>
          </cell>
          <cell r="G204">
            <v>0</v>
          </cell>
        </row>
        <row r="205">
          <cell r="C205" t="str">
            <v>Ximaêng PC30</v>
          </cell>
          <cell r="G205">
            <v>0</v>
          </cell>
        </row>
        <row r="206">
          <cell r="C206" t="str">
            <v>Caùt vaøng</v>
          </cell>
          <cell r="G206">
            <v>0</v>
          </cell>
        </row>
        <row r="207">
          <cell r="C207" t="str">
            <v>Nhaân coâng baäc 3,5/7</v>
          </cell>
          <cell r="G207">
            <v>0</v>
          </cell>
        </row>
        <row r="209">
          <cell r="C209" t="str">
            <v>Gaïch theû (4x8x19)</v>
          </cell>
          <cell r="G209">
            <v>0</v>
          </cell>
        </row>
        <row r="210">
          <cell r="C210" t="str">
            <v>Ximaêng PC30</v>
          </cell>
          <cell r="G210">
            <v>0</v>
          </cell>
        </row>
        <row r="211">
          <cell r="C211" t="str">
            <v>Caùt vaøng</v>
          </cell>
          <cell r="G211">
            <v>0</v>
          </cell>
        </row>
        <row r="212">
          <cell r="C212" t="str">
            <v>Caây choáng</v>
          </cell>
          <cell r="G212">
            <v>0</v>
          </cell>
        </row>
        <row r="213">
          <cell r="C213" t="str">
            <v>Goå vaùn</v>
          </cell>
          <cell r="G213">
            <v>0</v>
          </cell>
        </row>
        <row r="214">
          <cell r="C214" t="str">
            <v>Daây buoäc</v>
          </cell>
          <cell r="G214">
            <v>0</v>
          </cell>
        </row>
        <row r="215">
          <cell r="C215" t="str">
            <v>Nhaân coâng baäc 3,5/7</v>
          </cell>
          <cell r="G215">
            <v>0</v>
          </cell>
        </row>
        <row r="216">
          <cell r="C216" t="str">
            <v>Maùy troän 80l</v>
          </cell>
          <cell r="G216">
            <v>0</v>
          </cell>
        </row>
        <row r="218">
          <cell r="C218" t="str">
            <v>Gaïch theû (4x8x19)</v>
          </cell>
          <cell r="G218">
            <v>6588.15</v>
          </cell>
        </row>
        <row r="219">
          <cell r="C219" t="str">
            <v>Ximaêng PC30</v>
          </cell>
          <cell r="G219">
            <v>320.67005999999998</v>
          </cell>
        </row>
        <row r="220">
          <cell r="C220" t="str">
            <v>Caùt vaøng</v>
          </cell>
          <cell r="G220">
            <v>1.0921800000000002</v>
          </cell>
        </row>
        <row r="221">
          <cell r="C221" t="str">
            <v>Caây choáng</v>
          </cell>
          <cell r="G221">
            <v>2.5049999999999999</v>
          </cell>
        </row>
        <row r="222">
          <cell r="C222" t="str">
            <v>Goå vaùn</v>
          </cell>
          <cell r="G222">
            <v>1.503E-2</v>
          </cell>
        </row>
        <row r="223">
          <cell r="C223" t="str">
            <v>Daây buoäc</v>
          </cell>
          <cell r="G223">
            <v>1.1523000000000001</v>
          </cell>
        </row>
        <row r="224">
          <cell r="C224" t="str">
            <v>Nhaân coâng baäc 3,5/7</v>
          </cell>
          <cell r="G224">
            <v>13.527000000000001</v>
          </cell>
        </row>
        <row r="225">
          <cell r="C225" t="str">
            <v>Maùy troän 80l</v>
          </cell>
          <cell r="G225">
            <v>0.1002</v>
          </cell>
        </row>
        <row r="227">
          <cell r="C227" t="str">
            <v>Gaïch theû (4x8x19)</v>
          </cell>
          <cell r="G227">
            <v>0</v>
          </cell>
        </row>
        <row r="228">
          <cell r="C228" t="str">
            <v>Ximaêng PC30</v>
          </cell>
          <cell r="G228">
            <v>0</v>
          </cell>
        </row>
        <row r="229">
          <cell r="C229" t="str">
            <v>Caùt vaøng</v>
          </cell>
          <cell r="G229">
            <v>0</v>
          </cell>
        </row>
        <row r="230">
          <cell r="C230" t="str">
            <v>Caây choáng</v>
          </cell>
          <cell r="G230">
            <v>0</v>
          </cell>
        </row>
        <row r="231">
          <cell r="C231" t="str">
            <v>Goå vaùn</v>
          </cell>
          <cell r="G231">
            <v>0</v>
          </cell>
        </row>
        <row r="232">
          <cell r="C232" t="str">
            <v>Daây buoäc</v>
          </cell>
          <cell r="G232">
            <v>0</v>
          </cell>
        </row>
        <row r="233">
          <cell r="C233" t="str">
            <v>Nhaân coâng baäc 3,5/7</v>
          </cell>
          <cell r="G233">
            <v>0</v>
          </cell>
        </row>
        <row r="234">
          <cell r="C234" t="str">
            <v>Maùy troän 80l</v>
          </cell>
          <cell r="G234">
            <v>0</v>
          </cell>
        </row>
        <row r="236">
          <cell r="C236" t="str">
            <v>Gaïch theû (4x8x19)</v>
          </cell>
          <cell r="G236">
            <v>0</v>
          </cell>
        </row>
        <row r="237">
          <cell r="C237" t="str">
            <v>Ximaêng PC30</v>
          </cell>
          <cell r="G237">
            <v>0</v>
          </cell>
        </row>
        <row r="238">
          <cell r="C238" t="str">
            <v>Caùt vaøng</v>
          </cell>
          <cell r="G238">
            <v>0</v>
          </cell>
        </row>
        <row r="239">
          <cell r="C239" t="str">
            <v>Caây choáng</v>
          </cell>
          <cell r="G239">
            <v>0</v>
          </cell>
        </row>
        <row r="240">
          <cell r="C240" t="str">
            <v>Goå vaùn</v>
          </cell>
          <cell r="G240">
            <v>0</v>
          </cell>
        </row>
        <row r="241">
          <cell r="C241" t="str">
            <v>Daây buoäc</v>
          </cell>
          <cell r="G241">
            <v>0</v>
          </cell>
        </row>
        <row r="242">
          <cell r="C242" t="str">
            <v>Nhaân coâng baäc 3,5/7</v>
          </cell>
          <cell r="G242">
            <v>0</v>
          </cell>
        </row>
        <row r="243">
          <cell r="C243" t="str">
            <v>Maùy troän 80l</v>
          </cell>
          <cell r="G243">
            <v>0</v>
          </cell>
        </row>
        <row r="245">
          <cell r="C245" t="str">
            <v>Gaïch theû (4x8x19)</v>
          </cell>
          <cell r="G245">
            <v>0</v>
          </cell>
        </row>
        <row r="246">
          <cell r="C246" t="str">
            <v>Ximaêng PC30</v>
          </cell>
          <cell r="G246">
            <v>0</v>
          </cell>
        </row>
        <row r="247">
          <cell r="C247" t="str">
            <v>Caùt vaøng</v>
          </cell>
          <cell r="G247">
            <v>0</v>
          </cell>
        </row>
        <row r="248">
          <cell r="C248" t="str">
            <v>Caây choáng</v>
          </cell>
          <cell r="G248">
            <v>0</v>
          </cell>
        </row>
        <row r="249">
          <cell r="C249" t="str">
            <v>Goå vaùn</v>
          </cell>
          <cell r="G249">
            <v>0</v>
          </cell>
        </row>
        <row r="250">
          <cell r="C250" t="str">
            <v>Daây buoäc</v>
          </cell>
          <cell r="G250">
            <v>0</v>
          </cell>
        </row>
        <row r="251">
          <cell r="C251" t="str">
            <v>Nhaân coâng baäc 3,5/7</v>
          </cell>
          <cell r="G251">
            <v>0</v>
          </cell>
        </row>
        <row r="252">
          <cell r="C252" t="str">
            <v>Maùy troän 80l</v>
          </cell>
          <cell r="G252">
            <v>0</v>
          </cell>
        </row>
        <row r="254">
          <cell r="C254" t="str">
            <v>Gaïch theû (4x8x19)</v>
          </cell>
          <cell r="G254">
            <v>13986</v>
          </cell>
        </row>
        <row r="255">
          <cell r="C255" t="str">
            <v>Ximaêng PC30</v>
          </cell>
          <cell r="G255">
            <v>1310.5228499999998</v>
          </cell>
        </row>
        <row r="256">
          <cell r="C256" t="str">
            <v>Caùt vaøng</v>
          </cell>
          <cell r="G256">
            <v>4.4635500000000006</v>
          </cell>
        </row>
        <row r="257">
          <cell r="C257" t="str">
            <v>Caây choáng</v>
          </cell>
          <cell r="G257">
            <v>6.3</v>
          </cell>
        </row>
        <row r="258">
          <cell r="C258" t="str">
            <v>Goå vaùn</v>
          </cell>
          <cell r="G258">
            <v>3.78E-2</v>
          </cell>
        </row>
        <row r="259">
          <cell r="C259" t="str">
            <v>Daây buoäc</v>
          </cell>
          <cell r="G259">
            <v>2.8980000000000001</v>
          </cell>
        </row>
        <row r="260">
          <cell r="C260" t="str">
            <v>Nhaân coâng baäc 3,5/7</v>
          </cell>
          <cell r="G260">
            <v>30.24</v>
          </cell>
        </row>
        <row r="261">
          <cell r="C261" t="str">
            <v>Maùy troän 80l</v>
          </cell>
          <cell r="G261">
            <v>0.4158</v>
          </cell>
        </row>
        <row r="263">
          <cell r="C263" t="str">
            <v>Gaïch theû (4x8x19)</v>
          </cell>
          <cell r="G263">
            <v>0</v>
          </cell>
        </row>
        <row r="264">
          <cell r="C264" t="str">
            <v>Ximaêng PC30</v>
          </cell>
          <cell r="G264">
            <v>0</v>
          </cell>
        </row>
        <row r="265">
          <cell r="C265" t="str">
            <v>Caùt vaøng</v>
          </cell>
          <cell r="G265">
            <v>0</v>
          </cell>
        </row>
        <row r="266">
          <cell r="C266" t="str">
            <v>Caây choáng</v>
          </cell>
          <cell r="G266">
            <v>0</v>
          </cell>
        </row>
        <row r="267">
          <cell r="C267" t="str">
            <v>Goå vaùn</v>
          </cell>
          <cell r="G267">
            <v>0</v>
          </cell>
        </row>
        <row r="268">
          <cell r="C268" t="str">
            <v>Daây buoäc</v>
          </cell>
          <cell r="G268">
            <v>0</v>
          </cell>
        </row>
        <row r="269">
          <cell r="C269" t="str">
            <v>Nhaân coâng baäc 3,5/7</v>
          </cell>
          <cell r="G269">
            <v>0</v>
          </cell>
        </row>
        <row r="270">
          <cell r="C270" t="str">
            <v>Maùy troän 80l</v>
          </cell>
          <cell r="G270">
            <v>0</v>
          </cell>
        </row>
        <row r="272">
          <cell r="C272" t="str">
            <v>Gaïch theû (4x8x19)</v>
          </cell>
          <cell r="G272">
            <v>0</v>
          </cell>
        </row>
        <row r="273">
          <cell r="C273" t="str">
            <v>Ximaêng PC30</v>
          </cell>
          <cell r="G273">
            <v>0</v>
          </cell>
        </row>
        <row r="274">
          <cell r="C274" t="str">
            <v>Caùt vaøng</v>
          </cell>
          <cell r="G274">
            <v>0</v>
          </cell>
        </row>
        <row r="275">
          <cell r="C275" t="str">
            <v>Caây choáng</v>
          </cell>
          <cell r="G275">
            <v>0</v>
          </cell>
        </row>
        <row r="276">
          <cell r="C276" t="str">
            <v>Goå vaùn</v>
          </cell>
          <cell r="G276">
            <v>0</v>
          </cell>
        </row>
        <row r="277">
          <cell r="C277" t="str">
            <v>Daây buoäc</v>
          </cell>
          <cell r="G277">
            <v>0</v>
          </cell>
        </row>
        <row r="278">
          <cell r="C278" t="str">
            <v>Nhaân coâng baäc 3,5/7</v>
          </cell>
          <cell r="G278">
            <v>0</v>
          </cell>
        </row>
        <row r="279">
          <cell r="C279" t="str">
            <v>Maùy troän 80l</v>
          </cell>
          <cell r="G279">
            <v>0</v>
          </cell>
        </row>
        <row r="281">
          <cell r="C281" t="str">
            <v>Gaïch theû (4x8x19)</v>
          </cell>
          <cell r="G281">
            <v>0</v>
          </cell>
        </row>
        <row r="282">
          <cell r="C282" t="str">
            <v>Ximaêng PC30</v>
          </cell>
          <cell r="G282">
            <v>0</v>
          </cell>
        </row>
        <row r="283">
          <cell r="C283" t="str">
            <v>Caùt vaøng</v>
          </cell>
          <cell r="G283">
            <v>0</v>
          </cell>
        </row>
        <row r="284">
          <cell r="C284" t="str">
            <v>Caây choáng</v>
          </cell>
          <cell r="G284">
            <v>0</v>
          </cell>
        </row>
        <row r="285">
          <cell r="C285" t="str">
            <v>Goå vaùn</v>
          </cell>
          <cell r="G285">
            <v>0</v>
          </cell>
        </row>
        <row r="286">
          <cell r="C286" t="str">
            <v>Daây buoäc</v>
          </cell>
          <cell r="G286">
            <v>0</v>
          </cell>
        </row>
        <row r="287">
          <cell r="C287" t="str">
            <v>Nhaân coâng baäc 3,5/7</v>
          </cell>
          <cell r="G287">
            <v>0</v>
          </cell>
        </row>
        <row r="288">
          <cell r="C288" t="str">
            <v>Maùy troän 80l</v>
          </cell>
          <cell r="G288">
            <v>0</v>
          </cell>
        </row>
        <row r="290">
          <cell r="C290" t="str">
            <v>Gaïch theû (4x8x19)</v>
          </cell>
          <cell r="G290">
            <v>7544.64</v>
          </cell>
        </row>
        <row r="291">
          <cell r="C291" t="str">
            <v>Ximaêng PC30</v>
          </cell>
          <cell r="G291">
            <v>772.91085359999988</v>
          </cell>
        </row>
        <row r="292">
          <cell r="C292" t="str">
            <v>Caùt vaøng</v>
          </cell>
          <cell r="G292">
            <v>2.6324808000000002</v>
          </cell>
        </row>
        <row r="293">
          <cell r="C293" t="str">
            <v>Caây choáng</v>
          </cell>
          <cell r="G293">
            <v>3.48</v>
          </cell>
        </row>
        <row r="294">
          <cell r="C294" t="str">
            <v>Goå vaùn</v>
          </cell>
          <cell r="G294">
            <v>2.0879999999999999E-2</v>
          </cell>
        </row>
        <row r="295">
          <cell r="C295" t="str">
            <v>Daây buoäc</v>
          </cell>
          <cell r="G295">
            <v>1.6008</v>
          </cell>
        </row>
        <row r="296">
          <cell r="C296" t="str">
            <v>Nhaân coâng baäc 3,5/7</v>
          </cell>
          <cell r="G296">
            <v>16.007999999999999</v>
          </cell>
        </row>
        <row r="297">
          <cell r="C297" t="str">
            <v>Maùy troän 80l</v>
          </cell>
          <cell r="G297">
            <v>0.24360000000000001</v>
          </cell>
        </row>
        <row r="299">
          <cell r="C299" t="str">
            <v>Gaïch theû (4x8x19)</v>
          </cell>
          <cell r="G299">
            <v>0</v>
          </cell>
        </row>
        <row r="300">
          <cell r="C300" t="str">
            <v>Ximaêng PC30</v>
          </cell>
          <cell r="G300">
            <v>0</v>
          </cell>
        </row>
        <row r="301">
          <cell r="C301" t="str">
            <v>Caùt vaøng</v>
          </cell>
          <cell r="G301">
            <v>0</v>
          </cell>
        </row>
        <row r="302">
          <cell r="C302" t="str">
            <v>Caây choáng</v>
          </cell>
          <cell r="G302">
            <v>0</v>
          </cell>
        </row>
        <row r="303">
          <cell r="C303" t="str">
            <v>Goå vaùn</v>
          </cell>
          <cell r="G303">
            <v>0</v>
          </cell>
        </row>
        <row r="304">
          <cell r="C304" t="str">
            <v>Daây buoäc</v>
          </cell>
          <cell r="G304">
            <v>0</v>
          </cell>
        </row>
        <row r="305">
          <cell r="C305" t="str">
            <v>Nhaân coâng baäc 3,5/7</v>
          </cell>
          <cell r="G305">
            <v>0</v>
          </cell>
        </row>
        <row r="306">
          <cell r="C306" t="str">
            <v>Maùy troän 80l</v>
          </cell>
          <cell r="G306">
            <v>0</v>
          </cell>
        </row>
        <row r="308">
          <cell r="C308" t="str">
            <v>Gaïch theû (4x8x19)</v>
          </cell>
          <cell r="G308">
            <v>0</v>
          </cell>
        </row>
        <row r="309">
          <cell r="C309" t="str">
            <v>Ximaêng PC30</v>
          </cell>
          <cell r="G309">
            <v>0</v>
          </cell>
        </row>
        <row r="310">
          <cell r="C310" t="str">
            <v>Caùt vaøng</v>
          </cell>
          <cell r="G310">
            <v>0</v>
          </cell>
        </row>
        <row r="311">
          <cell r="C311" t="str">
            <v>Caây choáng</v>
          </cell>
          <cell r="G311">
            <v>0</v>
          </cell>
        </row>
        <row r="312">
          <cell r="C312" t="str">
            <v>Goå vaùn</v>
          </cell>
          <cell r="G312">
            <v>0</v>
          </cell>
        </row>
        <row r="313">
          <cell r="C313" t="str">
            <v>Daây buoäc</v>
          </cell>
          <cell r="G313">
            <v>0</v>
          </cell>
        </row>
        <row r="314">
          <cell r="C314" t="str">
            <v>Nhaân coâng baäc 3,5/7</v>
          </cell>
          <cell r="G314">
            <v>0</v>
          </cell>
        </row>
        <row r="315">
          <cell r="C315" t="str">
            <v>Maùy troän 80l</v>
          </cell>
          <cell r="G315">
            <v>0</v>
          </cell>
        </row>
        <row r="317">
          <cell r="C317" t="str">
            <v>Gaïch theû (4x8x19)</v>
          </cell>
          <cell r="G317">
            <v>0</v>
          </cell>
        </row>
        <row r="318">
          <cell r="C318" t="str">
            <v>Ximaêng PC30</v>
          </cell>
          <cell r="G318">
            <v>0</v>
          </cell>
        </row>
        <row r="319">
          <cell r="C319" t="str">
            <v>Caùt vaøng</v>
          </cell>
          <cell r="G319">
            <v>0</v>
          </cell>
        </row>
        <row r="320">
          <cell r="C320" t="str">
            <v>Caây choáng</v>
          </cell>
          <cell r="G320">
            <v>0</v>
          </cell>
        </row>
        <row r="321">
          <cell r="C321" t="str">
            <v>Goå vaùn</v>
          </cell>
          <cell r="G321">
            <v>0</v>
          </cell>
        </row>
        <row r="322">
          <cell r="C322" t="str">
            <v>Daây buoäc</v>
          </cell>
          <cell r="G322">
            <v>0</v>
          </cell>
        </row>
        <row r="323">
          <cell r="C323" t="str">
            <v>Nhaân coâng baäc 3,5/7</v>
          </cell>
          <cell r="G323">
            <v>0</v>
          </cell>
        </row>
        <row r="324">
          <cell r="C324" t="str">
            <v>Maùy troän 80l</v>
          </cell>
          <cell r="G324">
            <v>0</v>
          </cell>
        </row>
        <row r="327">
          <cell r="C327" t="str">
            <v>Gaïch theû (4x8x19)</v>
          </cell>
          <cell r="G327">
            <v>0</v>
          </cell>
        </row>
        <row r="328">
          <cell r="C328" t="str">
            <v>Ximaêng PC30</v>
          </cell>
          <cell r="G328">
            <v>0</v>
          </cell>
        </row>
        <row r="329">
          <cell r="C329" t="str">
            <v>Caùt vaøng</v>
          </cell>
          <cell r="G329">
            <v>0</v>
          </cell>
        </row>
        <row r="330">
          <cell r="C330" t="str">
            <v>Caây choáng</v>
          </cell>
          <cell r="G330">
            <v>0</v>
          </cell>
        </row>
        <row r="331">
          <cell r="C331" t="str">
            <v>Goå vaùn</v>
          </cell>
          <cell r="G331">
            <v>0</v>
          </cell>
        </row>
        <row r="332">
          <cell r="C332" t="str">
            <v>Daây buoäc</v>
          </cell>
          <cell r="G332">
            <v>0</v>
          </cell>
        </row>
        <row r="333">
          <cell r="C333" t="str">
            <v>Nhaân coâng baäc 3,5/7</v>
          </cell>
          <cell r="G333">
            <v>0</v>
          </cell>
        </row>
        <row r="334">
          <cell r="C334" t="str">
            <v>Maùy troän 80l</v>
          </cell>
          <cell r="G334">
            <v>0</v>
          </cell>
        </row>
        <row r="336">
          <cell r="C336" t="str">
            <v>Gaïch theû (4x8x19)</v>
          </cell>
          <cell r="G336">
            <v>0</v>
          </cell>
        </row>
        <row r="337">
          <cell r="C337" t="str">
            <v>Ximaêng PC30</v>
          </cell>
          <cell r="G337">
            <v>0</v>
          </cell>
        </row>
        <row r="338">
          <cell r="C338" t="str">
            <v>Caùt vaøng</v>
          </cell>
          <cell r="G338">
            <v>0</v>
          </cell>
        </row>
        <row r="339">
          <cell r="C339" t="str">
            <v>Caây choáng</v>
          </cell>
          <cell r="G339">
            <v>0</v>
          </cell>
        </row>
        <row r="340">
          <cell r="C340" t="str">
            <v>Goå vaùn</v>
          </cell>
          <cell r="G340">
            <v>0</v>
          </cell>
        </row>
        <row r="341">
          <cell r="C341" t="str">
            <v>Daây buoäc</v>
          </cell>
          <cell r="G341">
            <v>0</v>
          </cell>
        </row>
        <row r="342">
          <cell r="C342" t="str">
            <v>Nhaân coâng baäc 3,5/7</v>
          </cell>
          <cell r="G342">
            <v>0</v>
          </cell>
        </row>
        <row r="343">
          <cell r="C343" t="str">
            <v>Maùy troän 80l</v>
          </cell>
          <cell r="G343">
            <v>0</v>
          </cell>
        </row>
        <row r="344">
          <cell r="C344" t="str">
            <v>Maùy vaän thaêng 0.8 T</v>
          </cell>
          <cell r="G344">
            <v>0</v>
          </cell>
        </row>
        <row r="346">
          <cell r="C346" t="str">
            <v>Gaïch theû (4x8x19)</v>
          </cell>
          <cell r="G346">
            <v>0</v>
          </cell>
        </row>
        <row r="347">
          <cell r="C347" t="str">
            <v>Ximaêng PC30</v>
          </cell>
          <cell r="G347">
            <v>0</v>
          </cell>
        </row>
        <row r="348">
          <cell r="C348" t="str">
            <v>Caùt vaøng</v>
          </cell>
          <cell r="G348">
            <v>0</v>
          </cell>
        </row>
        <row r="349">
          <cell r="C349" t="str">
            <v>Caây choáng</v>
          </cell>
          <cell r="G349">
            <v>0</v>
          </cell>
        </row>
        <row r="350">
          <cell r="C350" t="str">
            <v>Goå vaùn</v>
          </cell>
          <cell r="G350">
            <v>0</v>
          </cell>
        </row>
        <row r="351">
          <cell r="C351" t="str">
            <v>Daây buoäc</v>
          </cell>
          <cell r="G351">
            <v>0</v>
          </cell>
        </row>
        <row r="352">
          <cell r="C352" t="str">
            <v>Nhaân coâng baäc 3,5/7</v>
          </cell>
          <cell r="G352">
            <v>0</v>
          </cell>
        </row>
        <row r="353">
          <cell r="C353" t="str">
            <v>Maùy troän 80l</v>
          </cell>
          <cell r="G353">
            <v>0</v>
          </cell>
        </row>
        <row r="354">
          <cell r="C354" t="str">
            <v>Maùy vaän thaêng 0.8 T</v>
          </cell>
          <cell r="G354">
            <v>0</v>
          </cell>
        </row>
        <row r="357">
          <cell r="C357" t="str">
            <v>Gaïch theû (4x8x19)</v>
          </cell>
          <cell r="G357">
            <v>0</v>
          </cell>
        </row>
        <row r="358">
          <cell r="C358" t="str">
            <v>Ximaêng PC30</v>
          </cell>
          <cell r="G358">
            <v>0</v>
          </cell>
        </row>
        <row r="359">
          <cell r="C359" t="str">
            <v>Caùt vaøng</v>
          </cell>
          <cell r="G359">
            <v>0</v>
          </cell>
        </row>
        <row r="360">
          <cell r="C360" t="str">
            <v>Caây choáng</v>
          </cell>
          <cell r="G360">
            <v>0</v>
          </cell>
        </row>
        <row r="361">
          <cell r="C361" t="str">
            <v>Goå vaùn</v>
          </cell>
          <cell r="G361">
            <v>0</v>
          </cell>
        </row>
        <row r="362">
          <cell r="C362" t="str">
            <v>Daây buoäc</v>
          </cell>
          <cell r="G362">
            <v>0</v>
          </cell>
        </row>
        <row r="363">
          <cell r="C363" t="str">
            <v>Nhaân coâng baäc 3,5/7</v>
          </cell>
          <cell r="G363">
            <v>0</v>
          </cell>
        </row>
        <row r="364">
          <cell r="C364" t="str">
            <v>Maùy troän 80l</v>
          </cell>
          <cell r="G364">
            <v>0</v>
          </cell>
        </row>
        <row r="365">
          <cell r="C365" t="str">
            <v>Maùy vaän thaêng 0.8 T</v>
          </cell>
          <cell r="G365">
            <v>0</v>
          </cell>
        </row>
        <row r="367">
          <cell r="C367" t="str">
            <v>Gaïch theû (4x8x19)</v>
          </cell>
          <cell r="G367">
            <v>0</v>
          </cell>
        </row>
        <row r="368">
          <cell r="C368" t="str">
            <v>Ximaêng PC30</v>
          </cell>
          <cell r="G368">
            <v>0</v>
          </cell>
        </row>
        <row r="369">
          <cell r="C369" t="str">
            <v>Caùt vaøng</v>
          </cell>
          <cell r="G369">
            <v>0</v>
          </cell>
        </row>
        <row r="370">
          <cell r="C370" t="str">
            <v>Caây choáng</v>
          </cell>
          <cell r="G370">
            <v>0</v>
          </cell>
        </row>
        <row r="371">
          <cell r="C371" t="str">
            <v>Goå vaùn</v>
          </cell>
          <cell r="G371">
            <v>0</v>
          </cell>
        </row>
        <row r="372">
          <cell r="C372" t="str">
            <v>Daây buoäc</v>
          </cell>
          <cell r="G372">
            <v>0</v>
          </cell>
        </row>
        <row r="373">
          <cell r="C373" t="str">
            <v>Nhaân coâng baäc 3,5/7</v>
          </cell>
          <cell r="G373">
            <v>0</v>
          </cell>
        </row>
        <row r="374">
          <cell r="C374" t="str">
            <v>Maùy troän 80l</v>
          </cell>
          <cell r="G374">
            <v>0</v>
          </cell>
        </row>
        <row r="375">
          <cell r="C375" t="str">
            <v>Maùy vaän thaêng 0.8 T</v>
          </cell>
          <cell r="G375">
            <v>0</v>
          </cell>
        </row>
        <row r="377">
          <cell r="C377" t="str">
            <v>Gaïch theû (4x8x19)</v>
          </cell>
          <cell r="G377">
            <v>0</v>
          </cell>
        </row>
        <row r="378">
          <cell r="C378" t="str">
            <v>Ximaêng PC30</v>
          </cell>
          <cell r="G378">
            <v>0</v>
          </cell>
        </row>
        <row r="379">
          <cell r="C379" t="str">
            <v>Caùt vaøng</v>
          </cell>
          <cell r="G379">
            <v>0</v>
          </cell>
        </row>
        <row r="380">
          <cell r="C380" t="str">
            <v>Caây choáng</v>
          </cell>
          <cell r="G380">
            <v>0</v>
          </cell>
        </row>
        <row r="381">
          <cell r="C381" t="str">
            <v>Goå vaùn</v>
          </cell>
          <cell r="G381">
            <v>0</v>
          </cell>
        </row>
        <row r="382">
          <cell r="C382" t="str">
            <v>Daây buoäc</v>
          </cell>
          <cell r="G382">
            <v>0</v>
          </cell>
        </row>
        <row r="383">
          <cell r="C383" t="str">
            <v>Nhaân coâng baäc 3,5/7</v>
          </cell>
          <cell r="G383">
            <v>0</v>
          </cell>
        </row>
        <row r="384">
          <cell r="C384" t="str">
            <v>Maùy troän 80l</v>
          </cell>
          <cell r="G384">
            <v>0</v>
          </cell>
        </row>
        <row r="385">
          <cell r="C385" t="str">
            <v>Maùy vaän thaêng 0.8 T</v>
          </cell>
          <cell r="G385">
            <v>0</v>
          </cell>
        </row>
        <row r="387">
          <cell r="C387" t="str">
            <v>Gaïch theû (4x8x19)</v>
          </cell>
          <cell r="G387">
            <v>0</v>
          </cell>
        </row>
        <row r="388">
          <cell r="C388" t="str">
            <v>Ximaêng PC30</v>
          </cell>
          <cell r="G388">
            <v>0</v>
          </cell>
        </row>
        <row r="389">
          <cell r="C389" t="str">
            <v>Caùt vaøng</v>
          </cell>
          <cell r="G389">
            <v>0</v>
          </cell>
        </row>
        <row r="390">
          <cell r="C390" t="str">
            <v>Caây choáng</v>
          </cell>
          <cell r="G390">
            <v>0</v>
          </cell>
        </row>
        <row r="391">
          <cell r="C391" t="str">
            <v>Goå vaùn</v>
          </cell>
          <cell r="G391">
            <v>0</v>
          </cell>
        </row>
        <row r="392">
          <cell r="C392" t="str">
            <v>Daây buoäc</v>
          </cell>
          <cell r="G392">
            <v>0</v>
          </cell>
        </row>
        <row r="393">
          <cell r="C393" t="str">
            <v>Nhaân coâng baäc 3,5/7</v>
          </cell>
          <cell r="G393">
            <v>0</v>
          </cell>
        </row>
        <row r="394">
          <cell r="C394" t="str">
            <v>Maùy troän 80l</v>
          </cell>
          <cell r="G394">
            <v>0</v>
          </cell>
        </row>
        <row r="395">
          <cell r="C395" t="str">
            <v>Maùy vaän thaêng 0.8 T</v>
          </cell>
          <cell r="G395">
            <v>0</v>
          </cell>
        </row>
        <row r="397">
          <cell r="C397" t="str">
            <v>Gaïch oáng 8x8x19</v>
          </cell>
          <cell r="G397">
            <v>0</v>
          </cell>
        </row>
        <row r="398">
          <cell r="C398" t="str">
            <v>Ximaêng PC30</v>
          </cell>
          <cell r="G398">
            <v>0</v>
          </cell>
        </row>
        <row r="399">
          <cell r="C399" t="str">
            <v>Caùt vaøng</v>
          </cell>
          <cell r="G399">
            <v>0</v>
          </cell>
        </row>
        <row r="400">
          <cell r="C400" t="str">
            <v>Caây choáng</v>
          </cell>
          <cell r="G400">
            <v>0</v>
          </cell>
        </row>
        <row r="401">
          <cell r="C401" t="str">
            <v>Goå vaùn</v>
          </cell>
          <cell r="G401">
            <v>0</v>
          </cell>
        </row>
        <row r="402">
          <cell r="C402" t="str">
            <v>Daây buoäc</v>
          </cell>
          <cell r="G402">
            <v>0</v>
          </cell>
        </row>
        <row r="403">
          <cell r="C403" t="str">
            <v>Nhaân coâng baäc 3,5/7</v>
          </cell>
          <cell r="G403">
            <v>0</v>
          </cell>
        </row>
        <row r="404">
          <cell r="C404" t="str">
            <v>Maùy troän 80l</v>
          </cell>
          <cell r="G404">
            <v>0</v>
          </cell>
        </row>
        <row r="405">
          <cell r="C405" t="str">
            <v>Maùy vaän thaêng 0.8 T</v>
          </cell>
          <cell r="G405">
            <v>0</v>
          </cell>
        </row>
        <row r="407">
          <cell r="C407" t="str">
            <v>Gaïch oáng 8x8x19</v>
          </cell>
          <cell r="G407">
            <v>0</v>
          </cell>
        </row>
        <row r="408">
          <cell r="C408" t="str">
            <v>Ximaêng PC30</v>
          </cell>
          <cell r="G408">
            <v>0</v>
          </cell>
        </row>
        <row r="409">
          <cell r="C409" t="str">
            <v>Caùt vaøng</v>
          </cell>
          <cell r="G409">
            <v>0</v>
          </cell>
        </row>
        <row r="410">
          <cell r="C410" t="str">
            <v>Caây choáng</v>
          </cell>
          <cell r="G410">
            <v>0</v>
          </cell>
        </row>
        <row r="411">
          <cell r="C411" t="str">
            <v>Goå vaùn</v>
          </cell>
          <cell r="G411">
            <v>0</v>
          </cell>
        </row>
        <row r="412">
          <cell r="C412" t="str">
            <v>Daây buoäc</v>
          </cell>
          <cell r="G412">
            <v>0</v>
          </cell>
        </row>
        <row r="413">
          <cell r="C413" t="str">
            <v>Nhaân coâng baäc 3,5/7</v>
          </cell>
          <cell r="G413">
            <v>0</v>
          </cell>
        </row>
        <row r="414">
          <cell r="C414" t="str">
            <v>Maùy troän 80l</v>
          </cell>
          <cell r="G414">
            <v>0</v>
          </cell>
        </row>
        <row r="415">
          <cell r="C415" t="str">
            <v>Maùy vaän thaêng 0.8 T</v>
          </cell>
          <cell r="G415">
            <v>0</v>
          </cell>
        </row>
        <row r="417">
          <cell r="C417" t="str">
            <v>Gaïch oáng 8x8x19</v>
          </cell>
          <cell r="G417">
            <v>0</v>
          </cell>
        </row>
        <row r="418">
          <cell r="C418" t="str">
            <v>Ximaêng PC30</v>
          </cell>
          <cell r="G418">
            <v>0</v>
          </cell>
        </row>
        <row r="419">
          <cell r="C419" t="str">
            <v>Caùt vaøng</v>
          </cell>
          <cell r="G419">
            <v>0</v>
          </cell>
        </row>
        <row r="420">
          <cell r="C420" t="str">
            <v>Caây choáng</v>
          </cell>
          <cell r="G420">
            <v>0</v>
          </cell>
        </row>
        <row r="421">
          <cell r="C421" t="str">
            <v>Goå vaùn</v>
          </cell>
          <cell r="G421">
            <v>0</v>
          </cell>
        </row>
        <row r="422">
          <cell r="C422" t="str">
            <v>Daây buoäc</v>
          </cell>
          <cell r="G422">
            <v>0</v>
          </cell>
        </row>
        <row r="423">
          <cell r="C423" t="str">
            <v>Nhaân coâng baäc 3,5/7</v>
          </cell>
          <cell r="G423">
            <v>0</v>
          </cell>
        </row>
        <row r="424">
          <cell r="C424" t="str">
            <v>Maùy troän 80l</v>
          </cell>
          <cell r="G424">
            <v>0</v>
          </cell>
        </row>
        <row r="425">
          <cell r="C425" t="str">
            <v>Maùy vaän thaêng 0.8 T</v>
          </cell>
          <cell r="G425">
            <v>0</v>
          </cell>
        </row>
        <row r="427">
          <cell r="C427" t="str">
            <v>Gaïch oáng 8x8x19</v>
          </cell>
          <cell r="G427">
            <v>55836.022000000004</v>
          </cell>
        </row>
        <row r="428">
          <cell r="C428" t="str">
            <v>Ximaêng PC30</v>
          </cell>
          <cell r="G428">
            <v>4454.1999421</v>
          </cell>
        </row>
        <row r="429">
          <cell r="C429" t="str">
            <v>Caùt vaøng</v>
          </cell>
          <cell r="G429">
            <v>15.170696300000003</v>
          </cell>
        </row>
        <row r="430">
          <cell r="C430" t="str">
            <v>Vuõa</v>
          </cell>
          <cell r="G430">
            <v>3618.6982000000007</v>
          </cell>
        </row>
        <row r="431">
          <cell r="C431" t="str">
            <v>Caây choáng</v>
          </cell>
          <cell r="G431">
            <v>132.63102000000003</v>
          </cell>
        </row>
        <row r="432">
          <cell r="C432" t="str">
            <v>Goå vaùn</v>
          </cell>
          <cell r="G432">
            <v>0.81871000000000016</v>
          </cell>
        </row>
        <row r="433">
          <cell r="C433" t="str">
            <v>Daây buoäc</v>
          </cell>
          <cell r="G433">
            <v>37.660660000000007</v>
          </cell>
        </row>
        <row r="434">
          <cell r="C434" t="str">
            <v>Nhaân coâng baäc 3,5/7</v>
          </cell>
          <cell r="G434">
            <v>176.02265</v>
          </cell>
        </row>
        <row r="435">
          <cell r="C435" t="str">
            <v>Maùy troän 80l</v>
          </cell>
          <cell r="G435">
            <v>1.6374200000000003</v>
          </cell>
        </row>
        <row r="436">
          <cell r="C436" t="str">
            <v>Maùy vaän thaêng 0.8 T</v>
          </cell>
          <cell r="G436">
            <v>4.9122600000000007</v>
          </cell>
        </row>
        <row r="438">
          <cell r="C438" t="str">
            <v>Gaïch oáng 8x8x19</v>
          </cell>
          <cell r="G438">
            <v>0</v>
          </cell>
        </row>
        <row r="439">
          <cell r="C439" t="str">
            <v>Ximaêng PC30</v>
          </cell>
          <cell r="G439">
            <v>0</v>
          </cell>
        </row>
        <row r="440">
          <cell r="C440" t="str">
            <v>Caùt vaøng</v>
          </cell>
          <cell r="G440">
            <v>0</v>
          </cell>
        </row>
        <row r="441">
          <cell r="C441" t="str">
            <v>Caây choáng</v>
          </cell>
          <cell r="G441">
            <v>0</v>
          </cell>
        </row>
        <row r="442">
          <cell r="C442" t="str">
            <v>Goå vaùn</v>
          </cell>
          <cell r="G442">
            <v>0</v>
          </cell>
        </row>
        <row r="443">
          <cell r="C443" t="str">
            <v>Daây buoäc</v>
          </cell>
          <cell r="G443">
            <v>0</v>
          </cell>
        </row>
        <row r="444">
          <cell r="C444" t="str">
            <v>Nhaân coâng baäc 3,5/7</v>
          </cell>
          <cell r="G444">
            <v>0</v>
          </cell>
        </row>
        <row r="445">
          <cell r="C445" t="str">
            <v>Maùy troän 80l</v>
          </cell>
          <cell r="G445">
            <v>0</v>
          </cell>
        </row>
        <row r="446">
          <cell r="C446" t="str">
            <v>Maùy vaän thaêng 0.8 T</v>
          </cell>
          <cell r="G446">
            <v>0</v>
          </cell>
        </row>
        <row r="448">
          <cell r="C448" t="str">
            <v>Gaïch oáng 8x8x19</v>
          </cell>
          <cell r="G448">
            <v>0</v>
          </cell>
        </row>
        <row r="449">
          <cell r="C449" t="str">
            <v>Ximaêng PC30</v>
          </cell>
          <cell r="G449">
            <v>0</v>
          </cell>
        </row>
        <row r="450">
          <cell r="C450" t="str">
            <v>Caùt vaøng</v>
          </cell>
          <cell r="G450">
            <v>0</v>
          </cell>
        </row>
        <row r="451">
          <cell r="C451" t="str">
            <v>Caây choáng</v>
          </cell>
          <cell r="G451">
            <v>0</v>
          </cell>
        </row>
        <row r="452">
          <cell r="C452" t="str">
            <v>Goå vaùn</v>
          </cell>
          <cell r="G452">
            <v>0</v>
          </cell>
        </row>
        <row r="453">
          <cell r="C453" t="str">
            <v>Daây buoäc</v>
          </cell>
          <cell r="G453">
            <v>0</v>
          </cell>
        </row>
        <row r="454">
          <cell r="C454" t="str">
            <v>Nhaân coâng baäc 3,5/7</v>
          </cell>
          <cell r="G454">
            <v>0</v>
          </cell>
        </row>
        <row r="455">
          <cell r="C455" t="str">
            <v>Maùy troän 80l</v>
          </cell>
          <cell r="G455">
            <v>0</v>
          </cell>
        </row>
        <row r="456">
          <cell r="C456" t="str">
            <v>Maùy vaän thaêng 0.8 T</v>
          </cell>
          <cell r="G456">
            <v>0</v>
          </cell>
        </row>
        <row r="458">
          <cell r="C458" t="str">
            <v>Gaïch oáng 8x8x19</v>
          </cell>
          <cell r="G458">
            <v>0</v>
          </cell>
        </row>
        <row r="459">
          <cell r="C459" t="str">
            <v>Ximaêng PC30</v>
          </cell>
          <cell r="G459">
            <v>0</v>
          </cell>
        </row>
        <row r="460">
          <cell r="C460" t="str">
            <v>Caùt vaøng</v>
          </cell>
          <cell r="G460">
            <v>0</v>
          </cell>
        </row>
        <row r="461">
          <cell r="C461" t="str">
            <v>Caây choáng</v>
          </cell>
          <cell r="G461">
            <v>0</v>
          </cell>
        </row>
        <row r="462">
          <cell r="C462" t="str">
            <v>Goå vaùn</v>
          </cell>
          <cell r="G462">
            <v>0</v>
          </cell>
        </row>
        <row r="463">
          <cell r="C463" t="str">
            <v>Daây buoäc</v>
          </cell>
          <cell r="G463">
            <v>0</v>
          </cell>
        </row>
        <row r="464">
          <cell r="C464" t="str">
            <v>Nhaân coâng baäc 3,5/7</v>
          </cell>
          <cell r="G464">
            <v>0</v>
          </cell>
        </row>
        <row r="465">
          <cell r="C465" t="str">
            <v>Maùy troän 80l</v>
          </cell>
          <cell r="G465">
            <v>0</v>
          </cell>
        </row>
        <row r="466">
          <cell r="C466" t="str">
            <v>Maùy vaän thaêng 0.8 T</v>
          </cell>
          <cell r="G466">
            <v>0</v>
          </cell>
        </row>
        <row r="468">
          <cell r="C468" t="str">
            <v>Gaïch oáng 8x8x19</v>
          </cell>
          <cell r="G468">
            <v>0</v>
          </cell>
        </row>
        <row r="469">
          <cell r="C469" t="str">
            <v>Ximaêng PC30</v>
          </cell>
          <cell r="G469">
            <v>0</v>
          </cell>
        </row>
        <row r="470">
          <cell r="C470" t="str">
            <v>Caùt vaøng</v>
          </cell>
          <cell r="G470">
            <v>0</v>
          </cell>
        </row>
        <row r="471">
          <cell r="C471" t="str">
            <v>Caây choáng</v>
          </cell>
          <cell r="G471">
            <v>0</v>
          </cell>
        </row>
        <row r="472">
          <cell r="C472" t="str">
            <v>Goå vaùn</v>
          </cell>
          <cell r="G472">
            <v>0</v>
          </cell>
        </row>
        <row r="473">
          <cell r="C473" t="str">
            <v>Daây buoäc</v>
          </cell>
          <cell r="G473">
            <v>0</v>
          </cell>
        </row>
        <row r="474">
          <cell r="C474" t="str">
            <v>Nhaân coâng baäc 3,5/7</v>
          </cell>
          <cell r="G474">
            <v>0</v>
          </cell>
        </row>
        <row r="475">
          <cell r="C475" t="str">
            <v>Maùy troän 80l</v>
          </cell>
          <cell r="G475">
            <v>0</v>
          </cell>
        </row>
        <row r="476">
          <cell r="C476" t="str">
            <v>Maùy vaän thaêng 0.8 T</v>
          </cell>
          <cell r="G476">
            <v>0</v>
          </cell>
        </row>
        <row r="478">
          <cell r="C478" t="str">
            <v>Gaïch oáng 8x8x19</v>
          </cell>
          <cell r="G478">
            <v>0</v>
          </cell>
        </row>
        <row r="479">
          <cell r="C479" t="str">
            <v>Ximaêng PC30</v>
          </cell>
          <cell r="G479">
            <v>0</v>
          </cell>
        </row>
        <row r="480">
          <cell r="C480" t="str">
            <v>Caùt vaøng</v>
          </cell>
          <cell r="G480">
            <v>0</v>
          </cell>
        </row>
        <row r="481">
          <cell r="C481" t="str">
            <v>Caây choáng</v>
          </cell>
          <cell r="G481">
            <v>0</v>
          </cell>
        </row>
        <row r="482">
          <cell r="C482" t="str">
            <v>Goå vaùn</v>
          </cell>
          <cell r="G482">
            <v>0</v>
          </cell>
        </row>
        <row r="483">
          <cell r="C483" t="str">
            <v>Daây buoäc</v>
          </cell>
          <cell r="G483">
            <v>0</v>
          </cell>
        </row>
        <row r="484">
          <cell r="C484" t="str">
            <v>Nhaân coâng baäc 3,5/7</v>
          </cell>
          <cell r="G484">
            <v>0</v>
          </cell>
        </row>
        <row r="485">
          <cell r="C485" t="str">
            <v>Maùy troän 80l</v>
          </cell>
          <cell r="G485">
            <v>0</v>
          </cell>
        </row>
        <row r="486">
          <cell r="C486" t="str">
            <v>Maùy vaän thaêng 0.8 T</v>
          </cell>
          <cell r="G486">
            <v>0</v>
          </cell>
        </row>
        <row r="488">
          <cell r="C488" t="str">
            <v>Gaïch oáng 8x8x19</v>
          </cell>
          <cell r="G488">
            <v>0</v>
          </cell>
        </row>
        <row r="489">
          <cell r="C489" t="str">
            <v>Ximaêng PC30</v>
          </cell>
          <cell r="G489">
            <v>0</v>
          </cell>
        </row>
        <row r="490">
          <cell r="C490" t="str">
            <v>Caùt vaøng</v>
          </cell>
          <cell r="G490">
            <v>0</v>
          </cell>
        </row>
        <row r="491">
          <cell r="C491" t="str">
            <v>Caây choáng</v>
          </cell>
          <cell r="G491">
            <v>0</v>
          </cell>
        </row>
        <row r="492">
          <cell r="C492" t="str">
            <v>Goå vaùn</v>
          </cell>
          <cell r="G492">
            <v>0</v>
          </cell>
        </row>
        <row r="493">
          <cell r="C493" t="str">
            <v>Daây buoäc</v>
          </cell>
          <cell r="G493">
            <v>0</v>
          </cell>
        </row>
        <row r="494">
          <cell r="C494" t="str">
            <v>Nhaân coâng baäc 3,5/7</v>
          </cell>
          <cell r="G494">
            <v>0</v>
          </cell>
        </row>
        <row r="495">
          <cell r="C495" t="str">
            <v>Maùy troän 80l</v>
          </cell>
          <cell r="G495">
            <v>0</v>
          </cell>
        </row>
        <row r="496">
          <cell r="C496" t="str">
            <v>Maùy vaän thaêng 0.8 T</v>
          </cell>
          <cell r="G496">
            <v>0</v>
          </cell>
        </row>
        <row r="498">
          <cell r="C498" t="str">
            <v>Gaïch oáng 8x8x19</v>
          </cell>
          <cell r="G498">
            <v>0</v>
          </cell>
        </row>
        <row r="499">
          <cell r="C499" t="str">
            <v>Ximaêng PC30</v>
          </cell>
          <cell r="G499">
            <v>0</v>
          </cell>
        </row>
        <row r="500">
          <cell r="C500" t="str">
            <v>Caùt vaøng</v>
          </cell>
          <cell r="G500">
            <v>0</v>
          </cell>
        </row>
        <row r="501">
          <cell r="C501" t="str">
            <v>Caây choáng</v>
          </cell>
          <cell r="G501">
            <v>0</v>
          </cell>
        </row>
        <row r="502">
          <cell r="C502" t="str">
            <v>Goå vaùn</v>
          </cell>
          <cell r="G502">
            <v>0</v>
          </cell>
        </row>
        <row r="503">
          <cell r="C503" t="str">
            <v>Daây buoäc</v>
          </cell>
          <cell r="G503">
            <v>0</v>
          </cell>
        </row>
        <row r="504">
          <cell r="C504" t="str">
            <v>Nhaân coâng baäc 3,5/7</v>
          </cell>
          <cell r="G504">
            <v>0</v>
          </cell>
        </row>
        <row r="505">
          <cell r="C505" t="str">
            <v>Maùy troän 80l</v>
          </cell>
          <cell r="G505">
            <v>0</v>
          </cell>
        </row>
        <row r="506">
          <cell r="C506" t="str">
            <v>Maùy vaän thaêng 0.8 T</v>
          </cell>
          <cell r="G506">
            <v>0</v>
          </cell>
        </row>
        <row r="508">
          <cell r="C508" t="str">
            <v>Gaïch oáng 8x8x19</v>
          </cell>
          <cell r="G508">
            <v>0</v>
          </cell>
        </row>
        <row r="509">
          <cell r="C509" t="str">
            <v>Ximaêng PC30</v>
          </cell>
          <cell r="G509">
            <v>0</v>
          </cell>
        </row>
        <row r="510">
          <cell r="C510" t="str">
            <v>Caùt vaøng</v>
          </cell>
          <cell r="G510">
            <v>0</v>
          </cell>
        </row>
        <row r="511">
          <cell r="C511" t="str">
            <v>Caây choáng</v>
          </cell>
          <cell r="G511">
            <v>0</v>
          </cell>
        </row>
        <row r="512">
          <cell r="C512" t="str">
            <v>Goå vaùn</v>
          </cell>
          <cell r="G512">
            <v>0</v>
          </cell>
        </row>
        <row r="513">
          <cell r="C513" t="str">
            <v>Daây buoäc</v>
          </cell>
          <cell r="G513">
            <v>0</v>
          </cell>
        </row>
        <row r="514">
          <cell r="C514" t="str">
            <v>Nhaân coâng baäc 3,5/7</v>
          </cell>
          <cell r="G514">
            <v>0</v>
          </cell>
        </row>
        <row r="515">
          <cell r="C515" t="str">
            <v>Maùy troän 80l</v>
          </cell>
          <cell r="G515">
            <v>0</v>
          </cell>
        </row>
        <row r="516">
          <cell r="C516" t="str">
            <v>Maùy vaän thaêng 0.8 T</v>
          </cell>
          <cell r="G516">
            <v>0</v>
          </cell>
        </row>
        <row r="518">
          <cell r="C518" t="str">
            <v>Gaïch oáng(8x8x19)</v>
          </cell>
        </row>
        <row r="519">
          <cell r="C519" t="str">
            <v>Gaïch theû (4x8x19)</v>
          </cell>
          <cell r="G519">
            <v>0</v>
          </cell>
        </row>
        <row r="520">
          <cell r="C520" t="str">
            <v>Ximaêng PC30</v>
          </cell>
          <cell r="G520">
            <v>0</v>
          </cell>
        </row>
        <row r="521">
          <cell r="C521" t="str">
            <v>Caùt vaøng</v>
          </cell>
          <cell r="G521">
            <v>0</v>
          </cell>
        </row>
        <row r="522">
          <cell r="C522" t="str">
            <v>Caây choáng</v>
          </cell>
          <cell r="G522">
            <v>0</v>
          </cell>
        </row>
        <row r="523">
          <cell r="C523" t="str">
            <v>Goå vaùn</v>
          </cell>
          <cell r="G523">
            <v>0</v>
          </cell>
        </row>
        <row r="524">
          <cell r="C524" t="str">
            <v>Daây buoäc</v>
          </cell>
          <cell r="G524">
            <v>0</v>
          </cell>
        </row>
        <row r="525">
          <cell r="C525" t="str">
            <v>Nhaân coâng baäc 3,5/7</v>
          </cell>
          <cell r="G525">
            <v>0</v>
          </cell>
        </row>
        <row r="526">
          <cell r="C526" t="str">
            <v>Maùy troän 80l</v>
          </cell>
          <cell r="G526">
            <v>0</v>
          </cell>
        </row>
        <row r="527">
          <cell r="C527" t="str">
            <v>Maùy vaän thaêng 0.8 T</v>
          </cell>
          <cell r="G527">
            <v>0</v>
          </cell>
        </row>
        <row r="529">
          <cell r="C529" t="str">
            <v>Gaïch oáng (8x8x19)</v>
          </cell>
          <cell r="G529">
            <v>63755.22</v>
          </cell>
        </row>
        <row r="530">
          <cell r="C530" t="str">
            <v>Gaïch theû (4x8x19)</v>
          </cell>
          <cell r="G530">
            <v>31946.164000000001</v>
          </cell>
        </row>
        <row r="531">
          <cell r="C531" t="str">
            <v>Ximaêng PC30</v>
          </cell>
          <cell r="G531">
            <v>7898.1611831999999</v>
          </cell>
        </row>
        <row r="532">
          <cell r="C532" t="str">
            <v>Caùt vaøng</v>
          </cell>
          <cell r="G532">
            <v>26.900589600000004</v>
          </cell>
        </row>
        <row r="533">
          <cell r="C533" t="str">
            <v>Caây choáng</v>
          </cell>
          <cell r="G533">
            <v>68.554000000000002</v>
          </cell>
        </row>
        <row r="534">
          <cell r="C534" t="str">
            <v>Goå vaùn</v>
          </cell>
          <cell r="G534">
            <v>0.41132400000000002</v>
          </cell>
        </row>
        <row r="535">
          <cell r="C535" t="str">
            <v>Daây buoäc</v>
          </cell>
          <cell r="G535">
            <v>31.534840000000003</v>
          </cell>
        </row>
        <row r="536">
          <cell r="C536" t="str">
            <v>Nhaân coâng baäc 3,5/7</v>
          </cell>
          <cell r="G536">
            <v>253.64980000000003</v>
          </cell>
        </row>
        <row r="537">
          <cell r="C537" t="str">
            <v>Maùy troän 80l</v>
          </cell>
          <cell r="G537">
            <v>2.7421600000000002</v>
          </cell>
        </row>
        <row r="538">
          <cell r="C538" t="str">
            <v>Maùy vaän thaêng 0.8 T</v>
          </cell>
          <cell r="G538">
            <v>0</v>
          </cell>
        </row>
        <row r="540">
          <cell r="C540" t="str">
            <v>Gaïch oáng (8x8x19)</v>
          </cell>
          <cell r="G540">
            <v>0</v>
          </cell>
        </row>
        <row r="541">
          <cell r="C541" t="str">
            <v>Gaïch theû (4x8x19)</v>
          </cell>
          <cell r="G541">
            <v>0</v>
          </cell>
        </row>
        <row r="542">
          <cell r="C542" t="str">
            <v>Ximaêng PC30</v>
          </cell>
          <cell r="G542">
            <v>0</v>
          </cell>
        </row>
        <row r="543">
          <cell r="C543" t="str">
            <v>Caùt vaøng</v>
          </cell>
          <cell r="G543">
            <v>0</v>
          </cell>
        </row>
        <row r="544">
          <cell r="C544" t="str">
            <v>Caây choáng</v>
          </cell>
          <cell r="G544">
            <v>0</v>
          </cell>
        </row>
        <row r="545">
          <cell r="C545" t="str">
            <v>Goå vaùn</v>
          </cell>
          <cell r="G545">
            <v>0</v>
          </cell>
        </row>
        <row r="546">
          <cell r="C546" t="str">
            <v>Daây buoäc</v>
          </cell>
          <cell r="G546">
            <v>0</v>
          </cell>
        </row>
        <row r="547">
          <cell r="C547" t="str">
            <v>Nhaân coâng baäc 3,5/7</v>
          </cell>
          <cell r="G547">
            <v>0</v>
          </cell>
        </row>
        <row r="548">
          <cell r="C548" t="str">
            <v>Maùy troän 80l</v>
          </cell>
          <cell r="G548">
            <v>0</v>
          </cell>
        </row>
        <row r="549">
          <cell r="C549" t="str">
            <v>Maùy vaän thaêng 0.8 T</v>
          </cell>
          <cell r="G549">
            <v>0</v>
          </cell>
        </row>
        <row r="551">
          <cell r="C551" t="str">
            <v>Gaïch theû (4x8x19)</v>
          </cell>
          <cell r="G551">
            <v>0</v>
          </cell>
        </row>
        <row r="552">
          <cell r="C552" t="str">
            <v>Ximaêng PC30</v>
          </cell>
          <cell r="G552">
            <v>0</v>
          </cell>
        </row>
        <row r="553">
          <cell r="C553" t="str">
            <v>Caùt vaøng</v>
          </cell>
          <cell r="G553">
            <v>0</v>
          </cell>
        </row>
        <row r="554">
          <cell r="C554" t="str">
            <v>Caây choáng</v>
          </cell>
          <cell r="G554">
            <v>0</v>
          </cell>
        </row>
        <row r="555">
          <cell r="C555" t="str">
            <v>Goå vaùn</v>
          </cell>
          <cell r="G555">
            <v>0</v>
          </cell>
        </row>
        <row r="556">
          <cell r="C556" t="str">
            <v>Daây buoäc</v>
          </cell>
          <cell r="G556">
            <v>0</v>
          </cell>
        </row>
        <row r="557">
          <cell r="C557" t="str">
            <v>Nhaân coâng baäc 3,5/7</v>
          </cell>
          <cell r="G557">
            <v>0</v>
          </cell>
        </row>
        <row r="558">
          <cell r="C558" t="str">
            <v>Maùy troän 80l</v>
          </cell>
          <cell r="G558">
            <v>0</v>
          </cell>
        </row>
        <row r="559">
          <cell r="C559" t="str">
            <v>Maùy vaän thaêng 0.8 T</v>
          </cell>
          <cell r="G559">
            <v>0</v>
          </cell>
        </row>
        <row r="562">
          <cell r="C562" t="str">
            <v>Gaïch beâtoâng 20x20x40</v>
          </cell>
          <cell r="G562">
            <v>0</v>
          </cell>
        </row>
        <row r="563">
          <cell r="C563" t="str">
            <v>Ximaêng PC30</v>
          </cell>
          <cell r="G563">
            <v>0</v>
          </cell>
        </row>
        <row r="564">
          <cell r="C564" t="str">
            <v>Caùt vaøng</v>
          </cell>
          <cell r="G564">
            <v>0</v>
          </cell>
        </row>
        <row r="565">
          <cell r="C565" t="str">
            <v>Nhaân coâng baäc 3,5/7</v>
          </cell>
          <cell r="G565">
            <v>0</v>
          </cell>
        </row>
        <row r="567">
          <cell r="C567" t="str">
            <v>Gaïch beâtoâng 20x20x40</v>
          </cell>
          <cell r="G567">
            <v>0</v>
          </cell>
        </row>
        <row r="568">
          <cell r="C568" t="str">
            <v>Ximaêng PC30</v>
          </cell>
          <cell r="G568">
            <v>0</v>
          </cell>
        </row>
        <row r="569">
          <cell r="C569" t="str">
            <v>Caùt vaøng</v>
          </cell>
          <cell r="G569">
            <v>0</v>
          </cell>
        </row>
        <row r="570">
          <cell r="C570" t="str">
            <v>Nhaân coâng baäc 3,5/7</v>
          </cell>
          <cell r="G570">
            <v>0</v>
          </cell>
        </row>
        <row r="572">
          <cell r="C572" t="str">
            <v>Gaïch beâtoâng 15x20x40</v>
          </cell>
          <cell r="G572">
            <v>0</v>
          </cell>
        </row>
        <row r="573">
          <cell r="C573" t="str">
            <v>Ximaêng PC30</v>
          </cell>
          <cell r="G573">
            <v>0</v>
          </cell>
        </row>
        <row r="574">
          <cell r="C574" t="str">
            <v>Caùt vaøng</v>
          </cell>
          <cell r="G574">
            <v>0</v>
          </cell>
        </row>
        <row r="575">
          <cell r="C575" t="str">
            <v>Nhaân coâng baäc 3,5/7</v>
          </cell>
          <cell r="G575">
            <v>0</v>
          </cell>
        </row>
        <row r="577">
          <cell r="C577" t="str">
            <v>Gaïch beâtoâng 15x20x40</v>
          </cell>
          <cell r="G577">
            <v>0</v>
          </cell>
        </row>
        <row r="578">
          <cell r="C578" t="str">
            <v>Ximaêng PC30</v>
          </cell>
          <cell r="G578">
            <v>0</v>
          </cell>
        </row>
        <row r="579">
          <cell r="C579" t="str">
            <v>Caùt vaøng</v>
          </cell>
          <cell r="G579">
            <v>0</v>
          </cell>
        </row>
        <row r="580">
          <cell r="C580" t="str">
            <v>Nhaân coâng baäc 3,5/7</v>
          </cell>
          <cell r="G580">
            <v>0</v>
          </cell>
        </row>
        <row r="582">
          <cell r="C582" t="str">
            <v>Gaïch beâtoâng 10x20x40</v>
          </cell>
          <cell r="G582">
            <v>0</v>
          </cell>
        </row>
        <row r="583">
          <cell r="C583" t="str">
            <v>Ximaêng PC30</v>
          </cell>
          <cell r="G583">
            <v>0</v>
          </cell>
        </row>
        <row r="584">
          <cell r="C584" t="str">
            <v>Caùt vaøng</v>
          </cell>
          <cell r="G584">
            <v>0</v>
          </cell>
        </row>
        <row r="585">
          <cell r="C585" t="str">
            <v>Nhaân coâng baäc 3,5/7</v>
          </cell>
          <cell r="G585">
            <v>0</v>
          </cell>
        </row>
        <row r="587">
          <cell r="C587" t="str">
            <v>Gaïch beâtoâng 10x20x40</v>
          </cell>
          <cell r="G587">
            <v>0</v>
          </cell>
        </row>
        <row r="588">
          <cell r="C588" t="str">
            <v>Ximaêng PC30</v>
          </cell>
          <cell r="G588">
            <v>0</v>
          </cell>
        </row>
        <row r="589">
          <cell r="C589" t="str">
            <v>Caùt vaøng</v>
          </cell>
          <cell r="G589">
            <v>0</v>
          </cell>
        </row>
        <row r="590">
          <cell r="C590" t="str">
            <v>Nhaân coâng baäc 3,5/7</v>
          </cell>
          <cell r="G590">
            <v>0</v>
          </cell>
        </row>
        <row r="592">
          <cell r="C592" t="str">
            <v>Gaïch beâtoâng 10x20x30</v>
          </cell>
          <cell r="G592">
            <v>0</v>
          </cell>
        </row>
        <row r="593">
          <cell r="C593" t="str">
            <v>Ximaêng PC30</v>
          </cell>
          <cell r="G593">
            <v>0</v>
          </cell>
        </row>
        <row r="594">
          <cell r="C594" t="str">
            <v>Caùt vaøng</v>
          </cell>
          <cell r="G594">
            <v>0</v>
          </cell>
        </row>
        <row r="595">
          <cell r="C595" t="str">
            <v>Nhaân coâng baäc 3,5/7</v>
          </cell>
          <cell r="G595">
            <v>0</v>
          </cell>
        </row>
        <row r="597">
          <cell r="C597" t="str">
            <v>Gaïch beâtoâng 10x20x30</v>
          </cell>
          <cell r="G597">
            <v>0</v>
          </cell>
        </row>
        <row r="598">
          <cell r="C598" t="str">
            <v>Ximaêng PC30</v>
          </cell>
          <cell r="G598">
            <v>0</v>
          </cell>
        </row>
        <row r="599">
          <cell r="C599" t="str">
            <v>Caùt vaøng</v>
          </cell>
          <cell r="G599">
            <v>0</v>
          </cell>
        </row>
        <row r="600">
          <cell r="C600" t="str">
            <v>Nhaân coâng baäc 3,5/7</v>
          </cell>
          <cell r="G600">
            <v>0</v>
          </cell>
        </row>
        <row r="602">
          <cell r="C602" t="str">
            <v>Gaïch thoâng gío</v>
          </cell>
          <cell r="G602">
            <v>0</v>
          </cell>
        </row>
        <row r="603">
          <cell r="C603" t="str">
            <v>Ximaêng PC30</v>
          </cell>
          <cell r="G603">
            <v>0</v>
          </cell>
        </row>
        <row r="604">
          <cell r="C604" t="str">
            <v>Caùt vaøng</v>
          </cell>
          <cell r="G604">
            <v>0</v>
          </cell>
        </row>
        <row r="605">
          <cell r="C605" t="str">
            <v>Nhaân coâng baäc 3,5/7</v>
          </cell>
          <cell r="G605">
            <v>0</v>
          </cell>
        </row>
        <row r="607">
          <cell r="C607" t="str">
            <v>Gaïch thoâng gío</v>
          </cell>
          <cell r="G607">
            <v>0</v>
          </cell>
        </row>
        <row r="608">
          <cell r="C608" t="str">
            <v>Ximaêng PC30</v>
          </cell>
          <cell r="G608">
            <v>0</v>
          </cell>
        </row>
        <row r="609">
          <cell r="C609" t="str">
            <v>Caùt vaøng</v>
          </cell>
          <cell r="G609">
            <v>0</v>
          </cell>
        </row>
        <row r="610">
          <cell r="C610" t="str">
            <v>Nhaân coâng baäc 3,5/7</v>
          </cell>
          <cell r="G610">
            <v>0</v>
          </cell>
        </row>
        <row r="612">
          <cell r="C612" t="str">
            <v>Gaïch thoâng gío</v>
          </cell>
          <cell r="G612">
            <v>0</v>
          </cell>
        </row>
        <row r="613">
          <cell r="C613" t="str">
            <v>Ximaêng PC30</v>
          </cell>
          <cell r="G613">
            <v>0</v>
          </cell>
        </row>
        <row r="614">
          <cell r="C614" t="str">
            <v>Caùt vaøng</v>
          </cell>
          <cell r="G614">
            <v>0</v>
          </cell>
        </row>
        <row r="615">
          <cell r="C615" t="str">
            <v>Nhaân coâng baäc 3,5/7</v>
          </cell>
          <cell r="G615">
            <v>0</v>
          </cell>
        </row>
        <row r="617">
          <cell r="C617" t="str">
            <v>Gaïch thoâng gío</v>
          </cell>
          <cell r="G617">
            <v>0</v>
          </cell>
        </row>
        <row r="618">
          <cell r="C618" t="str">
            <v>Ximaêng PC30</v>
          </cell>
          <cell r="G618">
            <v>0</v>
          </cell>
        </row>
        <row r="619">
          <cell r="C619" t="str">
            <v>Caùt vaøng</v>
          </cell>
          <cell r="G619">
            <v>0</v>
          </cell>
        </row>
        <row r="620">
          <cell r="C620" t="str">
            <v>Nhaân coâng baäc 3,5/7</v>
          </cell>
          <cell r="G620">
            <v>0</v>
          </cell>
        </row>
        <row r="624">
          <cell r="C624" t="str">
            <v>Ximaêng PC30</v>
          </cell>
          <cell r="G624">
            <v>0</v>
          </cell>
        </row>
        <row r="625">
          <cell r="C625" t="str">
            <v>Caùt vaøng</v>
          </cell>
          <cell r="G625">
            <v>0</v>
          </cell>
        </row>
        <row r="626">
          <cell r="C626" t="str">
            <v>Gaïch vôû</v>
          </cell>
          <cell r="G626">
            <v>0</v>
          </cell>
        </row>
        <row r="627">
          <cell r="C627" t="str">
            <v>Nöôùc</v>
          </cell>
          <cell r="G627">
            <v>0</v>
          </cell>
        </row>
        <row r="628">
          <cell r="C628" t="str">
            <v>Nhaân coâng baäc 3,0/7</v>
          </cell>
          <cell r="G628">
            <v>0</v>
          </cell>
        </row>
        <row r="629">
          <cell r="C629" t="str">
            <v>Maùy troän 250l</v>
          </cell>
          <cell r="G629">
            <v>0</v>
          </cell>
        </row>
        <row r="630">
          <cell r="C630" t="str">
            <v>Ñaàm baøn 1KW</v>
          </cell>
          <cell r="G630">
            <v>0</v>
          </cell>
        </row>
        <row r="632">
          <cell r="C632" t="str">
            <v>Ximaêng PC30</v>
          </cell>
          <cell r="G632">
            <v>0</v>
          </cell>
        </row>
        <row r="633">
          <cell r="C633" t="str">
            <v>Caùt vaøng</v>
          </cell>
          <cell r="G633">
            <v>0</v>
          </cell>
        </row>
        <row r="634">
          <cell r="C634" t="str">
            <v>Gaïch vôû</v>
          </cell>
          <cell r="G634">
            <v>0</v>
          </cell>
        </row>
        <row r="635">
          <cell r="C635" t="str">
            <v>Nöôùc</v>
          </cell>
          <cell r="G635">
            <v>0</v>
          </cell>
        </row>
        <row r="636">
          <cell r="C636" t="str">
            <v>Nhaân coâng baäc 3,0/7</v>
          </cell>
          <cell r="G636">
            <v>0</v>
          </cell>
        </row>
        <row r="637">
          <cell r="C637" t="str">
            <v>Maùy troän 250l</v>
          </cell>
          <cell r="G637">
            <v>0</v>
          </cell>
        </row>
        <row r="638">
          <cell r="C638" t="str">
            <v>Ñaàm baøn 1KW</v>
          </cell>
          <cell r="G638">
            <v>0</v>
          </cell>
        </row>
        <row r="640">
          <cell r="C640" t="str">
            <v>Ximaêng PC30</v>
          </cell>
          <cell r="G640">
            <v>0</v>
          </cell>
        </row>
        <row r="641">
          <cell r="C641" t="str">
            <v>Caùt vaøng</v>
          </cell>
          <cell r="G641">
            <v>0</v>
          </cell>
        </row>
        <row r="642">
          <cell r="C642" t="str">
            <v>Gaïch vôû</v>
          </cell>
          <cell r="G642">
            <v>0</v>
          </cell>
        </row>
        <row r="643">
          <cell r="C643" t="str">
            <v>Nöôùc</v>
          </cell>
          <cell r="G643">
            <v>0</v>
          </cell>
        </row>
        <row r="644">
          <cell r="C644" t="str">
            <v>Nhaân coâng baäc 3,0/7</v>
          </cell>
          <cell r="G644">
            <v>0</v>
          </cell>
        </row>
        <row r="645">
          <cell r="C645" t="str">
            <v>Maùy troän 250l</v>
          </cell>
          <cell r="G645">
            <v>0</v>
          </cell>
        </row>
        <row r="646">
          <cell r="C646" t="str">
            <v>Ñaàm baøn 1KW</v>
          </cell>
          <cell r="G646">
            <v>0</v>
          </cell>
        </row>
        <row r="648">
          <cell r="C648" t="str">
            <v>Ximaêng PC30</v>
          </cell>
          <cell r="G648">
            <v>0</v>
          </cell>
        </row>
        <row r="649">
          <cell r="C649" t="str">
            <v>Caùt vaøng</v>
          </cell>
          <cell r="G649">
            <v>0</v>
          </cell>
        </row>
        <row r="650">
          <cell r="C650" t="str">
            <v>Gaïch vôû</v>
          </cell>
          <cell r="G650">
            <v>0</v>
          </cell>
        </row>
        <row r="651">
          <cell r="C651" t="str">
            <v>Nöôùc</v>
          </cell>
          <cell r="G651">
            <v>0</v>
          </cell>
        </row>
        <row r="652">
          <cell r="C652" t="str">
            <v>Nhaân coâng baäc 3,0/7</v>
          </cell>
          <cell r="G652">
            <v>0</v>
          </cell>
        </row>
        <row r="653">
          <cell r="C653" t="str">
            <v>Maùy troän 250l</v>
          </cell>
          <cell r="G653">
            <v>0</v>
          </cell>
        </row>
        <row r="654">
          <cell r="C654" t="str">
            <v>Ñaàm baøn 1KW</v>
          </cell>
          <cell r="G654">
            <v>0</v>
          </cell>
        </row>
        <row r="657">
          <cell r="C657" t="str">
            <v>Ximaêng PC30</v>
          </cell>
          <cell r="G657">
            <v>23871.670875</v>
          </cell>
        </row>
        <row r="658">
          <cell r="C658" t="str">
            <v>Caùt vaøng</v>
          </cell>
          <cell r="G658">
            <v>63.168113699999999</v>
          </cell>
        </row>
        <row r="659">
          <cell r="C659" t="str">
            <v>Ñaù 4x6</v>
          </cell>
          <cell r="G659">
            <v>111.27871192500001</v>
          </cell>
        </row>
        <row r="660">
          <cell r="C660" t="str">
            <v>Nöôùc</v>
          </cell>
          <cell r="G660">
            <v>19706.445000000003</v>
          </cell>
        </row>
        <row r="661">
          <cell r="C661" t="str">
            <v>Nhaân coâng baäc 3,0/7</v>
          </cell>
          <cell r="G661">
            <v>197.06445000000002</v>
          </cell>
        </row>
        <row r="662">
          <cell r="C662" t="str">
            <v>Maùy troän 250l</v>
          </cell>
          <cell r="G662">
            <v>11.346135000000002</v>
          </cell>
        </row>
        <row r="663">
          <cell r="C663" t="str">
            <v>Ñaàm baøn 1KW</v>
          </cell>
          <cell r="G663">
            <v>10.629537000000001</v>
          </cell>
        </row>
        <row r="665">
          <cell r="C665" t="str">
            <v>Ximaêng PC30</v>
          </cell>
          <cell r="G665">
            <v>32300.599500000004</v>
          </cell>
        </row>
        <row r="666">
          <cell r="C666" t="str">
            <v>Caùt vaøng</v>
          </cell>
          <cell r="G666">
            <v>85.4723556</v>
          </cell>
        </row>
        <row r="667">
          <cell r="C667" t="str">
            <v>Ñaù 4x6</v>
          </cell>
          <cell r="G667">
            <v>150.57048689999999</v>
          </cell>
        </row>
        <row r="668">
          <cell r="C668" t="str">
            <v>Vuõa</v>
          </cell>
          <cell r="G668">
            <v>27331.276500000004</v>
          </cell>
        </row>
        <row r="669">
          <cell r="C669" t="str">
            <v>Nhaân coâng baäc 3,0/7</v>
          </cell>
          <cell r="G669">
            <v>190.69272000000001</v>
          </cell>
        </row>
        <row r="670">
          <cell r="C670" t="str">
            <v>Maùy troän 250l</v>
          </cell>
          <cell r="G670">
            <v>15.352380000000002</v>
          </cell>
        </row>
        <row r="671">
          <cell r="C671" t="str">
            <v>Ñaàm baøn 1KW</v>
          </cell>
          <cell r="G671">
            <v>14.382756000000001</v>
          </cell>
        </row>
        <row r="673">
          <cell r="C673" t="str">
            <v>Ximaêng PC30</v>
          </cell>
          <cell r="G673">
            <v>41404.652369999996</v>
          </cell>
        </row>
        <row r="674">
          <cell r="C674" t="str">
            <v>Caùt vaøng</v>
          </cell>
          <cell r="G674">
            <v>56.780064214999989</v>
          </cell>
        </row>
        <row r="675">
          <cell r="C675" t="str">
            <v>Ñaù 1x2</v>
          </cell>
          <cell r="G675">
            <v>106.29615432999999</v>
          </cell>
        </row>
        <row r="676">
          <cell r="C676" t="str">
            <v>Nuôùc</v>
          </cell>
          <cell r="G676">
            <v>21850.978999999999</v>
          </cell>
        </row>
        <row r="677">
          <cell r="C677" t="str">
            <v>Vaät lieäu khaùc</v>
          </cell>
          <cell r="G677">
            <v>118.1134</v>
          </cell>
        </row>
        <row r="678">
          <cell r="C678" t="str">
            <v>Nhaân coâng baäc 3,0/7</v>
          </cell>
          <cell r="G678">
            <v>193.70597599999999</v>
          </cell>
        </row>
        <row r="679">
          <cell r="C679" t="str">
            <v>Maùy troän 250l</v>
          </cell>
          <cell r="G679">
            <v>11.220772999999999</v>
          </cell>
        </row>
        <row r="680">
          <cell r="C680" t="str">
            <v>Maùy ñaàu duøi 1,5 KW</v>
          </cell>
          <cell r="G680">
            <v>10.512092599999999</v>
          </cell>
        </row>
        <row r="682">
          <cell r="C682" t="str">
            <v>Ximaêng PC30</v>
          </cell>
          <cell r="G682">
            <v>15795.506249999997</v>
          </cell>
        </row>
        <row r="683">
          <cell r="C683" t="str">
            <v>Caùt vaøng</v>
          </cell>
          <cell r="G683">
            <v>17.316554999999997</v>
          </cell>
        </row>
        <row r="684">
          <cell r="C684" t="str">
            <v>Ñaù 1x2</v>
          </cell>
          <cell r="G684">
            <v>33.736081249999991</v>
          </cell>
        </row>
        <row r="685">
          <cell r="C685" t="str">
            <v>Nuôùc</v>
          </cell>
          <cell r="G685">
            <v>7039.2499999999991</v>
          </cell>
        </row>
        <row r="686">
          <cell r="C686" t="str">
            <v>Vaät lieäu khaùc</v>
          </cell>
          <cell r="G686">
            <v>38.049999999999997</v>
          </cell>
        </row>
        <row r="687">
          <cell r="C687" t="str">
            <v>Nhaân coâng baäc 3,0/7</v>
          </cell>
          <cell r="G687">
            <v>62.401999999999994</v>
          </cell>
        </row>
        <row r="688">
          <cell r="C688" t="str">
            <v>Maùy troän 250l</v>
          </cell>
          <cell r="G688">
            <v>3.6147499999999999</v>
          </cell>
        </row>
        <row r="689">
          <cell r="C689" t="str">
            <v>Maùy ñaàu duøi 1,5 KW</v>
          </cell>
          <cell r="G689">
            <v>3.3864499999999995</v>
          </cell>
        </row>
        <row r="692">
          <cell r="C692" t="str">
            <v>Ximaêng PC30</v>
          </cell>
          <cell r="G692">
            <v>56650.282199999994</v>
          </cell>
        </row>
        <row r="693">
          <cell r="C693" t="str">
            <v>Caùt vaøng</v>
          </cell>
          <cell r="G693">
            <v>77.687082899999993</v>
          </cell>
        </row>
        <row r="694">
          <cell r="C694" t="str">
            <v>Ñaù 1x2</v>
          </cell>
          <cell r="G694">
            <v>145.43551980000001</v>
          </cell>
        </row>
        <row r="695">
          <cell r="C695" t="str">
            <v>Nuôùc</v>
          </cell>
          <cell r="G695">
            <v>29896.74</v>
          </cell>
        </row>
        <row r="696">
          <cell r="C696" t="str">
            <v>Vaät lieäu khaùc</v>
          </cell>
          <cell r="G696">
            <v>161.60400000000001</v>
          </cell>
        </row>
        <row r="697">
          <cell r="C697" t="str">
            <v>Nhaân coâng baäc 3,0/7</v>
          </cell>
          <cell r="G697">
            <v>255.33432000000002</v>
          </cell>
        </row>
        <row r="698">
          <cell r="C698" t="str">
            <v>Maùy troän 250l</v>
          </cell>
          <cell r="G698">
            <v>15.352380000000002</v>
          </cell>
        </row>
        <row r="699">
          <cell r="C699" t="str">
            <v>Ñaàm baøn 1KW</v>
          </cell>
          <cell r="G699">
            <v>14.382756000000001</v>
          </cell>
        </row>
        <row r="701">
          <cell r="C701" t="str">
            <v>Ximaêng PC30</v>
          </cell>
          <cell r="G701">
            <v>0</v>
          </cell>
        </row>
        <row r="702">
          <cell r="C702" t="str">
            <v>Caùt vaøng</v>
          </cell>
          <cell r="G702">
            <v>0</v>
          </cell>
        </row>
        <row r="703">
          <cell r="C703" t="str">
            <v>Ñaù 1x2</v>
          </cell>
          <cell r="G703">
            <v>0</v>
          </cell>
        </row>
        <row r="704">
          <cell r="C704" t="str">
            <v>Nuôùc</v>
          </cell>
          <cell r="G704">
            <v>0</v>
          </cell>
        </row>
        <row r="705">
          <cell r="C705" t="str">
            <v>Vaät lieäu khaùc</v>
          </cell>
          <cell r="G705">
            <v>0</v>
          </cell>
        </row>
        <row r="706">
          <cell r="C706" t="str">
            <v>Nhaân coâng baäc 3,0/7</v>
          </cell>
          <cell r="G706">
            <v>0</v>
          </cell>
        </row>
        <row r="707">
          <cell r="C707" t="str">
            <v>Maùy troän 250l</v>
          </cell>
          <cell r="G707">
            <v>0</v>
          </cell>
        </row>
        <row r="708">
          <cell r="C708" t="str">
            <v>Maùy ñaàm duøi 1,5 KW</v>
          </cell>
          <cell r="G708">
            <v>0</v>
          </cell>
        </row>
        <row r="710">
          <cell r="C710" t="str">
            <v>Ximaêng PC30</v>
          </cell>
          <cell r="G710">
            <v>823.60799999999983</v>
          </cell>
        </row>
        <row r="711">
          <cell r="C711" t="str">
            <v>Caùt vaøng</v>
          </cell>
          <cell r="G711">
            <v>0.9029183999999999</v>
          </cell>
        </row>
        <row r="712">
          <cell r="C712" t="str">
            <v>Ñaù 1x2</v>
          </cell>
          <cell r="G712">
            <v>1.7590639999999997</v>
          </cell>
        </row>
        <row r="713">
          <cell r="C713" t="str">
            <v>Nuôùc</v>
          </cell>
          <cell r="G713">
            <v>367.04</v>
          </cell>
        </row>
        <row r="714">
          <cell r="C714" t="str">
            <v>Vaät lieäu khaùc</v>
          </cell>
          <cell r="G714">
            <v>1.984</v>
          </cell>
        </row>
        <row r="715">
          <cell r="C715" t="str">
            <v>Nhaân coâng baäc 3,0/7</v>
          </cell>
          <cell r="G715">
            <v>3.472</v>
          </cell>
        </row>
        <row r="716">
          <cell r="C716" t="str">
            <v>Maùy troän 250l</v>
          </cell>
          <cell r="G716">
            <v>0.18848000000000001</v>
          </cell>
        </row>
        <row r="717">
          <cell r="C717" t="str">
            <v>Maùy ñaàm duøi 1,5 KW</v>
          </cell>
          <cell r="G717">
            <v>0.17657599999999998</v>
          </cell>
        </row>
        <row r="719">
          <cell r="C719" t="str">
            <v>Ximaêng PC30</v>
          </cell>
          <cell r="G719">
            <v>0</v>
          </cell>
        </row>
        <row r="720">
          <cell r="C720" t="str">
            <v>Caùt vaøng</v>
          </cell>
          <cell r="G720">
            <v>0</v>
          </cell>
        </row>
        <row r="721">
          <cell r="C721" t="str">
            <v>Ñaù 1x2</v>
          </cell>
          <cell r="G721">
            <v>0</v>
          </cell>
        </row>
        <row r="722">
          <cell r="C722" t="str">
            <v>Nuôùc</v>
          </cell>
          <cell r="G722">
            <v>0</v>
          </cell>
        </row>
        <row r="723">
          <cell r="C723" t="str">
            <v>Goã vaùn caàu coâng taùc</v>
          </cell>
          <cell r="G723">
            <v>0</v>
          </cell>
        </row>
        <row r="724">
          <cell r="C724" t="str">
            <v>Ñinh</v>
          </cell>
          <cell r="G724">
            <v>0</v>
          </cell>
        </row>
        <row r="725">
          <cell r="C725" t="str">
            <v>Ñinh ñæa</v>
          </cell>
          <cell r="G725">
            <v>0</v>
          </cell>
        </row>
        <row r="726">
          <cell r="C726" t="str">
            <v>Vaät lieäu khaùc</v>
          </cell>
          <cell r="G726">
            <v>0</v>
          </cell>
        </row>
        <row r="727">
          <cell r="C727" t="str">
            <v>Nhaân coâng baäc 3,5/7</v>
          </cell>
          <cell r="G727">
            <v>0</v>
          </cell>
        </row>
        <row r="728">
          <cell r="C728" t="str">
            <v>Maùy troän 250l</v>
          </cell>
          <cell r="G728">
            <v>0</v>
          </cell>
        </row>
        <row r="729">
          <cell r="C729" t="str">
            <v>Maùy ñaàm duøi 1,5 KW</v>
          </cell>
          <cell r="G729">
            <v>0</v>
          </cell>
        </row>
        <row r="730">
          <cell r="C730" t="str">
            <v>Maùy vaän thaêng 0.8 T</v>
          </cell>
          <cell r="G730">
            <v>0</v>
          </cell>
        </row>
        <row r="732">
          <cell r="C732" t="str">
            <v>Ximaêng PC30</v>
          </cell>
          <cell r="G732">
            <v>0</v>
          </cell>
        </row>
        <row r="733">
          <cell r="C733" t="str">
            <v>Caùt vaøng</v>
          </cell>
          <cell r="G733">
            <v>0</v>
          </cell>
        </row>
        <row r="734">
          <cell r="C734" t="str">
            <v>Ñaù 1x2</v>
          </cell>
          <cell r="G734">
            <v>0</v>
          </cell>
        </row>
        <row r="735">
          <cell r="C735" t="str">
            <v>Nuôùc</v>
          </cell>
          <cell r="G735">
            <v>0</v>
          </cell>
        </row>
        <row r="736">
          <cell r="C736" t="str">
            <v>Goã vaùn caàu coâng taùc</v>
          </cell>
          <cell r="G736">
            <v>0</v>
          </cell>
        </row>
        <row r="737">
          <cell r="C737" t="str">
            <v>Ñinh</v>
          </cell>
          <cell r="G737">
            <v>0</v>
          </cell>
        </row>
        <row r="738">
          <cell r="C738" t="str">
            <v>Ñinh ñæa</v>
          </cell>
          <cell r="G738">
            <v>0</v>
          </cell>
        </row>
        <row r="739">
          <cell r="C739" t="str">
            <v>Vaät lieäu khaùc</v>
          </cell>
          <cell r="G739">
            <v>0</v>
          </cell>
        </row>
        <row r="740">
          <cell r="C740" t="str">
            <v>Nhaân coâng baäc 3,5/7</v>
          </cell>
          <cell r="G740">
            <v>0</v>
          </cell>
        </row>
        <row r="741">
          <cell r="C741" t="str">
            <v>Maùy troän 250l</v>
          </cell>
          <cell r="G741">
            <v>0</v>
          </cell>
        </row>
        <row r="742">
          <cell r="C742" t="str">
            <v>Maùy ñaàm duøi 1,5 KW</v>
          </cell>
          <cell r="G742">
            <v>0</v>
          </cell>
        </row>
        <row r="743">
          <cell r="C743" t="str">
            <v>Maùy vaän thaêng 0.8 T</v>
          </cell>
          <cell r="G743">
            <v>0</v>
          </cell>
        </row>
        <row r="745">
          <cell r="C745" t="str">
            <v>Ximaêng PC30</v>
          </cell>
          <cell r="G745">
            <v>9669.5711999999985</v>
          </cell>
        </row>
        <row r="746">
          <cell r="C746" t="str">
            <v>Caùt vaøng</v>
          </cell>
          <cell r="G746">
            <v>13.260318399999997</v>
          </cell>
        </row>
        <row r="747">
          <cell r="C747" t="str">
            <v>Ñaù 1x2</v>
          </cell>
          <cell r="G747">
            <v>24.824220799999999</v>
          </cell>
        </row>
        <row r="748">
          <cell r="C748" t="str">
            <v>Nöôùc</v>
          </cell>
          <cell r="G748">
            <v>5103.04</v>
          </cell>
        </row>
        <row r="749">
          <cell r="C749" t="str">
            <v>Goã vaùn caàu coâng taùc</v>
          </cell>
          <cell r="G749">
            <v>0.55168000000000006</v>
          </cell>
        </row>
        <row r="750">
          <cell r="C750" t="str">
            <v>Ñinh</v>
          </cell>
          <cell r="G750">
            <v>1.3240320000000001</v>
          </cell>
        </row>
        <row r="751">
          <cell r="C751" t="str">
            <v>Ñinh ñæa</v>
          </cell>
          <cell r="G751">
            <v>9.7095679999999991</v>
          </cell>
        </row>
        <row r="752">
          <cell r="C752" t="str">
            <v>Vaät lieäu khaùc</v>
          </cell>
          <cell r="G752">
            <v>27.584</v>
          </cell>
        </row>
        <row r="753">
          <cell r="C753" t="str">
            <v>Nhaân coâng baäc 3,5/7</v>
          </cell>
          <cell r="G753">
            <v>124.128</v>
          </cell>
        </row>
        <row r="754">
          <cell r="C754" t="str">
            <v>Maùy troän 250l</v>
          </cell>
          <cell r="G754">
            <v>2.6204800000000001</v>
          </cell>
        </row>
        <row r="755">
          <cell r="C755" t="str">
            <v>Maùy ñaàm duøi 1,5 KW</v>
          </cell>
          <cell r="G755">
            <v>4.9651199999999998</v>
          </cell>
        </row>
        <row r="756">
          <cell r="C756" t="str">
            <v>Maùy vaän thaêng 0.8 T</v>
          </cell>
          <cell r="G756">
            <v>0</v>
          </cell>
        </row>
        <row r="758">
          <cell r="C758" t="str">
            <v>Ximaêng PC30</v>
          </cell>
          <cell r="G758">
            <v>0</v>
          </cell>
        </row>
        <row r="759">
          <cell r="C759" t="str">
            <v>Caùt vaøng</v>
          </cell>
          <cell r="G759">
            <v>0</v>
          </cell>
        </row>
        <row r="760">
          <cell r="C760" t="str">
            <v>Ñaù 1x2</v>
          </cell>
          <cell r="G760">
            <v>0</v>
          </cell>
        </row>
        <row r="761">
          <cell r="C761" t="str">
            <v>Nöôùc</v>
          </cell>
          <cell r="G761">
            <v>0</v>
          </cell>
        </row>
        <row r="762">
          <cell r="C762" t="str">
            <v>Goã vaùn caàu coâng taùc</v>
          </cell>
          <cell r="G762">
            <v>0</v>
          </cell>
        </row>
        <row r="763">
          <cell r="C763" t="str">
            <v>Ñinh</v>
          </cell>
          <cell r="G763">
            <v>0</v>
          </cell>
        </row>
        <row r="764">
          <cell r="C764" t="str">
            <v>Ñinh ñæa</v>
          </cell>
          <cell r="G764">
            <v>0</v>
          </cell>
        </row>
        <row r="765">
          <cell r="C765" t="str">
            <v>Vaät lieäu khaùc</v>
          </cell>
          <cell r="G765">
            <v>0</v>
          </cell>
        </row>
        <row r="766">
          <cell r="C766" t="str">
            <v>Nhaân coâng baäc 3,5/7</v>
          </cell>
          <cell r="G766">
            <v>0</v>
          </cell>
        </row>
        <row r="767">
          <cell r="C767" t="str">
            <v>Maùy troän 250l</v>
          </cell>
          <cell r="G767">
            <v>0</v>
          </cell>
        </row>
        <row r="768">
          <cell r="C768" t="str">
            <v>Maùy ñaàm duøi 1,5 KW</v>
          </cell>
          <cell r="G768">
            <v>0</v>
          </cell>
        </row>
        <row r="769">
          <cell r="C769" t="str">
            <v>Maùy vaän thaêng 0.8 T</v>
          </cell>
          <cell r="G769">
            <v>0</v>
          </cell>
        </row>
        <row r="771">
          <cell r="C771" t="str">
            <v>Ximaêng PC30</v>
          </cell>
          <cell r="G771">
            <v>0</v>
          </cell>
        </row>
        <row r="772">
          <cell r="C772" t="str">
            <v>Caùt vaøng</v>
          </cell>
          <cell r="G772">
            <v>0</v>
          </cell>
        </row>
        <row r="773">
          <cell r="C773" t="str">
            <v>Ñaù 1x2</v>
          </cell>
          <cell r="G773">
            <v>0</v>
          </cell>
        </row>
        <row r="774">
          <cell r="C774" t="str">
            <v>Nöôùc</v>
          </cell>
          <cell r="G774">
            <v>0</v>
          </cell>
        </row>
        <row r="775">
          <cell r="C775" t="str">
            <v>Goã vaùn caàu coâng taùc</v>
          </cell>
          <cell r="G775">
            <v>0</v>
          </cell>
        </row>
        <row r="776">
          <cell r="C776" t="str">
            <v>Ñinh</v>
          </cell>
          <cell r="G776">
            <v>0</v>
          </cell>
        </row>
        <row r="777">
          <cell r="C777" t="str">
            <v>Ñinh ñæa</v>
          </cell>
          <cell r="G777">
            <v>0</v>
          </cell>
        </row>
        <row r="778">
          <cell r="C778" t="str">
            <v>Vaät lieäu khaùc</v>
          </cell>
          <cell r="G778">
            <v>0</v>
          </cell>
        </row>
        <row r="779">
          <cell r="C779" t="str">
            <v>Nhaân coâng baäc 3,5/7</v>
          </cell>
          <cell r="G779">
            <v>0</v>
          </cell>
        </row>
        <row r="780">
          <cell r="C780" t="str">
            <v>Maùy troän 250l</v>
          </cell>
          <cell r="G780">
            <v>0</v>
          </cell>
        </row>
        <row r="781">
          <cell r="C781" t="str">
            <v>Maùy ñaàm duøi 1,5 KW</v>
          </cell>
          <cell r="G781">
            <v>0</v>
          </cell>
        </row>
        <row r="782">
          <cell r="C782" t="str">
            <v>Maùy vaän thaêng 0.8 T</v>
          </cell>
          <cell r="G782">
            <v>0</v>
          </cell>
        </row>
        <row r="784">
          <cell r="C784" t="str">
            <v>Ximaêng PC30</v>
          </cell>
          <cell r="G784">
            <v>0</v>
          </cell>
        </row>
        <row r="785">
          <cell r="C785" t="str">
            <v>Caùt vaøng</v>
          </cell>
          <cell r="G785">
            <v>0</v>
          </cell>
        </row>
        <row r="786">
          <cell r="C786" t="str">
            <v>Ñaù 1x2</v>
          </cell>
          <cell r="G786">
            <v>0</v>
          </cell>
        </row>
        <row r="787">
          <cell r="C787" t="str">
            <v>Nöôùc</v>
          </cell>
          <cell r="G787">
            <v>0</v>
          </cell>
        </row>
        <row r="788">
          <cell r="C788" t="str">
            <v>Goã vaùn caàu coâng taùc</v>
          </cell>
          <cell r="G788">
            <v>0</v>
          </cell>
        </row>
        <row r="789">
          <cell r="C789" t="str">
            <v>Ñinh</v>
          </cell>
          <cell r="G789">
            <v>0</v>
          </cell>
        </row>
        <row r="790">
          <cell r="C790" t="str">
            <v>Ñinh ñæa</v>
          </cell>
          <cell r="G790">
            <v>0</v>
          </cell>
        </row>
        <row r="791">
          <cell r="C791" t="str">
            <v>Vaät lieäu khaùc</v>
          </cell>
          <cell r="G791">
            <v>0</v>
          </cell>
        </row>
        <row r="792">
          <cell r="C792" t="str">
            <v>Nhaân coâng baäc 3,5/7</v>
          </cell>
          <cell r="G792">
            <v>0</v>
          </cell>
        </row>
        <row r="793">
          <cell r="C793" t="str">
            <v>Maùy troän 250l</v>
          </cell>
          <cell r="G793">
            <v>0</v>
          </cell>
        </row>
        <row r="794">
          <cell r="C794" t="str">
            <v>Maùy ñaàm duøi 1,5 KW</v>
          </cell>
          <cell r="G794">
            <v>0</v>
          </cell>
        </row>
        <row r="795">
          <cell r="C795" t="str">
            <v>Maùy vaän thaêng 0.8 T</v>
          </cell>
          <cell r="G795">
            <v>0</v>
          </cell>
        </row>
        <row r="797">
          <cell r="C797" t="str">
            <v>Ximaêng PC30</v>
          </cell>
          <cell r="G797">
            <v>0</v>
          </cell>
        </row>
        <row r="798">
          <cell r="C798" t="str">
            <v>Caùt vaøng</v>
          </cell>
          <cell r="G798">
            <v>0</v>
          </cell>
        </row>
        <row r="799">
          <cell r="C799" t="str">
            <v>Ñaù 1x2</v>
          </cell>
          <cell r="G799">
            <v>0</v>
          </cell>
        </row>
        <row r="800">
          <cell r="C800" t="str">
            <v>Nöôùc</v>
          </cell>
          <cell r="G800">
            <v>0</v>
          </cell>
        </row>
        <row r="801">
          <cell r="C801" t="str">
            <v>Goã vaùn caàu coâng taùc</v>
          </cell>
          <cell r="G801">
            <v>0</v>
          </cell>
        </row>
        <row r="802">
          <cell r="C802" t="str">
            <v>Ñinh</v>
          </cell>
          <cell r="G802">
            <v>0</v>
          </cell>
        </row>
        <row r="803">
          <cell r="C803" t="str">
            <v>Ñinh ñæa</v>
          </cell>
          <cell r="G803">
            <v>0</v>
          </cell>
        </row>
        <row r="804">
          <cell r="C804" t="str">
            <v>Vaät lieäu khaùc</v>
          </cell>
          <cell r="G804">
            <v>0</v>
          </cell>
        </row>
        <row r="805">
          <cell r="C805" t="str">
            <v>Nhaân coâng baäc 3,5/7</v>
          </cell>
          <cell r="G805">
            <v>0</v>
          </cell>
        </row>
        <row r="806">
          <cell r="C806" t="str">
            <v>Maùy troän 250l</v>
          </cell>
          <cell r="G806">
            <v>0</v>
          </cell>
        </row>
        <row r="807">
          <cell r="C807" t="str">
            <v>Maùy ñaàm duøi 1,5 KW</v>
          </cell>
          <cell r="G807">
            <v>0</v>
          </cell>
        </row>
        <row r="808">
          <cell r="C808" t="str">
            <v>Maùy vaän thaêng 0.8 T</v>
          </cell>
          <cell r="G808">
            <v>0</v>
          </cell>
        </row>
        <row r="810">
          <cell r="C810" t="str">
            <v>Ximaêng PC30</v>
          </cell>
          <cell r="G810">
            <v>0</v>
          </cell>
        </row>
        <row r="811">
          <cell r="C811" t="str">
            <v>Caùt vaøng</v>
          </cell>
          <cell r="G811">
            <v>0</v>
          </cell>
        </row>
        <row r="812">
          <cell r="C812" t="str">
            <v>Ñaù 1x2</v>
          </cell>
          <cell r="G812">
            <v>0</v>
          </cell>
        </row>
        <row r="813">
          <cell r="C813" t="str">
            <v>Nöôùc</v>
          </cell>
          <cell r="G813">
            <v>0</v>
          </cell>
        </row>
        <row r="814">
          <cell r="C814" t="str">
            <v>Goã vaùn caàu coâng taùc</v>
          </cell>
          <cell r="G814">
            <v>0</v>
          </cell>
        </row>
        <row r="815">
          <cell r="C815" t="str">
            <v>Ñinh</v>
          </cell>
          <cell r="G815">
            <v>0</v>
          </cell>
        </row>
        <row r="816">
          <cell r="C816" t="str">
            <v>Ñinh ñæa</v>
          </cell>
          <cell r="G816">
            <v>0</v>
          </cell>
        </row>
        <row r="817">
          <cell r="C817" t="str">
            <v>Vaät lieäu khaùc</v>
          </cell>
          <cell r="G817">
            <v>0</v>
          </cell>
        </row>
        <row r="818">
          <cell r="C818" t="str">
            <v>Nhaân coâng baäc 3,5/7</v>
          </cell>
          <cell r="G818">
            <v>0</v>
          </cell>
        </row>
        <row r="819">
          <cell r="C819" t="str">
            <v>Maùy troän 250l</v>
          </cell>
          <cell r="G819">
            <v>0</v>
          </cell>
        </row>
        <row r="820">
          <cell r="C820" t="str">
            <v>Maùy ñaàm duøi 1,5 KW</v>
          </cell>
          <cell r="G820">
            <v>0</v>
          </cell>
        </row>
        <row r="821">
          <cell r="C821" t="str">
            <v>Maùy vaän thaêng 0.8 T</v>
          </cell>
          <cell r="G821">
            <v>0</v>
          </cell>
        </row>
        <row r="823">
          <cell r="C823" t="str">
            <v>Ximaêng PC30</v>
          </cell>
          <cell r="G823">
            <v>0</v>
          </cell>
        </row>
        <row r="824">
          <cell r="C824" t="str">
            <v>Caùt vaøng</v>
          </cell>
          <cell r="G824">
            <v>0</v>
          </cell>
        </row>
        <row r="825">
          <cell r="C825" t="str">
            <v>Ñaù 1x2</v>
          </cell>
          <cell r="G825">
            <v>0</v>
          </cell>
        </row>
        <row r="826">
          <cell r="C826" t="str">
            <v>Nöôùc</v>
          </cell>
          <cell r="G826">
            <v>0</v>
          </cell>
        </row>
        <row r="827">
          <cell r="C827" t="str">
            <v>Goã vaùn caàu coâng taùc</v>
          </cell>
          <cell r="G827">
            <v>0</v>
          </cell>
        </row>
        <row r="828">
          <cell r="C828" t="str">
            <v>Ñinh</v>
          </cell>
          <cell r="G828">
            <v>0</v>
          </cell>
        </row>
        <row r="829">
          <cell r="C829" t="str">
            <v>Ñinh ñæa</v>
          </cell>
          <cell r="G829">
            <v>0</v>
          </cell>
        </row>
        <row r="830">
          <cell r="C830" t="str">
            <v>Vaät lieäu khaùc</v>
          </cell>
          <cell r="G830">
            <v>0</v>
          </cell>
        </row>
        <row r="831">
          <cell r="C831" t="str">
            <v>Nhaân coâng baäc 3,5/7</v>
          </cell>
          <cell r="G831">
            <v>0</v>
          </cell>
        </row>
        <row r="832">
          <cell r="C832" t="str">
            <v>Maùy troän 250l</v>
          </cell>
          <cell r="G832">
            <v>0</v>
          </cell>
        </row>
        <row r="833">
          <cell r="C833" t="str">
            <v>Maùy ñaàm duøi 1,5 KW</v>
          </cell>
          <cell r="G833">
            <v>0</v>
          </cell>
        </row>
        <row r="834">
          <cell r="C834" t="str">
            <v>Maùy vaän thaêng 0.8 T</v>
          </cell>
          <cell r="G834">
            <v>0</v>
          </cell>
        </row>
        <row r="836">
          <cell r="C836" t="str">
            <v>Ximaêng PC30</v>
          </cell>
          <cell r="G836">
            <v>0</v>
          </cell>
        </row>
        <row r="837">
          <cell r="C837" t="str">
            <v>Caùt vaøng</v>
          </cell>
          <cell r="G837">
            <v>0</v>
          </cell>
        </row>
        <row r="838">
          <cell r="C838" t="str">
            <v>Ñaù 1x2</v>
          </cell>
          <cell r="G838">
            <v>0</v>
          </cell>
        </row>
        <row r="839">
          <cell r="C839" t="str">
            <v>Nöôùc</v>
          </cell>
          <cell r="G839">
            <v>0</v>
          </cell>
        </row>
        <row r="840">
          <cell r="C840" t="str">
            <v>Goã vaùn caàu coâng taùc</v>
          </cell>
          <cell r="G840">
            <v>0</v>
          </cell>
        </row>
        <row r="841">
          <cell r="C841" t="str">
            <v>Ñinh</v>
          </cell>
          <cell r="G841">
            <v>0</v>
          </cell>
        </row>
        <row r="842">
          <cell r="C842" t="str">
            <v>Ñinh ñæa</v>
          </cell>
          <cell r="G842">
            <v>0</v>
          </cell>
        </row>
        <row r="843">
          <cell r="C843" t="str">
            <v>Vaät lieäu khaùc</v>
          </cell>
          <cell r="G843">
            <v>0</v>
          </cell>
        </row>
        <row r="844">
          <cell r="C844" t="str">
            <v>Nhaân coâng baäc 3,5/7</v>
          </cell>
          <cell r="G844">
            <v>0</v>
          </cell>
        </row>
        <row r="845">
          <cell r="C845" t="str">
            <v>Maùy troän 250l</v>
          </cell>
          <cell r="G845">
            <v>0</v>
          </cell>
        </row>
        <row r="846">
          <cell r="C846" t="str">
            <v>Maùy ñaàm duøi 1,5 KW</v>
          </cell>
          <cell r="G846">
            <v>0</v>
          </cell>
        </row>
        <row r="847">
          <cell r="C847" t="str">
            <v>Maùy vaän thaêng 0.8 T</v>
          </cell>
          <cell r="G847">
            <v>0</v>
          </cell>
        </row>
        <row r="849">
          <cell r="C849" t="str">
            <v>Xi maêng PC30</v>
          </cell>
          <cell r="G849">
            <v>22556.139750000002</v>
          </cell>
        </row>
        <row r="850">
          <cell r="C850" t="str">
            <v>Caùt vaøng</v>
          </cell>
          <cell r="G850">
            <v>30.932250124999999</v>
          </cell>
        </row>
        <row r="851">
          <cell r="C851" t="str">
            <v>Ñaù 1x2</v>
          </cell>
          <cell r="G851">
            <v>57.907282750000007</v>
          </cell>
        </row>
        <row r="852">
          <cell r="C852" t="str">
            <v>Nöôùc</v>
          </cell>
          <cell r="G852">
            <v>11903.825000000003</v>
          </cell>
        </row>
        <row r="853">
          <cell r="C853" t="str">
            <v>Vaät lieäu khaùc</v>
          </cell>
          <cell r="G853">
            <v>64.345000000000013</v>
          </cell>
        </row>
        <row r="854">
          <cell r="C854" t="str">
            <v>Nhaân coâng baäc 3,5/7</v>
          </cell>
          <cell r="G854">
            <v>229.06820000000005</v>
          </cell>
        </row>
        <row r="855">
          <cell r="C855" t="str">
            <v>Maùy troän 250l</v>
          </cell>
          <cell r="G855">
            <v>6.112775000000001</v>
          </cell>
        </row>
        <row r="856">
          <cell r="C856" t="str">
            <v>Maùy ñaàm duøi 1,5 KW</v>
          </cell>
          <cell r="G856">
            <v>11.582100000000002</v>
          </cell>
        </row>
        <row r="857">
          <cell r="C857" t="str">
            <v>Maùy vaän thaêng 0.8 T</v>
          </cell>
          <cell r="G857">
            <v>7.0779500000000013</v>
          </cell>
        </row>
        <row r="859">
          <cell r="C859" t="str">
            <v>Ximaêng PC30</v>
          </cell>
          <cell r="G859">
            <v>0</v>
          </cell>
        </row>
        <row r="860">
          <cell r="C860" t="str">
            <v>Caùt vaøng</v>
          </cell>
          <cell r="G860">
            <v>0</v>
          </cell>
        </row>
        <row r="861">
          <cell r="C861" t="str">
            <v>Ñaù 1x2</v>
          </cell>
          <cell r="G861">
            <v>0</v>
          </cell>
        </row>
        <row r="862">
          <cell r="C862" t="str">
            <v>Nöôùc</v>
          </cell>
          <cell r="G862">
            <v>0</v>
          </cell>
        </row>
        <row r="863">
          <cell r="C863" t="str">
            <v>Vaät lieäu khaùc</v>
          </cell>
          <cell r="G863">
            <v>0</v>
          </cell>
        </row>
        <row r="864">
          <cell r="C864" t="str">
            <v>Nhaân coâng baäc 3,5/7</v>
          </cell>
          <cell r="G864">
            <v>0</v>
          </cell>
        </row>
        <row r="865">
          <cell r="C865" t="str">
            <v>Maùy troän 250l</v>
          </cell>
          <cell r="G865">
            <v>0</v>
          </cell>
        </row>
        <row r="866">
          <cell r="C866" t="str">
            <v>Maùy ñaàm duøi 1,5 KW</v>
          </cell>
          <cell r="G866">
            <v>0</v>
          </cell>
        </row>
        <row r="867">
          <cell r="C867" t="str">
            <v>Maùy vaän thaêng 0.8 T</v>
          </cell>
          <cell r="G867">
            <v>0</v>
          </cell>
        </row>
        <row r="869">
          <cell r="C869" t="str">
            <v>Ximaêng PC30</v>
          </cell>
          <cell r="G869">
            <v>0</v>
          </cell>
        </row>
        <row r="870">
          <cell r="C870" t="str">
            <v>Caùt vaøng</v>
          </cell>
          <cell r="G870">
            <v>0</v>
          </cell>
        </row>
        <row r="871">
          <cell r="C871" t="str">
            <v>Ñaù 1x2</v>
          </cell>
          <cell r="G871">
            <v>0</v>
          </cell>
        </row>
        <row r="872">
          <cell r="C872" t="str">
            <v>Nöôùc</v>
          </cell>
          <cell r="G872">
            <v>0</v>
          </cell>
        </row>
        <row r="873">
          <cell r="C873" t="str">
            <v>Vaät lieäu khaùc</v>
          </cell>
          <cell r="G873">
            <v>0</v>
          </cell>
        </row>
        <row r="874">
          <cell r="C874" t="str">
            <v>Nhaân coâng baäc 3,5/7</v>
          </cell>
          <cell r="G874">
            <v>0</v>
          </cell>
        </row>
        <row r="875">
          <cell r="C875" t="str">
            <v>Maùy troän 250l</v>
          </cell>
          <cell r="G875">
            <v>0</v>
          </cell>
        </row>
        <row r="876">
          <cell r="C876" t="str">
            <v>Maùy ñaàm duøi 1,5 KW</v>
          </cell>
          <cell r="G876">
            <v>0</v>
          </cell>
        </row>
        <row r="877">
          <cell r="C877" t="str">
            <v>Maùy vaän thaêng 0.8 T</v>
          </cell>
          <cell r="G877">
            <v>0</v>
          </cell>
        </row>
        <row r="879">
          <cell r="C879" t="str">
            <v>Ximaêng PC30</v>
          </cell>
          <cell r="G879">
            <v>0</v>
          </cell>
        </row>
        <row r="880">
          <cell r="C880" t="str">
            <v>Caùt vaøng</v>
          </cell>
          <cell r="G880">
            <v>0</v>
          </cell>
        </row>
        <row r="881">
          <cell r="C881" t="str">
            <v>Ñaù 1x2</v>
          </cell>
          <cell r="G881">
            <v>0</v>
          </cell>
        </row>
        <row r="882">
          <cell r="C882" t="str">
            <v>Nöôùc</v>
          </cell>
          <cell r="G882">
            <v>0</v>
          </cell>
        </row>
        <row r="883">
          <cell r="C883" t="str">
            <v>Vaät lieäu khaùc</v>
          </cell>
          <cell r="G883">
            <v>0</v>
          </cell>
        </row>
        <row r="884">
          <cell r="C884" t="str">
            <v>Nhaân coâng baäc 3,5/7</v>
          </cell>
          <cell r="G884">
            <v>0</v>
          </cell>
        </row>
        <row r="885">
          <cell r="C885" t="str">
            <v>Maùy troän 250l</v>
          </cell>
          <cell r="G885">
            <v>0</v>
          </cell>
        </row>
        <row r="886">
          <cell r="C886" t="str">
            <v>Maùy ñaàm duøi 1,5 KW</v>
          </cell>
          <cell r="G886">
            <v>0</v>
          </cell>
        </row>
        <row r="887">
          <cell r="C887" t="str">
            <v>Maùy vaän thaêng 0.8 T</v>
          </cell>
          <cell r="G887">
            <v>0</v>
          </cell>
        </row>
        <row r="889">
          <cell r="C889" t="str">
            <v>Ximaêng PC30</v>
          </cell>
          <cell r="G889">
            <v>2315.0321999999996</v>
          </cell>
        </row>
        <row r="890">
          <cell r="C890" t="str">
            <v>Caùt vaøng</v>
          </cell>
          <cell r="G890">
            <v>3.1747078999999996</v>
          </cell>
        </row>
        <row r="891">
          <cell r="C891" t="str">
            <v>Ñaù 1x2</v>
          </cell>
          <cell r="G891">
            <v>5.9432697999999995</v>
          </cell>
        </row>
        <row r="892">
          <cell r="C892" t="str">
            <v>Nöôùc</v>
          </cell>
          <cell r="G892">
            <v>1221.74</v>
          </cell>
        </row>
        <row r="893">
          <cell r="C893" t="str">
            <v>Vaät lieäu khaùc</v>
          </cell>
          <cell r="G893">
            <v>6.6040000000000001</v>
          </cell>
        </row>
        <row r="894">
          <cell r="C894" t="str">
            <v>Nhaân coâng baäc 3,5/7</v>
          </cell>
          <cell r="G894">
            <v>25.095199999999998</v>
          </cell>
        </row>
        <row r="895">
          <cell r="C895" t="str">
            <v>Maùy troän 250l</v>
          </cell>
          <cell r="G895">
            <v>0.62738000000000005</v>
          </cell>
        </row>
        <row r="896">
          <cell r="C896" t="str">
            <v>Maùy ñaàm duøi 1,5 KW</v>
          </cell>
          <cell r="G896">
            <v>0.58775599999999995</v>
          </cell>
        </row>
        <row r="897">
          <cell r="C897" t="str">
            <v>Maùy vaän thaêng 0.8 T</v>
          </cell>
          <cell r="G897">
            <v>0.72643999999999997</v>
          </cell>
        </row>
        <row r="899">
          <cell r="C899" t="str">
            <v>Ximaêng PC30</v>
          </cell>
          <cell r="G899">
            <v>0</v>
          </cell>
        </row>
        <row r="900">
          <cell r="C900" t="str">
            <v>Caùt vaøng</v>
          </cell>
          <cell r="G900">
            <v>0</v>
          </cell>
        </row>
        <row r="901">
          <cell r="C901" t="str">
            <v>Ñaù 1x2</v>
          </cell>
          <cell r="G901">
            <v>0</v>
          </cell>
        </row>
        <row r="902">
          <cell r="C902" t="str">
            <v>Nöôùc</v>
          </cell>
          <cell r="G902">
            <v>0</v>
          </cell>
        </row>
        <row r="903">
          <cell r="C903" t="str">
            <v>Vaät lieäu khaùc</v>
          </cell>
          <cell r="G903">
            <v>0</v>
          </cell>
        </row>
        <row r="904">
          <cell r="C904" t="str">
            <v>Nhaân coâng baäc 3,5/7</v>
          </cell>
          <cell r="G904">
            <v>0</v>
          </cell>
        </row>
        <row r="905">
          <cell r="C905" t="str">
            <v>Maùy troän 250l</v>
          </cell>
          <cell r="G905">
            <v>0</v>
          </cell>
        </row>
        <row r="906">
          <cell r="C906" t="str">
            <v>Maùy ñaàm duøi 1,5 KW</v>
          </cell>
          <cell r="G906">
            <v>0</v>
          </cell>
        </row>
        <row r="907">
          <cell r="C907" t="str">
            <v>Maùy vaän thaêng 0.8 T</v>
          </cell>
          <cell r="G907">
            <v>0</v>
          </cell>
        </row>
        <row r="909">
          <cell r="C909" t="str">
            <v>Ximaêng PC30</v>
          </cell>
          <cell r="G909">
            <v>0</v>
          </cell>
        </row>
        <row r="910">
          <cell r="C910" t="str">
            <v>Caùt vaøng</v>
          </cell>
          <cell r="G910">
            <v>0</v>
          </cell>
        </row>
        <row r="911">
          <cell r="C911" t="str">
            <v>Ñaù 1x2</v>
          </cell>
          <cell r="G911">
            <v>0</v>
          </cell>
        </row>
        <row r="912">
          <cell r="C912" t="str">
            <v>Nöôùc</v>
          </cell>
          <cell r="G912">
            <v>0</v>
          </cell>
        </row>
        <row r="913">
          <cell r="C913" t="str">
            <v>Vaät lieäu khaùc</v>
          </cell>
          <cell r="G913">
            <v>0</v>
          </cell>
        </row>
        <row r="914">
          <cell r="C914" t="str">
            <v>Nhaân coâng baäc 3,5/7</v>
          </cell>
          <cell r="G914">
            <v>0</v>
          </cell>
        </row>
        <row r="915">
          <cell r="C915" t="str">
            <v>Maùy troän 250l</v>
          </cell>
          <cell r="G915">
            <v>0</v>
          </cell>
        </row>
        <row r="916">
          <cell r="C916" t="str">
            <v>Maùy ñaàm duøi 1,5 KW</v>
          </cell>
          <cell r="G916">
            <v>0</v>
          </cell>
        </row>
        <row r="917">
          <cell r="C917" t="str">
            <v>Maùy vaän thaêng 0.8 T</v>
          </cell>
          <cell r="G917">
            <v>0</v>
          </cell>
        </row>
        <row r="919">
          <cell r="C919" t="str">
            <v>Ximaêng PC30</v>
          </cell>
          <cell r="G919">
            <v>0</v>
          </cell>
        </row>
        <row r="920">
          <cell r="C920" t="str">
            <v>Caùt vaøng</v>
          </cell>
          <cell r="G920">
            <v>0</v>
          </cell>
        </row>
        <row r="921">
          <cell r="C921" t="str">
            <v>Ñaù 1x2</v>
          </cell>
          <cell r="G921">
            <v>0</v>
          </cell>
        </row>
        <row r="922">
          <cell r="C922" t="str">
            <v>Nöôùc</v>
          </cell>
          <cell r="G922">
            <v>0</v>
          </cell>
        </row>
        <row r="923">
          <cell r="C923" t="str">
            <v>Vaät lieäu khaùc</v>
          </cell>
          <cell r="G923">
            <v>0</v>
          </cell>
        </row>
        <row r="924">
          <cell r="C924" t="str">
            <v>Nhaân coâng baäc 3,5/7</v>
          </cell>
          <cell r="G924">
            <v>0</v>
          </cell>
        </row>
        <row r="925">
          <cell r="C925" t="str">
            <v>Maùy troän 250l</v>
          </cell>
          <cell r="G925">
            <v>0</v>
          </cell>
        </row>
        <row r="926">
          <cell r="C926" t="str">
            <v>Maùy ñaàm duøi 1,5 KW</v>
          </cell>
          <cell r="G926">
            <v>0</v>
          </cell>
        </row>
        <row r="927">
          <cell r="C927" t="str">
            <v>Maùy vaän thaêng 0.8 T</v>
          </cell>
          <cell r="G927">
            <v>0</v>
          </cell>
        </row>
        <row r="929">
          <cell r="C929" t="str">
            <v>Ximaêng PC30</v>
          </cell>
          <cell r="G929">
            <v>0</v>
          </cell>
        </row>
        <row r="930">
          <cell r="C930" t="str">
            <v>Caùt vaøng</v>
          </cell>
          <cell r="G930">
            <v>0</v>
          </cell>
        </row>
        <row r="931">
          <cell r="C931" t="str">
            <v>Ñaù 1x2</v>
          </cell>
          <cell r="G931">
            <v>0</v>
          </cell>
        </row>
        <row r="932">
          <cell r="C932" t="str">
            <v>Nöôùc</v>
          </cell>
          <cell r="G932">
            <v>0</v>
          </cell>
        </row>
        <row r="933">
          <cell r="C933" t="str">
            <v>Vaät lieäu khaùc</v>
          </cell>
          <cell r="G933">
            <v>0</v>
          </cell>
        </row>
        <row r="934">
          <cell r="C934" t="str">
            <v>Nhaân coâng baäc 3,5/7</v>
          </cell>
          <cell r="G934">
            <v>0</v>
          </cell>
        </row>
        <row r="935">
          <cell r="C935" t="str">
            <v>Maùy troän 250l</v>
          </cell>
          <cell r="G935">
            <v>0</v>
          </cell>
        </row>
        <row r="936">
          <cell r="C936" t="str">
            <v>Maùy ñaàm duøi 1,5 KW</v>
          </cell>
          <cell r="G936">
            <v>0</v>
          </cell>
        </row>
        <row r="937">
          <cell r="C937" t="str">
            <v>Maùy vaän thaêng 0.8 T</v>
          </cell>
          <cell r="G937">
            <v>0</v>
          </cell>
        </row>
        <row r="939">
          <cell r="C939" t="str">
            <v>Ximaêng PC30</v>
          </cell>
          <cell r="G939">
            <v>0</v>
          </cell>
        </row>
        <row r="940">
          <cell r="C940" t="str">
            <v>Caùt vaøng</v>
          </cell>
          <cell r="G940">
            <v>0</v>
          </cell>
        </row>
        <row r="941">
          <cell r="C941" t="str">
            <v>Ñaù 1x2</v>
          </cell>
          <cell r="G941">
            <v>0</v>
          </cell>
        </row>
        <row r="942">
          <cell r="C942" t="str">
            <v>Nöôùc</v>
          </cell>
          <cell r="G942">
            <v>0</v>
          </cell>
        </row>
        <row r="943">
          <cell r="C943" t="str">
            <v>Vaät lieäu khaùc</v>
          </cell>
          <cell r="G943">
            <v>0</v>
          </cell>
        </row>
        <row r="944">
          <cell r="C944" t="str">
            <v>Nhaân coâng baäc 3,5/7</v>
          </cell>
          <cell r="G944">
            <v>0</v>
          </cell>
        </row>
        <row r="945">
          <cell r="C945" t="str">
            <v>Maùy troän 250l</v>
          </cell>
          <cell r="G945">
            <v>0</v>
          </cell>
        </row>
        <row r="946">
          <cell r="C946" t="str">
            <v>Maùy ñaàm duøi 1,5 KW</v>
          </cell>
          <cell r="G946">
            <v>0</v>
          </cell>
        </row>
        <row r="947">
          <cell r="C947" t="str">
            <v>Maùy vaän thaêng 0.8 T</v>
          </cell>
          <cell r="G947">
            <v>0</v>
          </cell>
        </row>
        <row r="949">
          <cell r="C949" t="str">
            <v>Ximaêng PC30</v>
          </cell>
          <cell r="G949">
            <v>0</v>
          </cell>
        </row>
        <row r="950">
          <cell r="C950" t="str">
            <v>Caùt vaøng</v>
          </cell>
          <cell r="G950">
            <v>0</v>
          </cell>
        </row>
        <row r="951">
          <cell r="C951" t="str">
            <v>Ñaù 1x2</v>
          </cell>
          <cell r="G951">
            <v>0</v>
          </cell>
        </row>
        <row r="952">
          <cell r="C952" t="str">
            <v>Nöôùc</v>
          </cell>
          <cell r="G952">
            <v>0</v>
          </cell>
        </row>
        <row r="953">
          <cell r="C953" t="str">
            <v>Vaät lieäu khaùc</v>
          </cell>
          <cell r="G953">
            <v>0</v>
          </cell>
        </row>
        <row r="954">
          <cell r="C954" t="str">
            <v>Nhaân coâng baäc 3,5/7</v>
          </cell>
          <cell r="G954">
            <v>0</v>
          </cell>
        </row>
        <row r="955">
          <cell r="C955" t="str">
            <v>Maùy troän 250l</v>
          </cell>
          <cell r="G955">
            <v>0</v>
          </cell>
        </row>
        <row r="957">
          <cell r="C957" t="str">
            <v>Ximaêng PC30</v>
          </cell>
          <cell r="G957">
            <v>0</v>
          </cell>
        </row>
        <row r="958">
          <cell r="C958" t="str">
            <v>Caùt vaøng</v>
          </cell>
          <cell r="G958">
            <v>0</v>
          </cell>
        </row>
        <row r="959">
          <cell r="C959" t="str">
            <v>Ñaù 1x2</v>
          </cell>
          <cell r="G959">
            <v>0</v>
          </cell>
        </row>
        <row r="960">
          <cell r="C960" t="str">
            <v>Nöôùc</v>
          </cell>
          <cell r="G960">
            <v>0</v>
          </cell>
        </row>
        <row r="961">
          <cell r="C961" t="str">
            <v>Vaät lieäu khaùc</v>
          </cell>
          <cell r="G961">
            <v>0</v>
          </cell>
        </row>
        <row r="962">
          <cell r="C962" t="str">
            <v>Nhaân coâng baäc 3,5/7</v>
          </cell>
          <cell r="G962">
            <v>0</v>
          </cell>
        </row>
        <row r="963">
          <cell r="C963" t="str">
            <v>Maùy troän 250l</v>
          </cell>
          <cell r="G963">
            <v>0</v>
          </cell>
        </row>
        <row r="965">
          <cell r="C965" t="str">
            <v>Ximaêng PC30</v>
          </cell>
          <cell r="G965">
            <v>3652.7309999999993</v>
          </cell>
        </row>
        <row r="966">
          <cell r="C966" t="str">
            <v>Caùt vaøng</v>
          </cell>
          <cell r="G966">
            <v>5.0091544999999993</v>
          </cell>
        </row>
        <row r="967">
          <cell r="C967" t="str">
            <v>Ñaù 1x2</v>
          </cell>
          <cell r="G967">
            <v>9.3774789999999992</v>
          </cell>
        </row>
        <row r="968">
          <cell r="C968" t="str">
            <v>Nöôùc</v>
          </cell>
          <cell r="G968">
            <v>1927.7</v>
          </cell>
        </row>
        <row r="969">
          <cell r="C969" t="str">
            <v>Vaät lieäu khaùc</v>
          </cell>
          <cell r="G969">
            <v>10.42</v>
          </cell>
        </row>
        <row r="970">
          <cell r="C970" t="str">
            <v>Nhaân coâng baäc 3,5/7</v>
          </cell>
          <cell r="G970">
            <v>23.028199999999998</v>
          </cell>
        </row>
        <row r="971">
          <cell r="C971" t="str">
            <v>Maùy troän 250l</v>
          </cell>
          <cell r="G971">
            <v>0.9899</v>
          </cell>
        </row>
        <row r="973">
          <cell r="C973" t="str">
            <v>Ximaêng PC30</v>
          </cell>
          <cell r="G973">
            <v>0</v>
          </cell>
        </row>
        <row r="974">
          <cell r="C974" t="str">
            <v>Caùt vaøng</v>
          </cell>
          <cell r="G974">
            <v>0</v>
          </cell>
        </row>
        <row r="975">
          <cell r="C975" t="str">
            <v>Ñaù 1x2</v>
          </cell>
          <cell r="G975">
            <v>0</v>
          </cell>
        </row>
        <row r="976">
          <cell r="C976" t="str">
            <v>Nöôùc</v>
          </cell>
          <cell r="G976">
            <v>0</v>
          </cell>
        </row>
        <row r="977">
          <cell r="C977" t="str">
            <v>Vaät lieäu khaùc</v>
          </cell>
          <cell r="G977">
            <v>0</v>
          </cell>
        </row>
        <row r="978">
          <cell r="C978" t="str">
            <v>Nhaân coâng baäc 3,5/7</v>
          </cell>
          <cell r="G978">
            <v>0</v>
          </cell>
        </row>
        <row r="979">
          <cell r="C979" t="str">
            <v>Maùy troän 250l</v>
          </cell>
          <cell r="G979">
            <v>0</v>
          </cell>
        </row>
        <row r="981">
          <cell r="C981" t="str">
            <v>Ximaêng PC30</v>
          </cell>
          <cell r="G981">
            <v>0</v>
          </cell>
        </row>
        <row r="982">
          <cell r="C982" t="str">
            <v>Caùt vaøng</v>
          </cell>
          <cell r="G982">
            <v>0</v>
          </cell>
        </row>
        <row r="983">
          <cell r="C983" t="str">
            <v>Ñaù 1x2</v>
          </cell>
          <cell r="G983">
            <v>0</v>
          </cell>
        </row>
        <row r="984">
          <cell r="C984" t="str">
            <v>Nöôùc</v>
          </cell>
          <cell r="G984">
            <v>0</v>
          </cell>
        </row>
        <row r="985">
          <cell r="C985" t="str">
            <v>Goã vaùn laøm khe co giaûn</v>
          </cell>
          <cell r="G985">
            <v>0</v>
          </cell>
        </row>
        <row r="986">
          <cell r="C986" t="str">
            <v xml:space="preserve">Nhöïa ñöôøng </v>
          </cell>
          <cell r="G986">
            <v>0</v>
          </cell>
        </row>
        <row r="987">
          <cell r="C987" t="str">
            <v>Vaät lieäu khaùc</v>
          </cell>
          <cell r="G987">
            <v>0</v>
          </cell>
        </row>
        <row r="988">
          <cell r="C988" t="str">
            <v>Nhaân coâng baäc 3,5/7</v>
          </cell>
          <cell r="G988">
            <v>0</v>
          </cell>
        </row>
        <row r="989">
          <cell r="C989" t="str">
            <v>Maùy troän 250l</v>
          </cell>
          <cell r="G989">
            <v>0</v>
          </cell>
        </row>
        <row r="990">
          <cell r="C990" t="str">
            <v>Maùy ñaàm baøn 1 KW</v>
          </cell>
          <cell r="G990">
            <v>0</v>
          </cell>
        </row>
        <row r="991">
          <cell r="C991" t="str">
            <v>Maùy ñaàm duøi 1,5 KW</v>
          </cell>
          <cell r="G991">
            <v>0</v>
          </cell>
        </row>
        <row r="993">
          <cell r="C993" t="str">
            <v>Ximaêng PC30</v>
          </cell>
          <cell r="G993">
            <v>0</v>
          </cell>
        </row>
        <row r="994">
          <cell r="C994" t="str">
            <v>Caùt vaøng</v>
          </cell>
          <cell r="G994">
            <v>0</v>
          </cell>
        </row>
        <row r="995">
          <cell r="C995" t="str">
            <v>Ñaù 1x2</v>
          </cell>
          <cell r="G995">
            <v>0</v>
          </cell>
        </row>
        <row r="996">
          <cell r="C996" t="str">
            <v>Nöôùc</v>
          </cell>
          <cell r="G996">
            <v>0</v>
          </cell>
        </row>
        <row r="997">
          <cell r="C997" t="str">
            <v>Goã vaùn laøm khe co giaûn</v>
          </cell>
          <cell r="G997">
            <v>0</v>
          </cell>
        </row>
        <row r="998">
          <cell r="C998" t="str">
            <v xml:space="preserve">Nhöïa ñöôøng </v>
          </cell>
          <cell r="G998">
            <v>0</v>
          </cell>
        </row>
        <row r="999">
          <cell r="C999" t="str">
            <v>Vaät lieäu khaùc</v>
          </cell>
          <cell r="G999">
            <v>0</v>
          </cell>
        </row>
        <row r="1000">
          <cell r="C1000" t="str">
            <v>Nhaân coâng baäc 3,5/7</v>
          </cell>
          <cell r="G1000">
            <v>0</v>
          </cell>
        </row>
        <row r="1001">
          <cell r="C1001" t="str">
            <v>Maùy troän 250l</v>
          </cell>
          <cell r="G1001">
            <v>0</v>
          </cell>
        </row>
        <row r="1002">
          <cell r="C1002" t="str">
            <v>Maùy ñaàm baøn 1 KW</v>
          </cell>
          <cell r="G1002">
            <v>0</v>
          </cell>
        </row>
        <row r="1003">
          <cell r="C1003" t="str">
            <v>Maùy ñaàm duøi 1,5 KW</v>
          </cell>
          <cell r="G1003">
            <v>0</v>
          </cell>
        </row>
        <row r="1005">
          <cell r="C1005" t="str">
            <v>Ximaêng PC30</v>
          </cell>
          <cell r="G1005">
            <v>0</v>
          </cell>
        </row>
        <row r="1006">
          <cell r="C1006" t="str">
            <v>Caùt vaøng</v>
          </cell>
          <cell r="G1006">
            <v>0</v>
          </cell>
        </row>
        <row r="1007">
          <cell r="C1007" t="str">
            <v>Ñaù 1x2</v>
          </cell>
          <cell r="G1007">
            <v>0</v>
          </cell>
        </row>
        <row r="1008">
          <cell r="C1008" t="str">
            <v>Nöôùc</v>
          </cell>
          <cell r="G1008">
            <v>0</v>
          </cell>
        </row>
        <row r="1009">
          <cell r="C1009" t="str">
            <v>Oáng ñoå beâ toâng D300</v>
          </cell>
          <cell r="G1009">
            <v>0</v>
          </cell>
        </row>
        <row r="1010">
          <cell r="C1010" t="str">
            <v>Vaät lieäu khaùc</v>
          </cell>
          <cell r="G1010">
            <v>0</v>
          </cell>
        </row>
        <row r="1011">
          <cell r="C1011" t="str">
            <v>Nhaân coâng baäc 3,5/7</v>
          </cell>
          <cell r="G1011">
            <v>0</v>
          </cell>
        </row>
        <row r="1012">
          <cell r="C1012" t="str">
            <v>Maùy troän 250l</v>
          </cell>
          <cell r="G1012">
            <v>0</v>
          </cell>
        </row>
        <row r="1013">
          <cell r="C1013" t="str">
            <v>Caàn caåu xích 50 T</v>
          </cell>
          <cell r="G1013">
            <v>0</v>
          </cell>
        </row>
        <row r="1014">
          <cell r="C1014" t="str">
            <v>Maùy khaùc</v>
          </cell>
          <cell r="G1014">
            <v>0</v>
          </cell>
        </row>
        <row r="1016">
          <cell r="C1016" t="str">
            <v>Ximaêng PC30</v>
          </cell>
          <cell r="G1016">
            <v>0</v>
          </cell>
        </row>
        <row r="1017">
          <cell r="C1017" t="str">
            <v>Caùt vaøng</v>
          </cell>
          <cell r="G1017">
            <v>0</v>
          </cell>
        </row>
        <row r="1018">
          <cell r="C1018" t="str">
            <v>Ñaù 1x2</v>
          </cell>
          <cell r="G1018">
            <v>0</v>
          </cell>
        </row>
        <row r="1019">
          <cell r="C1019" t="str">
            <v>Nöôùc</v>
          </cell>
          <cell r="G1019">
            <v>0</v>
          </cell>
        </row>
        <row r="1020">
          <cell r="C1020" t="str">
            <v>Oáng ñoå beâ toâng D300</v>
          </cell>
          <cell r="G1020">
            <v>0</v>
          </cell>
        </row>
        <row r="1021">
          <cell r="C1021" t="str">
            <v>Vaät lieäu khaùc</v>
          </cell>
          <cell r="G1021">
            <v>0</v>
          </cell>
        </row>
        <row r="1022">
          <cell r="C1022" t="str">
            <v>Nhaân coâng baäc 3,5/7</v>
          </cell>
          <cell r="G1022">
            <v>0</v>
          </cell>
        </row>
        <row r="1023">
          <cell r="C1023" t="str">
            <v>Maùy troän 250l</v>
          </cell>
          <cell r="G1023">
            <v>0</v>
          </cell>
        </row>
        <row r="1024">
          <cell r="C1024" t="str">
            <v>Caàn caåu xích 50 T</v>
          </cell>
          <cell r="G1024">
            <v>0</v>
          </cell>
        </row>
        <row r="1025">
          <cell r="C1025" t="str">
            <v>Maùy khaùc</v>
          </cell>
          <cell r="G1025">
            <v>0</v>
          </cell>
        </row>
        <row r="1026">
          <cell r="C1026" t="str">
            <v>COÁT THEÙP</v>
          </cell>
        </row>
        <row r="1028">
          <cell r="C1028" t="str">
            <v>Theùp troøn K &lt;=10</v>
          </cell>
          <cell r="G1028">
            <v>639.4212</v>
          </cell>
        </row>
        <row r="1029">
          <cell r="C1029" t="str">
            <v>Daây theùp</v>
          </cell>
          <cell r="G1029">
            <v>13.628260800000001</v>
          </cell>
        </row>
        <row r="1030">
          <cell r="C1030" t="str">
            <v>Nhaân coâng baäc 3,5/7</v>
          </cell>
          <cell r="G1030">
            <v>7.2022368000000005</v>
          </cell>
        </row>
        <row r="1031">
          <cell r="C1031" t="str">
            <v>Maùy caét uoán</v>
          </cell>
          <cell r="G1031">
            <v>0.254496</v>
          </cell>
        </row>
        <row r="1033">
          <cell r="C1033" t="str">
            <v>Theùp troøn K &lt;=18</v>
          </cell>
          <cell r="G1033">
            <v>3377.8625999999999</v>
          </cell>
        </row>
        <row r="1034">
          <cell r="C1034" t="str">
            <v>Daây theùp</v>
          </cell>
          <cell r="G1034">
            <v>47.290076399999997</v>
          </cell>
        </row>
        <row r="1035">
          <cell r="C1035" t="str">
            <v>Que haøn</v>
          </cell>
          <cell r="G1035">
            <v>15.365963199999999</v>
          </cell>
        </row>
        <row r="1036">
          <cell r="C1036" t="str">
            <v>Nhaân coâng baäc 3,5/7</v>
          </cell>
          <cell r="G1036">
            <v>27.618994199999999</v>
          </cell>
        </row>
        <row r="1037">
          <cell r="C1037" t="str">
            <v>Maùy haøn 23 KW</v>
          </cell>
          <cell r="G1037">
            <v>3.7090256000000004</v>
          </cell>
        </row>
        <row r="1038">
          <cell r="C1038" t="str">
            <v>Maùy caét uoán</v>
          </cell>
          <cell r="G1038">
            <v>1.0597216</v>
          </cell>
        </row>
        <row r="1040">
          <cell r="C1040" t="str">
            <v>Theùp troøn K &gt;18</v>
          </cell>
          <cell r="G1040">
            <v>5476.8695999999991</v>
          </cell>
        </row>
        <row r="1041">
          <cell r="C1041" t="str">
            <v>Daây theùp</v>
          </cell>
          <cell r="G1041">
            <v>76.676174399999994</v>
          </cell>
        </row>
        <row r="1042">
          <cell r="C1042" t="str">
            <v>Que haøn</v>
          </cell>
          <cell r="G1042">
            <v>28.458243999999997</v>
          </cell>
        </row>
        <row r="1043">
          <cell r="C1043" t="str">
            <v>Nhaân coâng baäc 3,5/7</v>
          </cell>
          <cell r="G1043">
            <v>34.096197999999994</v>
          </cell>
        </row>
        <row r="1044">
          <cell r="C1044" t="str">
            <v>Maùy haøn 23 KW</v>
          </cell>
          <cell r="G1044">
            <v>6.8192395999999995</v>
          </cell>
        </row>
        <row r="1045">
          <cell r="C1045" t="str">
            <v>Maùy caét uoán</v>
          </cell>
          <cell r="G1045">
            <v>0.8591167999999999</v>
          </cell>
        </row>
        <row r="1047">
          <cell r="C1047" t="str">
            <v>Theùp troøn K &lt;=10</v>
          </cell>
          <cell r="G1047">
            <v>0</v>
          </cell>
        </row>
        <row r="1048">
          <cell r="C1048" t="str">
            <v>Daây theùp</v>
          </cell>
          <cell r="G1048">
            <v>0</v>
          </cell>
        </row>
        <row r="1049">
          <cell r="C1049" t="str">
            <v>Nhaân coâng baäc 3,5/7</v>
          </cell>
          <cell r="G1049">
            <v>0</v>
          </cell>
        </row>
        <row r="1050">
          <cell r="C1050" t="str">
            <v>Maùy caét uoán</v>
          </cell>
          <cell r="G1050">
            <v>0</v>
          </cell>
        </row>
        <row r="1052">
          <cell r="C1052" t="str">
            <v>Theùp troøn DK &lt;=18</v>
          </cell>
          <cell r="G1052">
            <v>0</v>
          </cell>
        </row>
        <row r="1053">
          <cell r="C1053" t="str">
            <v>Daây theùp</v>
          </cell>
          <cell r="G1053">
            <v>0</v>
          </cell>
        </row>
        <row r="1054">
          <cell r="C1054" t="str">
            <v>Que haøn</v>
          </cell>
          <cell r="G1054">
            <v>0</v>
          </cell>
        </row>
        <row r="1055">
          <cell r="C1055" t="str">
            <v>Nhaân coâng baäc 3,5/7</v>
          </cell>
          <cell r="G1055">
            <v>0</v>
          </cell>
        </row>
        <row r="1056">
          <cell r="C1056" t="str">
            <v>Maùy haøn 23 KW</v>
          </cell>
          <cell r="G1056">
            <v>0</v>
          </cell>
        </row>
        <row r="1057">
          <cell r="C1057" t="str">
            <v>Maùy caét uoán</v>
          </cell>
          <cell r="G1057">
            <v>0</v>
          </cell>
        </row>
        <row r="1059">
          <cell r="C1059" t="str">
            <v>Theùp troøn DK &lt;=10</v>
          </cell>
          <cell r="G1059">
            <v>0</v>
          </cell>
        </row>
        <row r="1060">
          <cell r="C1060" t="str">
            <v>Daây theùp</v>
          </cell>
          <cell r="G1060">
            <v>0</v>
          </cell>
        </row>
        <row r="1061">
          <cell r="C1061" t="str">
            <v>Nhaân coâng baäc 3,5/7</v>
          </cell>
          <cell r="G1061">
            <v>0</v>
          </cell>
        </row>
        <row r="1062">
          <cell r="C1062" t="str">
            <v>Maùy caét uoán</v>
          </cell>
          <cell r="G1062">
            <v>0</v>
          </cell>
        </row>
        <row r="1064">
          <cell r="C1064" t="str">
            <v>Theùp troøn DK &lt;=18</v>
          </cell>
          <cell r="G1064">
            <v>0</v>
          </cell>
        </row>
        <row r="1065">
          <cell r="C1065" t="str">
            <v>Daây theùp</v>
          </cell>
          <cell r="G1065">
            <v>0</v>
          </cell>
        </row>
        <row r="1066">
          <cell r="C1066" t="str">
            <v>Que haøn</v>
          </cell>
          <cell r="G1066">
            <v>0</v>
          </cell>
        </row>
        <row r="1067">
          <cell r="C1067" t="str">
            <v>Nhaân coâng baäc 3,5/7</v>
          </cell>
          <cell r="G1067">
            <v>0</v>
          </cell>
        </row>
        <row r="1068">
          <cell r="C1068" t="str">
            <v>Maùy haøn 23 KW</v>
          </cell>
          <cell r="G1068">
            <v>0</v>
          </cell>
        </row>
        <row r="1069">
          <cell r="C1069" t="str">
            <v>Maùy caét uoán</v>
          </cell>
          <cell r="G1069">
            <v>0</v>
          </cell>
        </row>
        <row r="1071">
          <cell r="C1071" t="str">
            <v>Theùp troøn DK &lt;=18</v>
          </cell>
          <cell r="G1071">
            <v>0</v>
          </cell>
        </row>
        <row r="1072">
          <cell r="C1072" t="str">
            <v>Daây theùp</v>
          </cell>
          <cell r="G1072">
            <v>0</v>
          </cell>
        </row>
        <row r="1073">
          <cell r="C1073" t="str">
            <v>Que haøn</v>
          </cell>
          <cell r="G1073">
            <v>0</v>
          </cell>
        </row>
        <row r="1074">
          <cell r="C1074" t="str">
            <v>Nhaân coâng baäc 3,5/7</v>
          </cell>
          <cell r="G1074">
            <v>0</v>
          </cell>
        </row>
        <row r="1075">
          <cell r="C1075" t="str">
            <v>Maùy haøn 23 KW</v>
          </cell>
          <cell r="G1075">
            <v>0</v>
          </cell>
        </row>
        <row r="1076">
          <cell r="C1076" t="str">
            <v>Maùy caét uoán</v>
          </cell>
          <cell r="G1076">
            <v>0</v>
          </cell>
        </row>
        <row r="1078">
          <cell r="C1078" t="str">
            <v>Theùp troøn K &lt;=10</v>
          </cell>
          <cell r="G1078">
            <v>331.65000000000003</v>
          </cell>
        </row>
        <row r="1079">
          <cell r="C1079" t="str">
            <v>Daây theùp</v>
          </cell>
          <cell r="G1079">
            <v>7.0686000000000009</v>
          </cell>
        </row>
        <row r="1080">
          <cell r="C1080" t="str">
            <v>Nhaân coâng baäc 3,7/7</v>
          </cell>
          <cell r="G1080">
            <v>4.9104000000000001</v>
          </cell>
        </row>
        <row r="1081">
          <cell r="C1081" t="str">
            <v>Maùy caét uoán</v>
          </cell>
          <cell r="G1081">
            <v>0.13200000000000001</v>
          </cell>
        </row>
        <row r="1082">
          <cell r="C1082" t="str">
            <v>Maùy vaän thaêng 0.8 T</v>
          </cell>
          <cell r="G1082">
            <v>0</v>
          </cell>
        </row>
        <row r="1084">
          <cell r="C1084" t="str">
            <v>Theùp troøn K &lt;=18</v>
          </cell>
          <cell r="G1084">
            <v>1501.44</v>
          </cell>
        </row>
        <row r="1085">
          <cell r="C1085" t="str">
            <v>Daây theùp</v>
          </cell>
          <cell r="G1085">
            <v>21.020159999999997</v>
          </cell>
        </row>
        <row r="1086">
          <cell r="C1086" t="str">
            <v>Que haøn</v>
          </cell>
          <cell r="G1086">
            <v>7.09504</v>
          </cell>
        </row>
        <row r="1087">
          <cell r="C1087" t="str">
            <v>Nhaân coâng baäc 3,7/7</v>
          </cell>
          <cell r="G1087">
            <v>14.99968</v>
          </cell>
        </row>
        <row r="1088">
          <cell r="C1088" t="str">
            <v>Maùy haøn 23 KW</v>
          </cell>
          <cell r="G1088">
            <v>1.7075199999999999</v>
          </cell>
        </row>
        <row r="1089">
          <cell r="C1089" t="str">
            <v>Maùy caét uoán</v>
          </cell>
          <cell r="G1089">
            <v>0.47104000000000001</v>
          </cell>
        </row>
        <row r="1090">
          <cell r="C1090" t="str">
            <v>Maùy vaän thaêng 0.8 T</v>
          </cell>
          <cell r="G1090">
            <v>0</v>
          </cell>
        </row>
        <row r="1092">
          <cell r="C1092" t="str">
            <v>Theùp troøn K &gt;18</v>
          </cell>
          <cell r="G1092">
            <v>2197.08</v>
          </cell>
        </row>
        <row r="1093">
          <cell r="C1093" t="str">
            <v>Daây theùp</v>
          </cell>
          <cell r="G1093">
            <v>30.759119999999996</v>
          </cell>
        </row>
        <row r="1094">
          <cell r="C1094" t="str">
            <v>Que haøn</v>
          </cell>
          <cell r="G1094">
            <v>13.354799999999999</v>
          </cell>
        </row>
        <row r="1095">
          <cell r="C1095" t="str">
            <v>Nhaân coâng baäc 3,7/7</v>
          </cell>
          <cell r="G1095">
            <v>18.265920000000001</v>
          </cell>
        </row>
        <row r="1096">
          <cell r="C1096" t="str">
            <v>Maùy haøn 23 KW</v>
          </cell>
          <cell r="G1096">
            <v>3.20946</v>
          </cell>
        </row>
        <row r="1097">
          <cell r="C1097" t="str">
            <v>Maùy caét uoán</v>
          </cell>
          <cell r="G1097">
            <v>0.34464</v>
          </cell>
        </row>
        <row r="1098">
          <cell r="C1098" t="str">
            <v>Maùy vaän thaêng 0.8 T</v>
          </cell>
          <cell r="G1098">
            <v>0</v>
          </cell>
        </row>
        <row r="1100">
          <cell r="C1100" t="str">
            <v>Theùp troøn K &lt;=10</v>
          </cell>
          <cell r="G1100">
            <v>0</v>
          </cell>
        </row>
        <row r="1101">
          <cell r="C1101" t="str">
            <v>Daây theùp</v>
          </cell>
          <cell r="G1101">
            <v>0</v>
          </cell>
        </row>
        <row r="1102">
          <cell r="C1102" t="str">
            <v>Nhaân coâng baäc 3,7/7</v>
          </cell>
          <cell r="G1102">
            <v>0</v>
          </cell>
        </row>
        <row r="1103">
          <cell r="C1103" t="str">
            <v>Maùy caét uoán</v>
          </cell>
          <cell r="G1103">
            <v>0</v>
          </cell>
        </row>
        <row r="1104">
          <cell r="C1104" t="str">
            <v>Maùy vaän thaêng 0.8 T</v>
          </cell>
          <cell r="G1104">
            <v>0</v>
          </cell>
        </row>
        <row r="1106">
          <cell r="C1106" t="str">
            <v>Theùp troøn K &lt;=18</v>
          </cell>
          <cell r="G1106">
            <v>0</v>
          </cell>
        </row>
        <row r="1107">
          <cell r="C1107" t="str">
            <v>Daây theùp</v>
          </cell>
          <cell r="G1107">
            <v>0</v>
          </cell>
        </row>
        <row r="1108">
          <cell r="C1108" t="str">
            <v>Que haøn</v>
          </cell>
          <cell r="G1108">
            <v>0</v>
          </cell>
        </row>
        <row r="1109">
          <cell r="C1109" t="str">
            <v>Nhaân coâng baäc 3,7/7</v>
          </cell>
          <cell r="G1109">
            <v>0</v>
          </cell>
        </row>
        <row r="1110">
          <cell r="C1110" t="str">
            <v>Maùy haøn 23 KW</v>
          </cell>
          <cell r="G1110">
            <v>0</v>
          </cell>
        </row>
        <row r="1111">
          <cell r="C1111" t="str">
            <v>Maùy caét uoán</v>
          </cell>
          <cell r="G1111">
            <v>0</v>
          </cell>
        </row>
        <row r="1112">
          <cell r="C1112" t="str">
            <v>Maùy vaän thaêng 0.8 T</v>
          </cell>
          <cell r="G1112">
            <v>0</v>
          </cell>
        </row>
        <row r="1114">
          <cell r="C1114" t="str">
            <v>Theùp troøn K &gt;18</v>
          </cell>
          <cell r="G1114">
            <v>0</v>
          </cell>
        </row>
        <row r="1115">
          <cell r="C1115" t="str">
            <v>Daây theùp</v>
          </cell>
          <cell r="G1115">
            <v>0</v>
          </cell>
        </row>
        <row r="1116">
          <cell r="C1116" t="str">
            <v>Que haøn</v>
          </cell>
          <cell r="G1116">
            <v>0</v>
          </cell>
        </row>
        <row r="1117">
          <cell r="C1117" t="str">
            <v>Nhaân coâng baäc 3,7/7</v>
          </cell>
          <cell r="G1117">
            <v>0</v>
          </cell>
        </row>
        <row r="1118">
          <cell r="C1118" t="str">
            <v>Maùy haøn 23 KW</v>
          </cell>
          <cell r="G1118">
            <v>0</v>
          </cell>
        </row>
        <row r="1119">
          <cell r="C1119" t="str">
            <v>Maùy caét uoán</v>
          </cell>
          <cell r="G1119">
            <v>0</v>
          </cell>
        </row>
        <row r="1120">
          <cell r="C1120" t="str">
            <v>Maùy vaän thaêng 0.8 T</v>
          </cell>
          <cell r="G1120">
            <v>0</v>
          </cell>
        </row>
        <row r="1122">
          <cell r="C1122" t="str">
            <v>Theùp troøn K &lt;=10</v>
          </cell>
          <cell r="G1122">
            <v>7086.5866500000002</v>
          </cell>
        </row>
        <row r="1123">
          <cell r="C1123" t="str">
            <v>Daây theùp</v>
          </cell>
          <cell r="G1123">
            <v>151.03948860000003</v>
          </cell>
        </row>
        <row r="1124">
          <cell r="C1124" t="str">
            <v>Nhaân coâng baäc 3,7/7</v>
          </cell>
          <cell r="G1124">
            <v>114.23154599999999</v>
          </cell>
        </row>
        <row r="1125">
          <cell r="C1125" t="str">
            <v>Maùy caét uoán</v>
          </cell>
          <cell r="G1125">
            <v>2.820532</v>
          </cell>
        </row>
        <row r="1127">
          <cell r="C1127" t="str">
            <v>Theùp troøn K &lt;=10</v>
          </cell>
          <cell r="G1127">
            <v>0</v>
          </cell>
        </row>
        <row r="1128">
          <cell r="C1128" t="str">
            <v>Daây theùp</v>
          </cell>
          <cell r="G1128">
            <v>0</v>
          </cell>
        </row>
        <row r="1129">
          <cell r="C1129" t="str">
            <v>Nhaân coâng baäc 3,7/7</v>
          </cell>
          <cell r="G1129">
            <v>0</v>
          </cell>
        </row>
        <row r="1130">
          <cell r="C1130" t="str">
            <v>Maùy caét uoán</v>
          </cell>
          <cell r="G1130">
            <v>0</v>
          </cell>
        </row>
        <row r="1131">
          <cell r="C1131" t="str">
            <v>Maùy vaän thaêng 0.8 T</v>
          </cell>
          <cell r="G1131">
            <v>0</v>
          </cell>
        </row>
        <row r="1133">
          <cell r="C1133" t="str">
            <v>Theùp troøn K &lt;=18</v>
          </cell>
          <cell r="G1133">
            <v>6592.26</v>
          </cell>
        </row>
        <row r="1134">
          <cell r="C1134" t="str">
            <v>Daây theùp</v>
          </cell>
          <cell r="G1134">
            <v>92.291640000000001</v>
          </cell>
        </row>
        <row r="1135">
          <cell r="C1135" t="str">
            <v>Que haøn</v>
          </cell>
          <cell r="G1135">
            <v>30.376100000000001</v>
          </cell>
        </row>
        <row r="1136">
          <cell r="C1136" t="str">
            <v>Nhaân coâng baäc 3,7/7</v>
          </cell>
          <cell r="G1136">
            <v>64.88852</v>
          </cell>
        </row>
        <row r="1137">
          <cell r="C1137" t="str">
            <v>Maùy haøn 23 KW</v>
          </cell>
          <cell r="G1137">
            <v>7.3225790000000002</v>
          </cell>
        </row>
        <row r="1138">
          <cell r="C1138" t="str">
            <v>Maùy caét uoán</v>
          </cell>
          <cell r="G1138">
            <v>2.0681600000000002</v>
          </cell>
        </row>
        <row r="1140">
          <cell r="C1140" t="str">
            <v>Theùp troøn K &lt;=18</v>
          </cell>
          <cell r="G1140">
            <v>0</v>
          </cell>
        </row>
        <row r="1141">
          <cell r="C1141" t="str">
            <v>Daây theùp</v>
          </cell>
          <cell r="G1141">
            <v>0</v>
          </cell>
        </row>
        <row r="1142">
          <cell r="C1142" t="str">
            <v>Que haøn</v>
          </cell>
          <cell r="G1142">
            <v>0</v>
          </cell>
        </row>
        <row r="1143">
          <cell r="C1143" t="str">
            <v>Nhaân coâng baäc 3,7/7</v>
          </cell>
          <cell r="G1143">
            <v>0</v>
          </cell>
        </row>
        <row r="1144">
          <cell r="C1144" t="str">
            <v>Maùy haøn 23 KW</v>
          </cell>
          <cell r="G1144">
            <v>0</v>
          </cell>
        </row>
        <row r="1145">
          <cell r="C1145" t="str">
            <v>Maùy caét uoán</v>
          </cell>
          <cell r="G1145">
            <v>0</v>
          </cell>
        </row>
        <row r="1146">
          <cell r="C1146" t="str">
            <v>Maùy vaän thaêng 0.8 T</v>
          </cell>
          <cell r="G1146">
            <v>0</v>
          </cell>
        </row>
        <row r="1148">
          <cell r="C1148" t="str">
            <v>Theùp troøn K &gt;18</v>
          </cell>
          <cell r="G1148">
            <v>0</v>
          </cell>
        </row>
        <row r="1149">
          <cell r="C1149" t="str">
            <v>Daây theùp</v>
          </cell>
          <cell r="G1149">
            <v>0</v>
          </cell>
        </row>
        <row r="1150">
          <cell r="C1150" t="str">
            <v>Que haøn</v>
          </cell>
          <cell r="G1150">
            <v>0</v>
          </cell>
        </row>
        <row r="1151">
          <cell r="C1151" t="str">
            <v>Nhaân coâng baäc 3,7/7</v>
          </cell>
          <cell r="G1151">
            <v>0</v>
          </cell>
        </row>
        <row r="1152">
          <cell r="C1152" t="str">
            <v>Maùy haøn 23 KW</v>
          </cell>
          <cell r="G1152">
            <v>0</v>
          </cell>
        </row>
        <row r="1153">
          <cell r="C1153" t="str">
            <v>Maùy caét uoán</v>
          </cell>
          <cell r="G1153">
            <v>0</v>
          </cell>
        </row>
        <row r="1155">
          <cell r="C1155" t="str">
            <v>Theùp troøn K &gt;18</v>
          </cell>
          <cell r="G1155">
            <v>0</v>
          </cell>
        </row>
        <row r="1156">
          <cell r="C1156" t="str">
            <v>Daây theùp</v>
          </cell>
          <cell r="G1156">
            <v>0</v>
          </cell>
        </row>
        <row r="1157">
          <cell r="C1157" t="str">
            <v>Que haøn</v>
          </cell>
          <cell r="G1157">
            <v>0</v>
          </cell>
        </row>
        <row r="1158">
          <cell r="C1158" t="str">
            <v>Nhaân coâng baäc 3,7/7</v>
          </cell>
          <cell r="G1158">
            <v>0</v>
          </cell>
        </row>
        <row r="1159">
          <cell r="C1159" t="str">
            <v>Maùy haøn 23 KW</v>
          </cell>
          <cell r="G1159">
            <v>0</v>
          </cell>
        </row>
        <row r="1160">
          <cell r="C1160" t="str">
            <v>Maùy caét uoán</v>
          </cell>
          <cell r="G1160">
            <v>0</v>
          </cell>
        </row>
        <row r="1161">
          <cell r="C1161" t="str">
            <v>Maùy vaän thaêng 0.8 T</v>
          </cell>
          <cell r="G1161">
            <v>0</v>
          </cell>
        </row>
        <row r="1163">
          <cell r="C1163" t="str">
            <v>Theùp troøn K &lt;=10</v>
          </cell>
          <cell r="G1163">
            <v>118.58999999999999</v>
          </cell>
        </row>
        <row r="1164">
          <cell r="C1164" t="str">
            <v>Daây theùp</v>
          </cell>
          <cell r="G1164">
            <v>2.5275600000000003</v>
          </cell>
        </row>
        <row r="1165">
          <cell r="C1165" t="str">
            <v>Nhaân coâng baäc 3,7/7</v>
          </cell>
          <cell r="G1165">
            <v>2.6089799999999999</v>
          </cell>
        </row>
        <row r="1166">
          <cell r="C1166" t="str">
            <v>Maùy caét uoán</v>
          </cell>
          <cell r="G1166">
            <v>4.7199999999999999E-2</v>
          </cell>
        </row>
        <row r="1167">
          <cell r="C1167" t="str">
            <v>Maùy vaän thaêng 0.8 T</v>
          </cell>
          <cell r="G1167">
            <v>4.7200000000000002E-3</v>
          </cell>
        </row>
        <row r="1169">
          <cell r="C1169" t="str">
            <v>Theùp troøn K &lt;=18</v>
          </cell>
          <cell r="G1169">
            <v>485.52</v>
          </cell>
        </row>
        <row r="1170">
          <cell r="C1170" t="str">
            <v>Daây theùp</v>
          </cell>
          <cell r="G1170">
            <v>6.7972799999999998</v>
          </cell>
        </row>
        <row r="1171">
          <cell r="C1171" t="str">
            <v>Que haøn</v>
          </cell>
          <cell r="G1171">
            <v>2.197692</v>
          </cell>
        </row>
        <row r="1172">
          <cell r="C1172" t="str">
            <v>Nhaân coâng baäc 3,7/7</v>
          </cell>
          <cell r="G1172">
            <v>9.9912399999999995</v>
          </cell>
        </row>
        <row r="1173">
          <cell r="C1173" t="str">
            <v>Maùy haøn 23 KW</v>
          </cell>
          <cell r="G1173">
            <v>0.53454800000000002</v>
          </cell>
        </row>
        <row r="1174">
          <cell r="C1174" t="str">
            <v>Maùy caét uoán</v>
          </cell>
          <cell r="G1174">
            <v>0.15231999999999998</v>
          </cell>
        </row>
        <row r="1175">
          <cell r="C1175" t="str">
            <v>Maùy vaän thaêng 0.8 T</v>
          </cell>
          <cell r="G1175">
            <v>1.9039999999999998E-2</v>
          </cell>
        </row>
        <row r="1177">
          <cell r="C1177" t="str">
            <v>Theùp troøn K &lt;=10</v>
          </cell>
          <cell r="G1177">
            <v>0</v>
          </cell>
        </row>
        <row r="1178">
          <cell r="C1178" t="str">
            <v>Daây theùp</v>
          </cell>
          <cell r="G1178">
            <v>0</v>
          </cell>
        </row>
        <row r="1179">
          <cell r="C1179" t="str">
            <v>Nhaân coâng baäc  3,5/7</v>
          </cell>
          <cell r="G1179">
            <v>0</v>
          </cell>
        </row>
        <row r="1180">
          <cell r="C1180" t="str">
            <v>Maùy caét uoán</v>
          </cell>
          <cell r="G1180">
            <v>0</v>
          </cell>
        </row>
        <row r="1181">
          <cell r="C1181" t="str">
            <v>Maùy vaän thaêng 0.8 T</v>
          </cell>
          <cell r="G1181">
            <v>0</v>
          </cell>
        </row>
        <row r="1183">
          <cell r="C1183" t="str">
            <v>Theùp troøn K &lt;=18</v>
          </cell>
          <cell r="G1183">
            <v>0</v>
          </cell>
        </row>
        <row r="1184">
          <cell r="C1184" t="str">
            <v>Daây theùp</v>
          </cell>
          <cell r="G1184">
            <v>0</v>
          </cell>
        </row>
        <row r="1185">
          <cell r="C1185" t="str">
            <v>Que haøn</v>
          </cell>
          <cell r="G1185">
            <v>0</v>
          </cell>
        </row>
        <row r="1186">
          <cell r="C1186" t="str">
            <v>Nhaân coâng baäc  3,5/7</v>
          </cell>
          <cell r="G1186">
            <v>0</v>
          </cell>
        </row>
        <row r="1187">
          <cell r="C1187" t="str">
            <v>Maùy haøn 23 KW</v>
          </cell>
          <cell r="G1187">
            <v>0</v>
          </cell>
        </row>
        <row r="1188">
          <cell r="C1188" t="str">
            <v>Maùy caét uoán</v>
          </cell>
          <cell r="G1188">
            <v>0</v>
          </cell>
        </row>
        <row r="1189">
          <cell r="C1189" t="str">
            <v>Maùy vaän thaêng 0.8 T</v>
          </cell>
          <cell r="G1189">
            <v>0</v>
          </cell>
        </row>
        <row r="1191">
          <cell r="C1191" t="str">
            <v>Theùp troøn K &lt;=10</v>
          </cell>
          <cell r="G1191">
            <v>0</v>
          </cell>
        </row>
        <row r="1192">
          <cell r="C1192" t="str">
            <v>Daây theùp</v>
          </cell>
          <cell r="G1192">
            <v>0</v>
          </cell>
        </row>
        <row r="1193">
          <cell r="C1193" t="str">
            <v>Nhaân coâng baäc  3,7/7</v>
          </cell>
          <cell r="G1193">
            <v>0</v>
          </cell>
        </row>
        <row r="1194">
          <cell r="C1194" t="str">
            <v>Maùy caét uoán</v>
          </cell>
          <cell r="G1194">
            <v>0</v>
          </cell>
        </row>
        <row r="1195">
          <cell r="C1195" t="str">
            <v>Maùy vaän thaêng 0.8 T</v>
          </cell>
          <cell r="G1195">
            <v>0</v>
          </cell>
        </row>
        <row r="1197">
          <cell r="C1197" t="str">
            <v>Theùp troøn K &lt;=18</v>
          </cell>
          <cell r="G1197">
            <v>0</v>
          </cell>
        </row>
        <row r="1198">
          <cell r="C1198" t="str">
            <v>Daây theùp</v>
          </cell>
          <cell r="G1198">
            <v>0</v>
          </cell>
        </row>
        <row r="1199">
          <cell r="C1199" t="str">
            <v>Que haøn</v>
          </cell>
          <cell r="G1199">
            <v>0</v>
          </cell>
        </row>
        <row r="1200">
          <cell r="C1200" t="str">
            <v>Nhaân coâng baäc 3,7/7</v>
          </cell>
          <cell r="G1200">
            <v>0</v>
          </cell>
        </row>
        <row r="1201">
          <cell r="C1201" t="str">
            <v>Maùy haøn 23 KW</v>
          </cell>
          <cell r="G1201">
            <v>0</v>
          </cell>
        </row>
        <row r="1202">
          <cell r="C1202" t="str">
            <v>Maùy caét uoán</v>
          </cell>
          <cell r="G1202">
            <v>0</v>
          </cell>
        </row>
        <row r="1203">
          <cell r="C1203" t="str">
            <v>Maùy vaän thaêng 0.8 T</v>
          </cell>
          <cell r="G1203">
            <v>0</v>
          </cell>
        </row>
        <row r="1205">
          <cell r="C1205" t="str">
            <v>Theùp troøn K &lt;=18</v>
          </cell>
          <cell r="G1205">
            <v>0</v>
          </cell>
        </row>
        <row r="1206">
          <cell r="C1206" t="str">
            <v>Daây theùp</v>
          </cell>
          <cell r="G1206">
            <v>0</v>
          </cell>
        </row>
        <row r="1207">
          <cell r="C1207" t="str">
            <v>Que haøn</v>
          </cell>
          <cell r="G1207">
            <v>0</v>
          </cell>
        </row>
        <row r="1208">
          <cell r="C1208" t="str">
            <v>Nhaân coâng baäc 3,7/7</v>
          </cell>
          <cell r="G1208">
            <v>0</v>
          </cell>
        </row>
        <row r="1209">
          <cell r="C1209" t="str">
            <v>Maùy haøn 23 KW</v>
          </cell>
          <cell r="G1209">
            <v>0</v>
          </cell>
        </row>
        <row r="1210">
          <cell r="C1210" t="str">
            <v>Maùy caét uoán</v>
          </cell>
          <cell r="G1210">
            <v>0</v>
          </cell>
        </row>
        <row r="1211">
          <cell r="C1211" t="str">
            <v>Maùy vaän thaêng 0.8 T</v>
          </cell>
          <cell r="G1211">
            <v>0</v>
          </cell>
        </row>
        <row r="1213">
          <cell r="C1213" t="str">
            <v>Theùp troøn K &lt;=10</v>
          </cell>
          <cell r="G1213">
            <v>0</v>
          </cell>
        </row>
        <row r="1214">
          <cell r="C1214" t="str">
            <v>Daây theùp</v>
          </cell>
          <cell r="G1214">
            <v>0</v>
          </cell>
        </row>
        <row r="1215">
          <cell r="C1215" t="str">
            <v>Nhaân coâng baäc  3,7/7</v>
          </cell>
          <cell r="G1215">
            <v>0</v>
          </cell>
        </row>
        <row r="1216">
          <cell r="C1216" t="str">
            <v>Maùy caét uoán</v>
          </cell>
          <cell r="G1216">
            <v>0</v>
          </cell>
        </row>
        <row r="1217">
          <cell r="C1217" t="str">
            <v>Maùy vaän thaêng 0.8 T</v>
          </cell>
          <cell r="G1217">
            <v>0</v>
          </cell>
        </row>
        <row r="1219">
          <cell r="C1219" t="str">
            <v>Theùp troøn K &lt;=18</v>
          </cell>
          <cell r="G1219">
            <v>0</v>
          </cell>
        </row>
        <row r="1220">
          <cell r="C1220" t="str">
            <v>Daây theùp</v>
          </cell>
          <cell r="G1220">
            <v>0</v>
          </cell>
        </row>
        <row r="1221">
          <cell r="C1221" t="str">
            <v>Que haøn</v>
          </cell>
          <cell r="G1221">
            <v>0</v>
          </cell>
        </row>
        <row r="1222">
          <cell r="C1222" t="str">
            <v>Nhaân coâng baäc 3,7/7</v>
          </cell>
          <cell r="G1222">
            <v>0</v>
          </cell>
        </row>
        <row r="1223">
          <cell r="C1223" t="str">
            <v>Maùy haøn 23 KW</v>
          </cell>
          <cell r="G1223">
            <v>0</v>
          </cell>
        </row>
        <row r="1224">
          <cell r="C1224" t="str">
            <v>Maùy caét uoán</v>
          </cell>
          <cell r="G1224">
            <v>0</v>
          </cell>
        </row>
        <row r="1225">
          <cell r="C1225" t="str">
            <v>Maùy vaän thaêng 0.8 T</v>
          </cell>
          <cell r="G1225">
            <v>0</v>
          </cell>
        </row>
        <row r="1227">
          <cell r="C1227" t="str">
            <v>Theùp troøn K &gt;18</v>
          </cell>
          <cell r="G1227">
            <v>0</v>
          </cell>
        </row>
        <row r="1228">
          <cell r="C1228" t="str">
            <v>Daây theùp</v>
          </cell>
          <cell r="G1228">
            <v>0</v>
          </cell>
        </row>
        <row r="1229">
          <cell r="C1229" t="str">
            <v>Que haøn</v>
          </cell>
          <cell r="G1229">
            <v>0</v>
          </cell>
        </row>
        <row r="1230">
          <cell r="C1230" t="str">
            <v>Nhaân coâng baäc 3,7/7</v>
          </cell>
          <cell r="G1230">
            <v>0</v>
          </cell>
        </row>
        <row r="1231">
          <cell r="C1231" t="str">
            <v>Maùy haøn 23 KW</v>
          </cell>
          <cell r="G1231">
            <v>0</v>
          </cell>
        </row>
        <row r="1232">
          <cell r="C1232" t="str">
            <v>Maùy caét uoán</v>
          </cell>
          <cell r="G1232">
            <v>0</v>
          </cell>
        </row>
        <row r="1233">
          <cell r="C1233" t="str">
            <v>Maùy vaän thaêng 0.8 T</v>
          </cell>
          <cell r="G1233">
            <v>0</v>
          </cell>
        </row>
        <row r="1235">
          <cell r="C1235" t="str">
            <v>Theùp troøn K &lt;=10</v>
          </cell>
          <cell r="G1235">
            <v>0</v>
          </cell>
        </row>
        <row r="1236">
          <cell r="C1236" t="str">
            <v>Daây theùp</v>
          </cell>
          <cell r="G1236">
            <v>0</v>
          </cell>
        </row>
        <row r="1237">
          <cell r="C1237" t="str">
            <v>Nhaân coâng baäc 3,7/7</v>
          </cell>
          <cell r="G1237">
            <v>0</v>
          </cell>
        </row>
        <row r="1238">
          <cell r="C1238" t="str">
            <v>Maùy caét uoán</v>
          </cell>
          <cell r="G1238">
            <v>0</v>
          </cell>
        </row>
        <row r="1239">
          <cell r="C1239" t="str">
            <v>Maùy vaän thaêng 0.8 T</v>
          </cell>
          <cell r="G1239">
            <v>0</v>
          </cell>
        </row>
        <row r="1241">
          <cell r="C1241" t="str">
            <v>Theùp troøn K &lt;=18</v>
          </cell>
          <cell r="G1241">
            <v>0</v>
          </cell>
        </row>
        <row r="1242">
          <cell r="C1242" t="str">
            <v>Daây theùp</v>
          </cell>
          <cell r="G1242">
            <v>0</v>
          </cell>
        </row>
        <row r="1243">
          <cell r="C1243" t="str">
            <v>Que haøn</v>
          </cell>
          <cell r="G1243">
            <v>0</v>
          </cell>
        </row>
        <row r="1244">
          <cell r="C1244" t="str">
            <v>Nhaân coâng baäc 3,7/7</v>
          </cell>
          <cell r="G1244">
            <v>0</v>
          </cell>
        </row>
        <row r="1245">
          <cell r="C1245" t="str">
            <v>Maùy haøn 23 KW</v>
          </cell>
          <cell r="G1245">
            <v>0</v>
          </cell>
        </row>
        <row r="1246">
          <cell r="C1246" t="str">
            <v>Maùy caét uoán</v>
          </cell>
          <cell r="G1246">
            <v>0</v>
          </cell>
        </row>
        <row r="1247">
          <cell r="C1247" t="str">
            <v>Maùy vaän thaêng 0.8 T</v>
          </cell>
          <cell r="G1247">
            <v>0</v>
          </cell>
        </row>
        <row r="1249">
          <cell r="C1249" t="str">
            <v>Theùp troøn K &gt;18</v>
          </cell>
          <cell r="G1249">
            <v>0</v>
          </cell>
        </row>
        <row r="1250">
          <cell r="C1250" t="str">
            <v>Daây theùp</v>
          </cell>
          <cell r="G1250">
            <v>0</v>
          </cell>
        </row>
        <row r="1251">
          <cell r="C1251" t="str">
            <v>Que haøn</v>
          </cell>
          <cell r="G1251">
            <v>0</v>
          </cell>
        </row>
        <row r="1252">
          <cell r="C1252" t="str">
            <v>Nhaân coâng baäc 3,7/7</v>
          </cell>
          <cell r="G1252">
            <v>0</v>
          </cell>
        </row>
        <row r="1253">
          <cell r="C1253" t="str">
            <v>Maùy haøn 23 KW</v>
          </cell>
          <cell r="G1253">
            <v>0</v>
          </cell>
        </row>
        <row r="1254">
          <cell r="C1254" t="str">
            <v>Maùy caét uoán</v>
          </cell>
          <cell r="G1254">
            <v>0</v>
          </cell>
        </row>
        <row r="1255">
          <cell r="C1255" t="str">
            <v>Maùy vaän thaêng 0.8 T</v>
          </cell>
          <cell r="G1255">
            <v>0</v>
          </cell>
        </row>
        <row r="1257">
          <cell r="C1257" t="str">
            <v>Theùp troøn K &lt;=10</v>
          </cell>
          <cell r="G1257">
            <v>0</v>
          </cell>
        </row>
        <row r="1258">
          <cell r="C1258" t="str">
            <v>Daây theùp</v>
          </cell>
          <cell r="G1258">
            <v>0</v>
          </cell>
        </row>
        <row r="1259">
          <cell r="C1259" t="str">
            <v>Nhaân coâng baäc 3,7/7</v>
          </cell>
          <cell r="G1259">
            <v>0</v>
          </cell>
        </row>
        <row r="1260">
          <cell r="C1260" t="str">
            <v>Maùy caét uoán</v>
          </cell>
          <cell r="G1260">
            <v>0</v>
          </cell>
        </row>
        <row r="1261">
          <cell r="C1261" t="str">
            <v>Maùy vaän thaêng 0.8 T</v>
          </cell>
          <cell r="G1261">
            <v>0</v>
          </cell>
        </row>
        <row r="1263">
          <cell r="C1263" t="str">
            <v>Theùp troøn K &lt;=18</v>
          </cell>
          <cell r="G1263">
            <v>0</v>
          </cell>
        </row>
        <row r="1264">
          <cell r="C1264" t="str">
            <v>Daây theùp</v>
          </cell>
          <cell r="G1264">
            <v>0</v>
          </cell>
        </row>
        <row r="1265">
          <cell r="C1265" t="str">
            <v>Que haøn</v>
          </cell>
          <cell r="G1265">
            <v>0</v>
          </cell>
        </row>
        <row r="1266">
          <cell r="C1266" t="str">
            <v>Nhaân coâng baäc 3,7/7</v>
          </cell>
          <cell r="G1266">
            <v>0</v>
          </cell>
        </row>
        <row r="1267">
          <cell r="C1267" t="str">
            <v>Maùy haøn 23 KW</v>
          </cell>
          <cell r="G1267">
            <v>0</v>
          </cell>
        </row>
        <row r="1268">
          <cell r="C1268" t="str">
            <v>Maùy caét uoán</v>
          </cell>
          <cell r="G1268">
            <v>0</v>
          </cell>
        </row>
        <row r="1269">
          <cell r="C1269" t="str">
            <v>Maùy vaän thaêng 0.8 T</v>
          </cell>
          <cell r="G1269">
            <v>0</v>
          </cell>
        </row>
        <row r="1271">
          <cell r="C1271" t="str">
            <v>Theùp troøn K &gt;18</v>
          </cell>
          <cell r="G1271">
            <v>0</v>
          </cell>
        </row>
        <row r="1272">
          <cell r="C1272" t="str">
            <v>Daây theùp</v>
          </cell>
          <cell r="G1272">
            <v>0</v>
          </cell>
        </row>
        <row r="1273">
          <cell r="C1273" t="str">
            <v>Que haøn</v>
          </cell>
          <cell r="G1273">
            <v>0</v>
          </cell>
        </row>
        <row r="1274">
          <cell r="C1274" t="str">
            <v>Nhaân coâng baäc 3,7/7</v>
          </cell>
          <cell r="G1274">
            <v>0</v>
          </cell>
        </row>
        <row r="1275">
          <cell r="C1275" t="str">
            <v>Maùy haøn 23 KW</v>
          </cell>
          <cell r="G1275">
            <v>0</v>
          </cell>
        </row>
        <row r="1276">
          <cell r="C1276" t="str">
            <v>Maùy caét uoán</v>
          </cell>
          <cell r="G1276">
            <v>0</v>
          </cell>
        </row>
        <row r="1277">
          <cell r="C1277" t="str">
            <v>Maùy vaän thaêng 0.8 T</v>
          </cell>
          <cell r="G1277">
            <v>0</v>
          </cell>
        </row>
        <row r="1279">
          <cell r="C1279" t="str">
            <v>Theùp troøn K &lt;=10</v>
          </cell>
          <cell r="G1279">
            <v>0</v>
          </cell>
        </row>
        <row r="1280">
          <cell r="C1280" t="str">
            <v>Daây theùp</v>
          </cell>
          <cell r="G1280">
            <v>0</v>
          </cell>
        </row>
        <row r="1281">
          <cell r="C1281" t="str">
            <v>Nhaân coâng baäc 3,7/7</v>
          </cell>
          <cell r="G1281">
            <v>0</v>
          </cell>
        </row>
        <row r="1282">
          <cell r="C1282" t="str">
            <v>Maùy caét uoán</v>
          </cell>
          <cell r="G1282">
            <v>0</v>
          </cell>
        </row>
        <row r="1284">
          <cell r="C1284" t="str">
            <v>Theùp troøn K &lt;=18</v>
          </cell>
          <cell r="G1284">
            <v>0</v>
          </cell>
        </row>
        <row r="1285">
          <cell r="C1285" t="str">
            <v>Daây theùp</v>
          </cell>
          <cell r="G1285">
            <v>0</v>
          </cell>
        </row>
        <row r="1286">
          <cell r="C1286" t="str">
            <v>Que haøn</v>
          </cell>
          <cell r="G1286">
            <v>0</v>
          </cell>
        </row>
        <row r="1287">
          <cell r="C1287" t="str">
            <v>Nhaân coâng baäc 3,7/7</v>
          </cell>
          <cell r="G1287">
            <v>0</v>
          </cell>
        </row>
        <row r="1288">
          <cell r="C1288" t="str">
            <v>Maùy haøn 23 KW</v>
          </cell>
          <cell r="G1288">
            <v>0</v>
          </cell>
        </row>
        <row r="1289">
          <cell r="C1289" t="str">
            <v>Maùy caét uoán</v>
          </cell>
          <cell r="G1289">
            <v>0</v>
          </cell>
        </row>
        <row r="1291">
          <cell r="C1291" t="str">
            <v>Goã vaùn</v>
          </cell>
          <cell r="G1291">
            <v>0.11784960000000001</v>
          </cell>
        </row>
        <row r="1292">
          <cell r="C1292" t="str">
            <v>Goã ñaø neïp</v>
          </cell>
          <cell r="G1292">
            <v>1.2871200000000001E-2</v>
          </cell>
        </row>
        <row r="1293">
          <cell r="C1293" t="str">
            <v>Goã choáng</v>
          </cell>
          <cell r="G1293">
            <v>6.8299200000000004E-2</v>
          </cell>
        </row>
        <row r="1294">
          <cell r="C1294" t="str">
            <v>Ñinh</v>
          </cell>
          <cell r="G1294">
            <v>1.7856000000000001</v>
          </cell>
        </row>
        <row r="1295">
          <cell r="C1295" t="str">
            <v>Vaät lieäu khaùc</v>
          </cell>
          <cell r="G1295">
            <v>0.14880000000000002</v>
          </cell>
        </row>
        <row r="1296">
          <cell r="C1296" t="str">
            <v>Nhaân coâng baäc  3,5/7</v>
          </cell>
          <cell r="G1296">
            <v>2.0251680000000003</v>
          </cell>
        </row>
        <row r="1298">
          <cell r="C1298" t="str">
            <v>Goã vaùn</v>
          </cell>
          <cell r="G1298">
            <v>2.2472208</v>
          </cell>
        </row>
        <row r="1299">
          <cell r="C1299" t="str">
            <v>Goã ñaø neïp</v>
          </cell>
          <cell r="G1299">
            <v>0.59585399999999988</v>
          </cell>
        </row>
        <row r="1300">
          <cell r="C1300" t="str">
            <v>Goã choáng</v>
          </cell>
          <cell r="G1300">
            <v>0.95052899999999996</v>
          </cell>
        </row>
        <row r="1301">
          <cell r="C1301" t="str">
            <v>Ñinh</v>
          </cell>
          <cell r="G1301">
            <v>42.560999999999993</v>
          </cell>
        </row>
        <row r="1302">
          <cell r="C1302" t="str">
            <v>Vaät lieäu khaùc</v>
          </cell>
          <cell r="G1302">
            <v>2.8373999999999997</v>
          </cell>
        </row>
        <row r="1303">
          <cell r="C1303" t="str">
            <v>Nhaân coâng baäc  3,5/7</v>
          </cell>
          <cell r="G1303">
            <v>84.270779999999988</v>
          </cell>
        </row>
        <row r="1305">
          <cell r="C1305" t="str">
            <v>Goã vaùn</v>
          </cell>
          <cell r="G1305">
            <v>0</v>
          </cell>
        </row>
        <row r="1306">
          <cell r="C1306" t="str">
            <v>Goã ñaø neïp</v>
          </cell>
          <cell r="G1306">
            <v>0</v>
          </cell>
        </row>
        <row r="1307">
          <cell r="C1307" t="str">
            <v>Goã choáng</v>
          </cell>
          <cell r="G1307">
            <v>0</v>
          </cell>
        </row>
        <row r="1308">
          <cell r="C1308" t="str">
            <v>Ñinh</v>
          </cell>
          <cell r="G1308">
            <v>0</v>
          </cell>
        </row>
        <row r="1309">
          <cell r="C1309" t="str">
            <v>Vaät lieäu khaùc</v>
          </cell>
          <cell r="G1309">
            <v>0</v>
          </cell>
        </row>
        <row r="1310">
          <cell r="C1310" t="str">
            <v>Nhaân coâng baäc 3,7/7</v>
          </cell>
          <cell r="G1310">
            <v>0</v>
          </cell>
        </row>
        <row r="1312">
          <cell r="C1312" t="str">
            <v>Goã vaùn</v>
          </cell>
          <cell r="G1312">
            <v>2.0560320000000001</v>
          </cell>
        </row>
        <row r="1313">
          <cell r="C1313" t="str">
            <v>Goã ñaø neïp</v>
          </cell>
          <cell r="G1313">
            <v>0.38680399999999998</v>
          </cell>
        </row>
        <row r="1314">
          <cell r="C1314" t="str">
            <v>Goã choáng</v>
          </cell>
          <cell r="G1314">
            <v>1.2876160000000001</v>
          </cell>
        </row>
        <row r="1315">
          <cell r="C1315" t="str">
            <v>Ñinh</v>
          </cell>
          <cell r="G1315">
            <v>38.94</v>
          </cell>
        </row>
        <row r="1316">
          <cell r="C1316" t="str">
            <v>Vaät lieäu khaùc</v>
          </cell>
          <cell r="G1316">
            <v>2.5960000000000001</v>
          </cell>
        </row>
        <row r="1317">
          <cell r="C1317" t="str">
            <v>Nhaân coâng baäc 4,0/7</v>
          </cell>
          <cell r="G1317">
            <v>82.812399999999997</v>
          </cell>
        </row>
        <row r="1319">
          <cell r="C1319" t="str">
            <v>Goã vaùn</v>
          </cell>
          <cell r="G1319">
            <v>8.3148911999999999</v>
          </cell>
        </row>
        <row r="1320">
          <cell r="C1320" t="str">
            <v>Goã ñaø neïp</v>
          </cell>
          <cell r="G1320">
            <v>1.9842354</v>
          </cell>
        </row>
        <row r="1321">
          <cell r="C1321" t="str">
            <v>Goã choáng</v>
          </cell>
          <cell r="G1321">
            <v>10.236134999999999</v>
          </cell>
        </row>
        <row r="1322">
          <cell r="C1322" t="str">
            <v>Ñinh</v>
          </cell>
          <cell r="G1322">
            <v>150.02499399999999</v>
          </cell>
        </row>
        <row r="1323">
          <cell r="C1323" t="str">
            <v>Vaät lieäu khaùc</v>
          </cell>
          <cell r="G1323">
            <v>10.4986</v>
          </cell>
        </row>
        <row r="1324">
          <cell r="C1324" t="str">
            <v>Nhaân coâng baäc 4,0/7</v>
          </cell>
          <cell r="G1324">
            <v>360.941868</v>
          </cell>
        </row>
        <row r="1326">
          <cell r="C1326" t="str">
            <v>Goã vaùn</v>
          </cell>
          <cell r="G1326">
            <v>0</v>
          </cell>
        </row>
        <row r="1327">
          <cell r="C1327" t="str">
            <v>Goã ñaø neïp</v>
          </cell>
          <cell r="G1327">
            <v>0</v>
          </cell>
        </row>
        <row r="1328">
          <cell r="C1328" t="str">
            <v>Goã choáng</v>
          </cell>
          <cell r="G1328">
            <v>0</v>
          </cell>
        </row>
        <row r="1329">
          <cell r="C1329" t="str">
            <v>Ñinh</v>
          </cell>
          <cell r="G1329">
            <v>0</v>
          </cell>
        </row>
        <row r="1330">
          <cell r="C1330" t="str">
            <v>Vaät lieäu khaùc</v>
          </cell>
          <cell r="G1330">
            <v>0</v>
          </cell>
        </row>
        <row r="1331">
          <cell r="C1331" t="str">
            <v>Nhaân coâng baäc 4,0/7</v>
          </cell>
          <cell r="G1331">
            <v>0</v>
          </cell>
        </row>
        <row r="1333">
          <cell r="C1333" t="str">
            <v>Goã vaùn</v>
          </cell>
          <cell r="G1333">
            <v>0</v>
          </cell>
        </row>
        <row r="1334">
          <cell r="C1334" t="str">
            <v>Goã ñaø neïp</v>
          </cell>
          <cell r="G1334">
            <v>0</v>
          </cell>
        </row>
        <row r="1335">
          <cell r="C1335" t="str">
            <v>Goã choáng</v>
          </cell>
          <cell r="G1335">
            <v>0</v>
          </cell>
        </row>
        <row r="1336">
          <cell r="C1336" t="str">
            <v>Ñinh</v>
          </cell>
          <cell r="G1336">
            <v>0</v>
          </cell>
        </row>
        <row r="1337">
          <cell r="C1337" t="str">
            <v>Vaät lieäu khaùc</v>
          </cell>
          <cell r="G1337">
            <v>0</v>
          </cell>
        </row>
        <row r="1338">
          <cell r="C1338" t="str">
            <v>Nhaân coâng baäc 4,0/7</v>
          </cell>
          <cell r="G1338">
            <v>0</v>
          </cell>
        </row>
        <row r="1340">
          <cell r="C1340" t="str">
            <v>Goã vaùn</v>
          </cell>
          <cell r="G1340">
            <v>0</v>
          </cell>
        </row>
        <row r="1341">
          <cell r="C1341" t="str">
            <v>Goã ñaø neïp</v>
          </cell>
          <cell r="G1341">
            <v>0</v>
          </cell>
        </row>
        <row r="1342">
          <cell r="C1342" t="str">
            <v>Goã choáng</v>
          </cell>
          <cell r="G1342">
            <v>0</v>
          </cell>
        </row>
        <row r="1343">
          <cell r="C1343" t="str">
            <v>Ñinh</v>
          </cell>
          <cell r="G1343">
            <v>0</v>
          </cell>
        </row>
        <row r="1344">
          <cell r="C1344" t="str">
            <v>Vaät lieäu khaùc</v>
          </cell>
          <cell r="G1344">
            <v>0</v>
          </cell>
        </row>
        <row r="1345">
          <cell r="C1345" t="str">
            <v>Nhaân coâng baäc 4,0/7</v>
          </cell>
          <cell r="G1345">
            <v>0</v>
          </cell>
        </row>
        <row r="1347">
          <cell r="C1347" t="str">
            <v>Goã vaùn</v>
          </cell>
          <cell r="G1347">
            <v>0.83952000000000004</v>
          </cell>
        </row>
        <row r="1348">
          <cell r="C1348" t="str">
            <v>Goã ñaø neïp</v>
          </cell>
          <cell r="G1348">
            <v>0.11872000000000001</v>
          </cell>
        </row>
        <row r="1349">
          <cell r="C1349" t="str">
            <v>Goã choáng</v>
          </cell>
          <cell r="G1349">
            <v>0.70808000000000004</v>
          </cell>
        </row>
        <row r="1350">
          <cell r="C1350" t="str">
            <v>Ñinh</v>
          </cell>
          <cell r="G1350">
            <v>9.01</v>
          </cell>
        </row>
        <row r="1351">
          <cell r="C1351" t="str">
            <v>Vaät lieäu khaùc</v>
          </cell>
          <cell r="G1351">
            <v>1.06</v>
          </cell>
        </row>
        <row r="1352">
          <cell r="C1352" t="str">
            <v>Nhaân coâng baäc 4,0/7</v>
          </cell>
          <cell r="G1352">
            <v>30.1782</v>
          </cell>
        </row>
        <row r="1354">
          <cell r="C1354" t="str">
            <v>Goã vaùn</v>
          </cell>
          <cell r="G1354">
            <v>0</v>
          </cell>
        </row>
        <row r="1355">
          <cell r="C1355" t="str">
            <v>Goã choáng</v>
          </cell>
          <cell r="G1355">
            <v>0</v>
          </cell>
        </row>
        <row r="1356">
          <cell r="C1356" t="str">
            <v>Ñinh ñæa</v>
          </cell>
          <cell r="G1356">
            <v>0</v>
          </cell>
        </row>
        <row r="1357">
          <cell r="C1357" t="str">
            <v>Ñinh</v>
          </cell>
          <cell r="G1357">
            <v>0</v>
          </cell>
        </row>
        <row r="1358">
          <cell r="C1358" t="str">
            <v>Vaät lieäu khaùc</v>
          </cell>
          <cell r="G1358">
            <v>0</v>
          </cell>
        </row>
        <row r="1359">
          <cell r="C1359" t="str">
            <v>Nhaân coâng baäc 4,0/7</v>
          </cell>
          <cell r="G1359">
            <v>0</v>
          </cell>
        </row>
        <row r="1361">
          <cell r="C1361" t="str">
            <v>Goã vaùn</v>
          </cell>
          <cell r="G1361">
            <v>0</v>
          </cell>
        </row>
        <row r="1362">
          <cell r="C1362" t="str">
            <v>Goã choáng</v>
          </cell>
          <cell r="G1362">
            <v>0</v>
          </cell>
        </row>
        <row r="1363">
          <cell r="C1363" t="str">
            <v>Ñinh ñæa</v>
          </cell>
          <cell r="G1363">
            <v>0</v>
          </cell>
        </row>
        <row r="1364">
          <cell r="C1364" t="str">
            <v>Ñinh</v>
          </cell>
          <cell r="G1364">
            <v>0</v>
          </cell>
        </row>
        <row r="1365">
          <cell r="C1365" t="str">
            <v>Vaät lieäu khaùc</v>
          </cell>
          <cell r="G1365">
            <v>0</v>
          </cell>
        </row>
        <row r="1366">
          <cell r="C1366" t="str">
            <v>Nhaân coâng baäc 4,0/7</v>
          </cell>
          <cell r="G1366">
            <v>0</v>
          </cell>
        </row>
        <row r="1368">
          <cell r="C1368" t="str">
            <v>Goã vaùn</v>
          </cell>
          <cell r="G1368">
            <v>0</v>
          </cell>
        </row>
        <row r="1369">
          <cell r="C1369" t="str">
            <v>Goã ñaø neïp</v>
          </cell>
          <cell r="G1369">
            <v>0</v>
          </cell>
        </row>
        <row r="1370">
          <cell r="C1370" t="str">
            <v>Ñinh</v>
          </cell>
          <cell r="G1370">
            <v>0</v>
          </cell>
        </row>
        <row r="1371">
          <cell r="C1371" t="str">
            <v>Nhaân coâng baäc 4,0/7</v>
          </cell>
          <cell r="G1371">
            <v>0</v>
          </cell>
        </row>
        <row r="1373">
          <cell r="C1373" t="str">
            <v>Ximaêng PC30</v>
          </cell>
          <cell r="G1373">
            <v>0</v>
          </cell>
        </row>
        <row r="1374">
          <cell r="C1374" t="str">
            <v xml:space="preserve">Caùt vaøng </v>
          </cell>
          <cell r="G1374">
            <v>0</v>
          </cell>
        </row>
        <row r="1375">
          <cell r="C1375" t="str">
            <v>Ñaù 1x2</v>
          </cell>
          <cell r="G1375">
            <v>0</v>
          </cell>
        </row>
        <row r="1376">
          <cell r="C1376" t="str">
            <v>Vöõa</v>
          </cell>
          <cell r="G1376">
            <v>0</v>
          </cell>
        </row>
        <row r="1377">
          <cell r="C1377" t="str">
            <v>Nhaân coâng baäc 3,0/7</v>
          </cell>
          <cell r="G1377">
            <v>0</v>
          </cell>
        </row>
        <row r="1378">
          <cell r="C1378" t="str">
            <v>Maùy troän 250l</v>
          </cell>
          <cell r="G1378">
            <v>0</v>
          </cell>
        </row>
        <row r="1380">
          <cell r="C1380" t="str">
            <v>Ximaêng PC30</v>
          </cell>
          <cell r="G1380">
            <v>1062.2177999999999</v>
          </cell>
        </row>
        <row r="1381">
          <cell r="C1381" t="str">
            <v xml:space="preserve">Caùt vaøng </v>
          </cell>
          <cell r="G1381">
            <v>1.4566670999999998</v>
          </cell>
        </row>
        <row r="1382">
          <cell r="C1382" t="str">
            <v>Ñaù 1x2</v>
          </cell>
          <cell r="G1382">
            <v>2.7269801999999999</v>
          </cell>
        </row>
        <row r="1383">
          <cell r="C1383" t="str">
            <v>Vöõa</v>
          </cell>
          <cell r="G1383">
            <v>566.1</v>
          </cell>
        </row>
        <row r="1384">
          <cell r="C1384" t="str">
            <v>Nhaân coâng baäc 3,0/7</v>
          </cell>
          <cell r="G1384">
            <v>9.5472000000000001</v>
          </cell>
        </row>
        <row r="1385">
          <cell r="C1385" t="str">
            <v>Maùy troän 250l</v>
          </cell>
          <cell r="G1385">
            <v>0.29070000000000001</v>
          </cell>
        </row>
        <row r="1387">
          <cell r="C1387" t="str">
            <v>Goã vaùn</v>
          </cell>
          <cell r="G1387">
            <v>0</v>
          </cell>
        </row>
        <row r="1388">
          <cell r="C1388" t="str">
            <v>Ñinh</v>
          </cell>
          <cell r="G1388">
            <v>0</v>
          </cell>
        </row>
        <row r="1389">
          <cell r="C1389" t="str">
            <v>Nhaân coâng baäc 3,0/7</v>
          </cell>
          <cell r="G1389">
            <v>0</v>
          </cell>
        </row>
        <row r="1391">
          <cell r="C1391" t="str">
            <v>Theùp troøn K &lt;=10</v>
          </cell>
          <cell r="G1391">
            <v>0</v>
          </cell>
        </row>
        <row r="1392">
          <cell r="C1392" t="str">
            <v>Daây theùp</v>
          </cell>
          <cell r="G1392">
            <v>0</v>
          </cell>
        </row>
        <row r="1393">
          <cell r="C1393" t="str">
            <v>Nhaân coâng baäc 3,5/7</v>
          </cell>
          <cell r="G1393">
            <v>0</v>
          </cell>
        </row>
        <row r="1394">
          <cell r="C1394" t="str">
            <v>Maùy caét uoán</v>
          </cell>
          <cell r="G1394">
            <v>0</v>
          </cell>
        </row>
        <row r="1396">
          <cell r="C1396" t="str">
            <v>Ximaêng  PC30</v>
          </cell>
          <cell r="G1396">
            <v>11.521079999999998</v>
          </cell>
        </row>
        <row r="1397">
          <cell r="C1397" t="str">
            <v>Caùt vaøng</v>
          </cell>
          <cell r="G1397">
            <v>3.9240000000000004E-2</v>
          </cell>
        </row>
        <row r="1398">
          <cell r="C1398" t="str">
            <v xml:space="preserve">Vaät lieäu khaùc </v>
          </cell>
          <cell r="G1398">
            <v>120</v>
          </cell>
        </row>
        <row r="1399">
          <cell r="C1399" t="str">
            <v>Nhaân coâng baäc 4,0/7</v>
          </cell>
          <cell r="G1399">
            <v>1.7999999999999998</v>
          </cell>
        </row>
        <row r="1401">
          <cell r="C1401" t="str">
            <v>Goã xeû</v>
          </cell>
          <cell r="G1401">
            <v>0</v>
          </cell>
        </row>
        <row r="1402">
          <cell r="C1402" t="str">
            <v>Ñinh</v>
          </cell>
          <cell r="G1402">
            <v>0</v>
          </cell>
        </row>
        <row r="1403">
          <cell r="C1403" t="str">
            <v>Haéc ín</v>
          </cell>
          <cell r="G1403">
            <v>0</v>
          </cell>
        </row>
        <row r="1404">
          <cell r="C1404" t="str">
            <v>Nhaân coâng baäc 3,5/7</v>
          </cell>
          <cell r="G1404">
            <v>0</v>
          </cell>
        </row>
        <row r="1406">
          <cell r="C1406" t="str">
            <v>Goã xeû</v>
          </cell>
          <cell r="G1406">
            <v>0</v>
          </cell>
        </row>
        <row r="1407">
          <cell r="C1407" t="str">
            <v>Ñinh</v>
          </cell>
          <cell r="G1407">
            <v>0</v>
          </cell>
        </row>
        <row r="1408">
          <cell r="C1408" t="str">
            <v>Nhaân coâng baäc 3,5/7</v>
          </cell>
          <cell r="G1408">
            <v>0</v>
          </cell>
        </row>
        <row r="1411">
          <cell r="C1411" t="str">
            <v>Khuoân cuûa goå</v>
          </cell>
          <cell r="G1411">
            <v>0</v>
          </cell>
        </row>
        <row r="1412">
          <cell r="C1412" t="str">
            <v>Ximaêng  PC30</v>
          </cell>
          <cell r="G1412">
            <v>0</v>
          </cell>
        </row>
        <row r="1413">
          <cell r="C1413" t="str">
            <v>Caùt vaøng</v>
          </cell>
          <cell r="G1413">
            <v>0</v>
          </cell>
        </row>
        <row r="1414">
          <cell r="C1414" t="str">
            <v>Baät saét  D=6mm</v>
          </cell>
          <cell r="G1414">
            <v>0</v>
          </cell>
        </row>
        <row r="1415">
          <cell r="C1415" t="str">
            <v>Nhaân coâng baäc 3,5/7</v>
          </cell>
          <cell r="G1415">
            <v>0</v>
          </cell>
        </row>
        <row r="1417">
          <cell r="C1417" t="str">
            <v>Caùnh cuûa goå</v>
          </cell>
          <cell r="G1417">
            <v>0</v>
          </cell>
        </row>
        <row r="1418">
          <cell r="C1418" t="str">
            <v>Ximaêng  PC30</v>
          </cell>
          <cell r="G1418">
            <v>0</v>
          </cell>
        </row>
        <row r="1419">
          <cell r="C1419" t="str">
            <v>Caùt vaøng</v>
          </cell>
          <cell r="G1419">
            <v>0</v>
          </cell>
        </row>
        <row r="1420">
          <cell r="C1420" t="str">
            <v>Baät saét  D=6mm</v>
          </cell>
          <cell r="G1420">
            <v>0</v>
          </cell>
        </row>
        <row r="1421">
          <cell r="C1421" t="str">
            <v>Nhaân coâng baäc 3,5/7</v>
          </cell>
          <cell r="G1421">
            <v>0</v>
          </cell>
        </row>
        <row r="1423">
          <cell r="C1423" t="str">
            <v>Caùnh cuûa goå</v>
          </cell>
          <cell r="G1423">
            <v>0</v>
          </cell>
        </row>
        <row r="1424">
          <cell r="C1424" t="str">
            <v>Nhaân coâng baäc 3,5/7</v>
          </cell>
          <cell r="G1424">
            <v>0</v>
          </cell>
        </row>
        <row r="1427">
          <cell r="C1427" t="str">
            <v>Theùp hình</v>
          </cell>
          <cell r="G1427">
            <v>0</v>
          </cell>
        </row>
        <row r="1428">
          <cell r="C1428" t="str">
            <v>Theùp taám</v>
          </cell>
          <cell r="G1428">
            <v>0</v>
          </cell>
        </row>
        <row r="1429">
          <cell r="C1429" t="str">
            <v xml:space="preserve">Theùp troøn </v>
          </cell>
          <cell r="G1429">
            <v>0</v>
          </cell>
        </row>
        <row r="1430">
          <cell r="C1430" t="str">
            <v>Taêng ñô</v>
          </cell>
          <cell r="G1430">
            <v>0</v>
          </cell>
        </row>
        <row r="1431">
          <cell r="C1431" t="str">
            <v>Oâxy</v>
          </cell>
          <cell r="G1431">
            <v>0</v>
          </cell>
        </row>
        <row r="1432">
          <cell r="C1432" t="str">
            <v>Ñaát ñeøn</v>
          </cell>
          <cell r="G1432">
            <v>0</v>
          </cell>
        </row>
        <row r="1433">
          <cell r="C1433" t="str">
            <v>Que haøn</v>
          </cell>
          <cell r="G1433">
            <v>0</v>
          </cell>
        </row>
        <row r="1434">
          <cell r="C1434" t="str">
            <v>Vaät lieäu khaùc</v>
          </cell>
          <cell r="G1434">
            <v>0</v>
          </cell>
        </row>
        <row r="1435">
          <cell r="C1435" t="str">
            <v>Nhaân coâng baäc 3,5/7</v>
          </cell>
          <cell r="G1435">
            <v>0</v>
          </cell>
        </row>
        <row r="1436">
          <cell r="C1436" t="str">
            <v>Maùy haøn 23 KW</v>
          </cell>
          <cell r="G1436">
            <v>0</v>
          </cell>
        </row>
        <row r="1437">
          <cell r="C1437" t="str">
            <v>Maùy khoan 4,5KW</v>
          </cell>
          <cell r="G1437">
            <v>0</v>
          </cell>
        </row>
        <row r="1438">
          <cell r="C1438" t="str">
            <v>Caàn caåu 10T</v>
          </cell>
          <cell r="G1438">
            <v>0</v>
          </cell>
        </row>
        <row r="1439">
          <cell r="C1439" t="str">
            <v>Maùy khaùc</v>
          </cell>
          <cell r="G1439">
            <v>0</v>
          </cell>
        </row>
        <row r="1441">
          <cell r="C1441" t="str">
            <v>Theùp hình</v>
          </cell>
          <cell r="G1441">
            <v>0</v>
          </cell>
        </row>
        <row r="1442">
          <cell r="C1442" t="str">
            <v>Theùp taám</v>
          </cell>
          <cell r="G1442">
            <v>0</v>
          </cell>
        </row>
        <row r="1443">
          <cell r="C1443" t="str">
            <v>Oâxy</v>
          </cell>
          <cell r="G1443">
            <v>0</v>
          </cell>
        </row>
        <row r="1444">
          <cell r="C1444" t="str">
            <v>Ñaát ñeøn</v>
          </cell>
          <cell r="G1444">
            <v>0</v>
          </cell>
        </row>
        <row r="1445">
          <cell r="C1445" t="str">
            <v>Que haøn</v>
          </cell>
          <cell r="G1445">
            <v>0</v>
          </cell>
        </row>
        <row r="1446">
          <cell r="C1446" t="str">
            <v>Vaät lieäu khaùc</v>
          </cell>
          <cell r="G1446">
            <v>0</v>
          </cell>
        </row>
        <row r="1447">
          <cell r="C1447" t="str">
            <v>Nhaân coâng baäc 3,5/7</v>
          </cell>
          <cell r="G1447">
            <v>0</v>
          </cell>
        </row>
        <row r="1448">
          <cell r="C1448" t="str">
            <v>Maùy haøn 23 KW</v>
          </cell>
          <cell r="G1448">
            <v>0</v>
          </cell>
        </row>
        <row r="1449">
          <cell r="C1449" t="str">
            <v>Maùy khoan 4,5KW</v>
          </cell>
          <cell r="G1449">
            <v>0</v>
          </cell>
        </row>
        <row r="1450">
          <cell r="C1450" t="str">
            <v>Caàn caåu 10T</v>
          </cell>
          <cell r="G1450">
            <v>0</v>
          </cell>
        </row>
        <row r="1451">
          <cell r="C1451" t="str">
            <v>Maùy khaùc</v>
          </cell>
          <cell r="G1451">
            <v>0</v>
          </cell>
        </row>
        <row r="1453">
          <cell r="C1453" t="str">
            <v>Bu loâng M20x80</v>
          </cell>
          <cell r="G1453">
            <v>0</v>
          </cell>
        </row>
        <row r="1454">
          <cell r="C1454" t="str">
            <v>Que haøn</v>
          </cell>
          <cell r="G1454">
            <v>0</v>
          </cell>
        </row>
        <row r="1455">
          <cell r="C1455" t="str">
            <v>Daây theùp</v>
          </cell>
          <cell r="G1455">
            <v>0</v>
          </cell>
        </row>
        <row r="1456">
          <cell r="C1456" t="str">
            <v xml:space="preserve">Theùp troøn </v>
          </cell>
          <cell r="G1456">
            <v>0</v>
          </cell>
        </row>
        <row r="1457">
          <cell r="C1457" t="str">
            <v>Goã cheøn</v>
          </cell>
          <cell r="G1457">
            <v>0</v>
          </cell>
        </row>
        <row r="1458">
          <cell r="C1458" t="str">
            <v>Vaät lieäu khaùc</v>
          </cell>
          <cell r="G1458">
            <v>0</v>
          </cell>
        </row>
        <row r="1459">
          <cell r="C1459" t="str">
            <v>Nhaân coâng baäc 3,5/7</v>
          </cell>
          <cell r="G1459">
            <v>0</v>
          </cell>
        </row>
        <row r="1460">
          <cell r="C1460" t="str">
            <v>Caàn caåu 10T</v>
          </cell>
          <cell r="G1460">
            <v>0</v>
          </cell>
        </row>
        <row r="1461">
          <cell r="C1461" t="str">
            <v>Maùy haøn 23 KW</v>
          </cell>
        </row>
        <row r="1463">
          <cell r="C1463" t="str">
            <v xml:space="preserve"> Cöûa saét xeáp,cöûa cuoán</v>
          </cell>
          <cell r="G1463">
            <v>38.4</v>
          </cell>
        </row>
        <row r="1464">
          <cell r="C1464" t="str">
            <v>Ximaêng  PC30</v>
          </cell>
          <cell r="G1464">
            <v>55.295999999999999</v>
          </cell>
        </row>
        <row r="1465">
          <cell r="C1465" t="str">
            <v>Caùt vaøng</v>
          </cell>
          <cell r="G1465">
            <v>0.183168</v>
          </cell>
        </row>
        <row r="1466">
          <cell r="C1466" t="str">
            <v>baät saét D=10mm</v>
          </cell>
          <cell r="G1466">
            <v>0</v>
          </cell>
        </row>
        <row r="1467">
          <cell r="C1467" t="str">
            <v>baät saét 20x4x250</v>
          </cell>
          <cell r="G1467">
            <v>76.8</v>
          </cell>
        </row>
        <row r="1468">
          <cell r="C1468" t="str">
            <v>Que haøn</v>
          </cell>
          <cell r="G1468">
            <v>7.68</v>
          </cell>
        </row>
        <row r="1469">
          <cell r="C1469" t="str">
            <v>Nhaân coâng baäc 4,0/7</v>
          </cell>
          <cell r="G1469">
            <v>18.047999999999998</v>
          </cell>
        </row>
        <row r="1470">
          <cell r="C1470" t="str">
            <v>Maùy haøn 23 KW</v>
          </cell>
          <cell r="G1470">
            <v>3.84</v>
          </cell>
        </row>
        <row r="1472">
          <cell r="C1472" t="str">
            <v>Cöûa khung saét khung nhoâm</v>
          </cell>
          <cell r="G1472">
            <v>272.45200000000006</v>
          </cell>
        </row>
        <row r="1473">
          <cell r="C1473" t="str">
            <v>Ximaêng  PC30</v>
          </cell>
          <cell r="G1473">
            <v>392.33088000000009</v>
          </cell>
        </row>
        <row r="1474">
          <cell r="C1474" t="str">
            <v>Caùt vaøng</v>
          </cell>
          <cell r="G1474">
            <v>1.2995960400000002</v>
          </cell>
        </row>
        <row r="1475">
          <cell r="C1475" t="str">
            <v>baät saét D=10mm</v>
          </cell>
          <cell r="G1475">
            <v>544.90400000000011</v>
          </cell>
        </row>
        <row r="1476">
          <cell r="C1476" t="str">
            <v>baät saét 20x4x250</v>
          </cell>
          <cell r="G1476">
            <v>0</v>
          </cell>
        </row>
        <row r="1477">
          <cell r="C1477" t="str">
            <v>Que haøn</v>
          </cell>
          <cell r="G1477">
            <v>0</v>
          </cell>
        </row>
        <row r="1478">
          <cell r="C1478" t="str">
            <v>Nhaân coâng baäc 4,0/7</v>
          </cell>
          <cell r="G1478">
            <v>81.735600000000019</v>
          </cell>
        </row>
        <row r="1479">
          <cell r="C1479" t="str">
            <v>Maùy haøn 23 KW</v>
          </cell>
          <cell r="G1479">
            <v>27.245200000000008</v>
          </cell>
        </row>
        <row r="1482">
          <cell r="C1482" t="str">
            <v>Lan can saét</v>
          </cell>
        </row>
        <row r="1483">
          <cell r="C1483" t="str">
            <v>Ximaêng  PC30</v>
          </cell>
        </row>
        <row r="1484">
          <cell r="C1484" t="str">
            <v>Caùt vaøng</v>
          </cell>
        </row>
        <row r="1485">
          <cell r="C1485" t="str">
            <v>Baät saét</v>
          </cell>
        </row>
        <row r="1486">
          <cell r="C1486" t="str">
            <v>Que haøn</v>
          </cell>
        </row>
        <row r="1487">
          <cell r="C1487" t="str">
            <v>Vaät lieäu khaùc</v>
          </cell>
        </row>
        <row r="1488">
          <cell r="C1488" t="str">
            <v>Nhaân coâng baäc 4,0/7</v>
          </cell>
        </row>
        <row r="1489">
          <cell r="C1489" t="str">
            <v>Maùy haøn 23 KW</v>
          </cell>
        </row>
        <row r="1491">
          <cell r="C1491" t="str">
            <v xml:space="preserve">Hoa saét cöûa </v>
          </cell>
        </row>
        <row r="1492">
          <cell r="C1492" t="str">
            <v>Ximaêng  PC30</v>
          </cell>
        </row>
        <row r="1493">
          <cell r="C1493" t="str">
            <v>Caùt vaøng</v>
          </cell>
        </row>
        <row r="1494">
          <cell r="C1494" t="str">
            <v>baät saét D=10mm</v>
          </cell>
        </row>
        <row r="1495">
          <cell r="C1495" t="str">
            <v>Que haøn</v>
          </cell>
        </row>
        <row r="1496">
          <cell r="C1496" t="str">
            <v>Vaät lieäu khaùc</v>
          </cell>
        </row>
        <row r="1497">
          <cell r="C1497" t="str">
            <v>Nhaân coâng baäc 4,0/7</v>
          </cell>
        </row>
        <row r="1498">
          <cell r="C1498" t="str">
            <v>Maùy haøn 23 KW</v>
          </cell>
        </row>
        <row r="1500">
          <cell r="C1500" t="str">
            <v>Vaùch kính khung nhoâm</v>
          </cell>
          <cell r="G1500">
            <v>669.9</v>
          </cell>
        </row>
        <row r="1501">
          <cell r="C1501" t="str">
            <v>Ximaêng  PC30</v>
          </cell>
          <cell r="G1501">
            <v>428.73599999999999</v>
          </cell>
        </row>
        <row r="1502">
          <cell r="C1502" t="str">
            <v>Caùt vaøng</v>
          </cell>
          <cell r="G1502">
            <v>1.4201880000000002</v>
          </cell>
        </row>
        <row r="1503">
          <cell r="C1503" t="str">
            <v>baät saét D=10mm</v>
          </cell>
          <cell r="G1503">
            <v>1339.8</v>
          </cell>
        </row>
        <row r="1504">
          <cell r="C1504" t="str">
            <v>Que haøn</v>
          </cell>
          <cell r="G1504">
            <v>0</v>
          </cell>
        </row>
        <row r="1505">
          <cell r="C1505" t="str">
            <v>Vaät lieäu khaùc</v>
          </cell>
          <cell r="G1505">
            <v>3349.5</v>
          </cell>
        </row>
        <row r="1506">
          <cell r="C1506" t="str">
            <v>Nhaân coâng baäc 4,0/7</v>
          </cell>
          <cell r="G1506">
            <v>200.97</v>
          </cell>
        </row>
        <row r="1509">
          <cell r="C1509" t="str">
            <v>Litoâ 30x30</v>
          </cell>
          <cell r="G1509">
            <v>0</v>
          </cell>
        </row>
        <row r="1510">
          <cell r="C1510" t="str">
            <v>Ngoùi 22vieân/1m2</v>
          </cell>
          <cell r="G1510">
            <v>0</v>
          </cell>
        </row>
        <row r="1511">
          <cell r="C1511" t="str">
            <v>Ngoùi boø</v>
          </cell>
          <cell r="G1511">
            <v>0</v>
          </cell>
        </row>
        <row r="1512">
          <cell r="C1512" t="str">
            <v>Gaïch chæ</v>
          </cell>
          <cell r="G1512">
            <v>0</v>
          </cell>
        </row>
        <row r="1513">
          <cell r="C1513" t="str">
            <v>Ximaêng  PC30</v>
          </cell>
          <cell r="G1513">
            <v>0</v>
          </cell>
        </row>
        <row r="1514">
          <cell r="C1514" t="str">
            <v>Caùt vaøng</v>
          </cell>
          <cell r="G1514">
            <v>0</v>
          </cell>
        </row>
        <row r="1515">
          <cell r="C1515" t="str">
            <v>Vöõa</v>
          </cell>
          <cell r="G1515">
            <v>0</v>
          </cell>
        </row>
        <row r="1516">
          <cell r="C1516" t="str">
            <v>Ñinh 6cm</v>
          </cell>
          <cell r="G1516">
            <v>0</v>
          </cell>
        </row>
        <row r="1517">
          <cell r="C1517" t="str">
            <v>Theùp buoäc</v>
          </cell>
          <cell r="G1517">
            <v>0</v>
          </cell>
        </row>
        <row r="1518">
          <cell r="C1518" t="str">
            <v>Nhaân coâng baäc 3,0/7</v>
          </cell>
          <cell r="G1518">
            <v>0</v>
          </cell>
        </row>
        <row r="1519">
          <cell r="C1519" t="str">
            <v>Maùy troän 80l</v>
          </cell>
          <cell r="G1519">
            <v>0</v>
          </cell>
        </row>
        <row r="1520">
          <cell r="C1520" t="str">
            <v>Maùy vaän thaêng 0.8 T</v>
          </cell>
          <cell r="G1520">
            <v>0</v>
          </cell>
        </row>
        <row r="1522">
          <cell r="C1522" t="str">
            <v>Toân muùi</v>
          </cell>
          <cell r="G1522">
            <v>0</v>
          </cell>
        </row>
        <row r="1523">
          <cell r="C1523" t="str">
            <v>Toân uùp noùc</v>
          </cell>
          <cell r="G1523">
            <v>0</v>
          </cell>
        </row>
        <row r="1524">
          <cell r="C1524" t="str">
            <v>Ñinh vít</v>
          </cell>
          <cell r="G1524">
            <v>0</v>
          </cell>
        </row>
        <row r="1525">
          <cell r="C1525" t="str">
            <v>Nhaân coâng baäc 3,5/7</v>
          </cell>
          <cell r="G1525">
            <v>0</v>
          </cell>
        </row>
        <row r="1527">
          <cell r="C1527" t="str">
            <v>Ximaêng  PC30</v>
          </cell>
          <cell r="G1527">
            <v>16367.774335</v>
          </cell>
        </row>
        <row r="1528">
          <cell r="C1528" t="str">
            <v>Caùt vaøng</v>
          </cell>
          <cell r="G1528">
            <v>55.747505000000004</v>
          </cell>
        </row>
        <row r="1529">
          <cell r="C1529" t="str">
            <v>Vaät lieäu khaùc</v>
          </cell>
          <cell r="G1529">
            <v>0</v>
          </cell>
        </row>
        <row r="1530">
          <cell r="C1530" t="str">
            <v>Nhaân coâng baäc 3,7/7</v>
          </cell>
          <cell r="G1530">
            <v>412.16450000000003</v>
          </cell>
        </row>
        <row r="1531">
          <cell r="C1531" t="str">
            <v>Maùy troän 80l</v>
          </cell>
          <cell r="G1531">
            <v>9.025500000000001</v>
          </cell>
        </row>
        <row r="1532">
          <cell r="C1532" t="str">
            <v>Maùy vaän thaêng 0.8 T</v>
          </cell>
          <cell r="G1532">
            <v>0</v>
          </cell>
        </row>
        <row r="1534">
          <cell r="C1534" t="str">
            <v>Ximaêng  PC30</v>
          </cell>
          <cell r="G1534">
            <v>0</v>
          </cell>
        </row>
        <row r="1535">
          <cell r="C1535" t="str">
            <v>Caùt vaøng</v>
          </cell>
          <cell r="G1535">
            <v>0</v>
          </cell>
        </row>
        <row r="1536">
          <cell r="C1536" t="str">
            <v>Vaät lieäu khaùc</v>
          </cell>
          <cell r="G1536">
            <v>0</v>
          </cell>
        </row>
        <row r="1537">
          <cell r="C1537" t="str">
            <v>Nhaân coâng baäc 3,7/7</v>
          </cell>
          <cell r="G1537">
            <v>0</v>
          </cell>
        </row>
        <row r="1538">
          <cell r="C1538" t="str">
            <v>Maùy troän 80l</v>
          </cell>
          <cell r="G1538">
            <v>0</v>
          </cell>
        </row>
        <row r="1539">
          <cell r="C1539" t="str">
            <v>Maùy vaän thaêng 0.8 T</v>
          </cell>
          <cell r="G1539">
            <v>0</v>
          </cell>
        </row>
        <row r="1541">
          <cell r="C1541" t="str">
            <v>Ximaêng  PC30</v>
          </cell>
          <cell r="G1541">
            <v>0</v>
          </cell>
        </row>
        <row r="1542">
          <cell r="C1542" t="str">
            <v>Caùt vaøng</v>
          </cell>
          <cell r="G1542">
            <v>0</v>
          </cell>
        </row>
        <row r="1543">
          <cell r="C1543" t="str">
            <v>Vöõa</v>
          </cell>
          <cell r="G1543">
            <v>0</v>
          </cell>
        </row>
        <row r="1544">
          <cell r="C1544" t="str">
            <v>Nhaân coâng baäc 3,7/7</v>
          </cell>
          <cell r="G1544">
            <v>0</v>
          </cell>
        </row>
        <row r="1545">
          <cell r="C1545" t="str">
            <v>Maùy troän 80l</v>
          </cell>
          <cell r="G1545">
            <v>0</v>
          </cell>
        </row>
        <row r="1547">
          <cell r="C1547" t="str">
            <v>Ximaêng  PC30</v>
          </cell>
          <cell r="G1547">
            <v>0</v>
          </cell>
        </row>
        <row r="1548">
          <cell r="C1548" t="str">
            <v>Caùt vaøng</v>
          </cell>
          <cell r="G1548">
            <v>0</v>
          </cell>
        </row>
        <row r="1549">
          <cell r="C1549" t="str">
            <v>Vöõa</v>
          </cell>
          <cell r="G1549">
            <v>0</v>
          </cell>
        </row>
        <row r="1550">
          <cell r="C1550" t="str">
            <v>Vaät lieäu khaùc</v>
          </cell>
          <cell r="G1550">
            <v>0</v>
          </cell>
        </row>
        <row r="1551">
          <cell r="C1551" t="str">
            <v>Nhaân coâng baäc 3,7/7</v>
          </cell>
          <cell r="G1551">
            <v>0</v>
          </cell>
        </row>
        <row r="1552">
          <cell r="C1552" t="str">
            <v>Maùy troän 80l</v>
          </cell>
          <cell r="G1552">
            <v>0</v>
          </cell>
        </row>
        <row r="1553">
          <cell r="C1553" t="str">
            <v>Maùy vaän thaêng 0.8 T</v>
          </cell>
          <cell r="G1553">
            <v>0</v>
          </cell>
        </row>
        <row r="1555">
          <cell r="C1555" t="str">
            <v>Ximaêng  PC30</v>
          </cell>
          <cell r="G1555">
            <v>0</v>
          </cell>
        </row>
        <row r="1556">
          <cell r="C1556" t="str">
            <v>Caùt vaøng</v>
          </cell>
          <cell r="G1556">
            <v>0</v>
          </cell>
        </row>
        <row r="1557">
          <cell r="C1557" t="str">
            <v>Vöõa</v>
          </cell>
          <cell r="G1557">
            <v>0</v>
          </cell>
        </row>
        <row r="1558">
          <cell r="C1558" t="str">
            <v>Vaät lieäu khaùc</v>
          </cell>
          <cell r="G1558">
            <v>0</v>
          </cell>
        </row>
        <row r="1559">
          <cell r="C1559" t="str">
            <v>Nhaân coâng baäc 3,7/7</v>
          </cell>
          <cell r="G1559">
            <v>0</v>
          </cell>
        </row>
        <row r="1560">
          <cell r="C1560" t="str">
            <v>Maùy troän 80l</v>
          </cell>
          <cell r="G1560">
            <v>0</v>
          </cell>
        </row>
        <row r="1561">
          <cell r="C1561" t="str">
            <v>Maùy vaän thaêng 0.8 T</v>
          </cell>
          <cell r="G1561">
            <v>0</v>
          </cell>
        </row>
        <row r="1563">
          <cell r="C1563" t="str">
            <v>Ximaêng  PC30</v>
          </cell>
          <cell r="G1563">
            <v>284.11775279999995</v>
          </cell>
        </row>
        <row r="1564">
          <cell r="C1564" t="str">
            <v>Caùt vaøng</v>
          </cell>
          <cell r="G1564">
            <v>1.0749312</v>
          </cell>
        </row>
        <row r="1565">
          <cell r="C1565" t="str">
            <v>Vöõa</v>
          </cell>
          <cell r="G1565">
            <v>249.5376</v>
          </cell>
        </row>
        <row r="1566">
          <cell r="C1566" t="str">
            <v>Nhaân coâng baäc 3,7/7</v>
          </cell>
          <cell r="G1566">
            <v>17.595600000000001</v>
          </cell>
        </row>
        <row r="1567">
          <cell r="C1567" t="str">
            <v>Maùy troän 80l</v>
          </cell>
          <cell r="G1567">
            <v>0.15995999999999999</v>
          </cell>
        </row>
        <row r="1568">
          <cell r="C1568" t="str">
            <v>Maùy vaän thaêng 0.8 T</v>
          </cell>
          <cell r="G1568">
            <v>5.3319999999999999E-2</v>
          </cell>
        </row>
        <row r="1570">
          <cell r="C1570" t="str">
            <v>Ximaêng  PC30</v>
          </cell>
          <cell r="G1570">
            <v>0</v>
          </cell>
        </row>
        <row r="1571">
          <cell r="C1571" t="str">
            <v>Caùt vaøng</v>
          </cell>
          <cell r="G1571">
            <v>0</v>
          </cell>
        </row>
        <row r="1572">
          <cell r="C1572" t="str">
            <v>Vöõa</v>
          </cell>
          <cell r="G1572">
            <v>0</v>
          </cell>
        </row>
        <row r="1573">
          <cell r="C1573" t="str">
            <v>Nhaân coâng baäc 3,7/7</v>
          </cell>
          <cell r="G1573">
            <v>0</v>
          </cell>
        </row>
        <row r="1574">
          <cell r="C1574" t="str">
            <v>Maùy troän 80l</v>
          </cell>
          <cell r="G1574">
            <v>0</v>
          </cell>
        </row>
        <row r="1575">
          <cell r="C1575" t="str">
            <v>Maùy vaän thaêng 0.8 T</v>
          </cell>
          <cell r="G1575">
            <v>0</v>
          </cell>
        </row>
        <row r="1577">
          <cell r="C1577" t="str">
            <v>Ximaêng  PC30</v>
          </cell>
          <cell r="G1577">
            <v>0</v>
          </cell>
        </row>
        <row r="1578">
          <cell r="C1578" t="str">
            <v>Caùt vaøng</v>
          </cell>
          <cell r="G1578">
            <v>0</v>
          </cell>
        </row>
        <row r="1579">
          <cell r="C1579" t="str">
            <v>Nhaân coâng baäc 3,7/7</v>
          </cell>
          <cell r="G1579">
            <v>0</v>
          </cell>
        </row>
        <row r="1580">
          <cell r="C1580" t="str">
            <v>Maùy troän 80l</v>
          </cell>
          <cell r="G1580">
            <v>0</v>
          </cell>
        </row>
        <row r="1581">
          <cell r="C1581" t="str">
            <v>Maùy vaän thaêng 0.8 T</v>
          </cell>
          <cell r="G1581">
            <v>0</v>
          </cell>
        </row>
        <row r="1586">
          <cell r="C1586" t="str">
            <v>Ximaêng  PC30</v>
          </cell>
          <cell r="G1586">
            <v>0</v>
          </cell>
        </row>
        <row r="1587">
          <cell r="C1587" t="str">
            <v>Caùt vaøng</v>
          </cell>
          <cell r="G1587">
            <v>0</v>
          </cell>
        </row>
        <row r="1588">
          <cell r="C1588" t="str">
            <v>Ñaù traéng</v>
          </cell>
          <cell r="G1588">
            <v>0</v>
          </cell>
        </row>
        <row r="1589">
          <cell r="C1589" t="str">
            <v>Boät ñaù</v>
          </cell>
          <cell r="G1589">
            <v>0</v>
          </cell>
        </row>
        <row r="1590">
          <cell r="C1590" t="str">
            <v>Ximaêng traéng</v>
          </cell>
          <cell r="G1590">
            <v>0</v>
          </cell>
        </row>
        <row r="1591">
          <cell r="C1591" t="str">
            <v>Boät maøu</v>
          </cell>
          <cell r="G1591">
            <v>0</v>
          </cell>
        </row>
        <row r="1592">
          <cell r="C1592" t="str">
            <v>Nhaân coâng baäc 3,7/7</v>
          </cell>
          <cell r="G1592">
            <v>0</v>
          </cell>
        </row>
        <row r="1596">
          <cell r="C1596" t="str">
            <v>Ximaêng  PC30</v>
          </cell>
          <cell r="G1596">
            <v>0</v>
          </cell>
        </row>
        <row r="1597">
          <cell r="C1597" t="str">
            <v>Caùt vaøng</v>
          </cell>
          <cell r="G1597">
            <v>0</v>
          </cell>
        </row>
        <row r="1598">
          <cell r="C1598" t="str">
            <v>Ñaù traéng</v>
          </cell>
          <cell r="G1598">
            <v>0</v>
          </cell>
        </row>
        <row r="1599">
          <cell r="C1599" t="str">
            <v>Boät ñaù</v>
          </cell>
          <cell r="G1599">
            <v>0</v>
          </cell>
        </row>
        <row r="1600">
          <cell r="C1600" t="str">
            <v>Ximaêng traéng</v>
          </cell>
          <cell r="G1600">
            <v>0</v>
          </cell>
        </row>
        <row r="1601">
          <cell r="C1601" t="str">
            <v>Boät maøu</v>
          </cell>
          <cell r="G1601">
            <v>0</v>
          </cell>
        </row>
        <row r="1602">
          <cell r="C1602" t="str">
            <v>Nhaân coâng baäc 3,7/7</v>
          </cell>
          <cell r="G1602">
            <v>0</v>
          </cell>
        </row>
        <row r="1604">
          <cell r="C1604" t="str">
            <v>Ximaêng  PC30</v>
          </cell>
          <cell r="G1604">
            <v>0</v>
          </cell>
        </row>
        <row r="1605">
          <cell r="C1605" t="str">
            <v>Caùt vaøng</v>
          </cell>
          <cell r="G1605">
            <v>0</v>
          </cell>
        </row>
        <row r="1606">
          <cell r="C1606" t="str">
            <v>Ñaù traéng</v>
          </cell>
          <cell r="G1606">
            <v>0</v>
          </cell>
        </row>
        <row r="1607">
          <cell r="C1607" t="str">
            <v>Boät ñaù</v>
          </cell>
          <cell r="G1607">
            <v>0</v>
          </cell>
        </row>
        <row r="1608">
          <cell r="C1608" t="str">
            <v>Ximaêng traéng</v>
          </cell>
          <cell r="G1608">
            <v>0</v>
          </cell>
        </row>
        <row r="1609">
          <cell r="C1609" t="str">
            <v>Boät maøu</v>
          </cell>
          <cell r="G1609">
            <v>0</v>
          </cell>
        </row>
        <row r="1610">
          <cell r="C1610" t="str">
            <v>Nhaân coâng baäc 3,7/7</v>
          </cell>
          <cell r="G1610">
            <v>0</v>
          </cell>
        </row>
        <row r="1612">
          <cell r="C1612" t="str">
            <v>Ximaêng  PC30</v>
          </cell>
          <cell r="G1612">
            <v>0</v>
          </cell>
        </row>
        <row r="1613">
          <cell r="C1613" t="str">
            <v>Caùt vaøng</v>
          </cell>
          <cell r="G1613">
            <v>0</v>
          </cell>
        </row>
        <row r="1614">
          <cell r="C1614" t="str">
            <v>Ñaù traéng</v>
          </cell>
          <cell r="G1614">
            <v>0</v>
          </cell>
        </row>
        <row r="1615">
          <cell r="C1615" t="str">
            <v>Boät ñaù</v>
          </cell>
          <cell r="G1615">
            <v>0</v>
          </cell>
        </row>
        <row r="1616">
          <cell r="C1616" t="str">
            <v>Ximaêng traéng</v>
          </cell>
          <cell r="G1616">
            <v>0</v>
          </cell>
        </row>
        <row r="1617">
          <cell r="C1617" t="str">
            <v>Boät maøu</v>
          </cell>
          <cell r="G1617">
            <v>0</v>
          </cell>
        </row>
        <row r="1618">
          <cell r="C1618" t="str">
            <v>Nhaân coâng baäc 3,7/7</v>
          </cell>
          <cell r="G1618">
            <v>0</v>
          </cell>
        </row>
        <row r="1621">
          <cell r="C1621" t="str">
            <v xml:space="preserve">Gaïch ximaêng 20x20cm </v>
          </cell>
          <cell r="G1621">
            <v>0</v>
          </cell>
        </row>
        <row r="1622">
          <cell r="C1622" t="str">
            <v>Ximaêng  PC30</v>
          </cell>
          <cell r="G1622">
            <v>0</v>
          </cell>
        </row>
        <row r="1623">
          <cell r="C1623" t="str">
            <v>Caùt vaøng</v>
          </cell>
          <cell r="G1623">
            <v>0</v>
          </cell>
        </row>
        <row r="1624">
          <cell r="C1624" t="str">
            <v>Vöõa</v>
          </cell>
          <cell r="G1624">
            <v>0</v>
          </cell>
        </row>
        <row r="1625">
          <cell r="C1625" t="str">
            <v>Ximaêng traéng</v>
          </cell>
          <cell r="G1625">
            <v>0</v>
          </cell>
        </row>
        <row r="1626">
          <cell r="C1626" t="str">
            <v>Vaät lieäu khaùc</v>
          </cell>
          <cell r="G1626">
            <v>0</v>
          </cell>
        </row>
        <row r="1627">
          <cell r="C1627" t="str">
            <v>Nhaân coâng baäc 4,0/7</v>
          </cell>
          <cell r="G1627">
            <v>0</v>
          </cell>
        </row>
        <row r="1628">
          <cell r="C1628" t="str">
            <v>Maùy vaän thaêng 0.8 T</v>
          </cell>
          <cell r="G1628">
            <v>0</v>
          </cell>
        </row>
        <row r="1630">
          <cell r="C1630" t="str">
            <v xml:space="preserve">Gaïch ximaêng 20x20cm </v>
          </cell>
          <cell r="G1630">
            <v>0</v>
          </cell>
        </row>
        <row r="1631">
          <cell r="C1631" t="str">
            <v>Ximaêng  PC30</v>
          </cell>
          <cell r="G1631">
            <v>0</v>
          </cell>
        </row>
        <row r="1632">
          <cell r="C1632" t="str">
            <v>Caùt vaøng</v>
          </cell>
          <cell r="G1632">
            <v>0</v>
          </cell>
        </row>
        <row r="1633">
          <cell r="C1633" t="str">
            <v>Vöõa</v>
          </cell>
          <cell r="G1633">
            <v>0</v>
          </cell>
        </row>
        <row r="1634">
          <cell r="C1634" t="str">
            <v>Ximaêng traéng</v>
          </cell>
          <cell r="G1634">
            <v>0</v>
          </cell>
        </row>
        <row r="1635">
          <cell r="C1635" t="str">
            <v>Vaät lieäu khaùc</v>
          </cell>
          <cell r="G1635">
            <v>0</v>
          </cell>
        </row>
        <row r="1636">
          <cell r="C1636" t="str">
            <v>Nhaân coâng baäc 4,0/7</v>
          </cell>
          <cell r="G1636">
            <v>0</v>
          </cell>
        </row>
        <row r="1637">
          <cell r="C1637" t="str">
            <v>Maùy vaän thaêng 0.8 T</v>
          </cell>
          <cell r="G1637">
            <v>0</v>
          </cell>
        </row>
        <row r="1639">
          <cell r="C1639" t="str">
            <v xml:space="preserve">Gaïch ximaêng 20x20cm </v>
          </cell>
          <cell r="G1639">
            <v>0</v>
          </cell>
        </row>
        <row r="1640">
          <cell r="C1640" t="str">
            <v>Ximaêng  PC30</v>
          </cell>
          <cell r="G1640">
            <v>0</v>
          </cell>
        </row>
        <row r="1641">
          <cell r="C1641" t="str">
            <v>Caùt vaøng</v>
          </cell>
          <cell r="G1641">
            <v>0</v>
          </cell>
        </row>
        <row r="1642">
          <cell r="C1642" t="str">
            <v>Vöõa</v>
          </cell>
          <cell r="G1642">
            <v>0</v>
          </cell>
        </row>
        <row r="1643">
          <cell r="C1643" t="str">
            <v>Ximaêng traéng</v>
          </cell>
          <cell r="G1643">
            <v>0</v>
          </cell>
        </row>
        <row r="1644">
          <cell r="C1644" t="str">
            <v>Vaät lieäu khaùc</v>
          </cell>
          <cell r="G1644">
            <v>0</v>
          </cell>
        </row>
        <row r="1645">
          <cell r="C1645" t="str">
            <v>Nhaân coâng baäc 4,0/7</v>
          </cell>
          <cell r="G1645">
            <v>0</v>
          </cell>
        </row>
        <row r="1646">
          <cell r="C1646" t="str">
            <v>Maùy vaän thaêng 0.8 T</v>
          </cell>
          <cell r="G1646">
            <v>0</v>
          </cell>
        </row>
        <row r="1648">
          <cell r="C1648" t="str">
            <v xml:space="preserve">Gaïch ximaêng 20x20cm </v>
          </cell>
          <cell r="G1648">
            <v>0</v>
          </cell>
        </row>
        <row r="1649">
          <cell r="C1649" t="str">
            <v>Ximaêng  PC30</v>
          </cell>
          <cell r="G1649">
            <v>0</v>
          </cell>
        </row>
        <row r="1650">
          <cell r="C1650" t="str">
            <v>Caùt vaøng</v>
          </cell>
          <cell r="G1650">
            <v>0</v>
          </cell>
        </row>
        <row r="1651">
          <cell r="C1651" t="str">
            <v>Ximaêng traéng</v>
          </cell>
          <cell r="G1651">
            <v>0</v>
          </cell>
        </row>
        <row r="1652">
          <cell r="C1652" t="str">
            <v>Vaät lieäu khaùc</v>
          </cell>
          <cell r="G1652">
            <v>0</v>
          </cell>
        </row>
        <row r="1653">
          <cell r="C1653" t="str">
            <v>Nhaân coâng baäc 4,0/7</v>
          </cell>
          <cell r="G1653">
            <v>0</v>
          </cell>
        </row>
        <row r="1654">
          <cell r="C1654" t="str">
            <v>Maùy vaän thaêng 0.8 T</v>
          </cell>
          <cell r="G1654">
            <v>0</v>
          </cell>
        </row>
        <row r="1656">
          <cell r="C1656" t="str">
            <v xml:space="preserve">Gaïch ximaêng 20x10cm </v>
          </cell>
          <cell r="G1656">
            <v>0</v>
          </cell>
        </row>
        <row r="1657">
          <cell r="C1657" t="str">
            <v>Ximaêng  PC30</v>
          </cell>
          <cell r="G1657">
            <v>0</v>
          </cell>
        </row>
        <row r="1658">
          <cell r="C1658" t="str">
            <v>Caùt vaøng</v>
          </cell>
          <cell r="G1658">
            <v>0</v>
          </cell>
        </row>
        <row r="1659">
          <cell r="C1659" t="str">
            <v>Ximaêng traéng</v>
          </cell>
          <cell r="G1659">
            <v>0</v>
          </cell>
        </row>
        <row r="1660">
          <cell r="C1660" t="str">
            <v>Vaät lieäu khaùc</v>
          </cell>
          <cell r="G1660">
            <v>0</v>
          </cell>
        </row>
        <row r="1661">
          <cell r="C1661" t="str">
            <v>Nhaân coâng baäc 4,0/7</v>
          </cell>
          <cell r="G1661">
            <v>0</v>
          </cell>
        </row>
        <row r="1662">
          <cell r="C1662" t="str">
            <v>Maùy vaän thaêng 0.8 T</v>
          </cell>
          <cell r="G1662">
            <v>0</v>
          </cell>
        </row>
        <row r="1664">
          <cell r="C1664" t="str">
            <v xml:space="preserve">Gaïch ximaêng 20x10cm </v>
          </cell>
          <cell r="G1664">
            <v>0</v>
          </cell>
        </row>
        <row r="1665">
          <cell r="C1665" t="str">
            <v>Ximaêng  PC30</v>
          </cell>
          <cell r="G1665">
            <v>0</v>
          </cell>
        </row>
        <row r="1666">
          <cell r="C1666" t="str">
            <v>Caùt vaøng</v>
          </cell>
          <cell r="G1666">
            <v>0</v>
          </cell>
        </row>
        <row r="1667">
          <cell r="C1667" t="str">
            <v>Ximaêng traéng</v>
          </cell>
          <cell r="G1667">
            <v>0</v>
          </cell>
        </row>
        <row r="1668">
          <cell r="C1668" t="str">
            <v>Vaät lieäu khaùc</v>
          </cell>
          <cell r="G1668">
            <v>0</v>
          </cell>
        </row>
        <row r="1669">
          <cell r="C1669" t="str">
            <v>Nhaân coâng baäc 4,0/7</v>
          </cell>
          <cell r="G1669">
            <v>0</v>
          </cell>
        </row>
        <row r="1670">
          <cell r="C1670" t="str">
            <v>Maùy vaän thaêng 0.8 T</v>
          </cell>
          <cell r="G1670">
            <v>0</v>
          </cell>
        </row>
        <row r="1672">
          <cell r="C1672" t="str">
            <v xml:space="preserve">Gaïch men söù 15x15cm </v>
          </cell>
          <cell r="G1672">
            <v>0</v>
          </cell>
        </row>
        <row r="1673">
          <cell r="C1673" t="str">
            <v>Ximaêng  PC30</v>
          </cell>
          <cell r="G1673">
            <v>0</v>
          </cell>
        </row>
        <row r="1674">
          <cell r="C1674" t="str">
            <v>Caùt vaøng</v>
          </cell>
          <cell r="G1674">
            <v>0</v>
          </cell>
        </row>
        <row r="1675">
          <cell r="C1675" t="str">
            <v>Ximaêng traéng</v>
          </cell>
          <cell r="G1675">
            <v>0</v>
          </cell>
        </row>
        <row r="1676">
          <cell r="C1676" t="str">
            <v>Vaät lieäu khaùc</v>
          </cell>
          <cell r="G1676">
            <v>0</v>
          </cell>
        </row>
        <row r="1677">
          <cell r="C1677" t="str">
            <v>Nhaân coâng baäc 4,0/7</v>
          </cell>
          <cell r="G1677">
            <v>0</v>
          </cell>
        </row>
        <row r="1679">
          <cell r="C1679" t="str">
            <v xml:space="preserve">Gaïch men söù 15x15cm </v>
          </cell>
          <cell r="G1679">
            <v>0</v>
          </cell>
        </row>
        <row r="1680">
          <cell r="C1680" t="str">
            <v>Ximaêng  PC30</v>
          </cell>
          <cell r="G1680">
            <v>0</v>
          </cell>
        </row>
        <row r="1681">
          <cell r="C1681" t="str">
            <v>Caùt vaøng</v>
          </cell>
          <cell r="G1681">
            <v>0</v>
          </cell>
        </row>
        <row r="1682">
          <cell r="C1682" t="str">
            <v>Ximaêng traéng</v>
          </cell>
          <cell r="G1682">
            <v>0</v>
          </cell>
        </row>
        <row r="1683">
          <cell r="C1683" t="str">
            <v>Vaät lieäu khaùc</v>
          </cell>
          <cell r="G1683">
            <v>0</v>
          </cell>
        </row>
        <row r="1684">
          <cell r="C1684" t="str">
            <v>Nhaân coâng baäc 4,0/7</v>
          </cell>
          <cell r="G1684">
            <v>0</v>
          </cell>
        </row>
        <row r="1685">
          <cell r="C1685" t="str">
            <v>Maùy vaän thaêng 0.8 T</v>
          </cell>
          <cell r="G1685">
            <v>0</v>
          </cell>
        </row>
        <row r="1687">
          <cell r="C1687" t="str">
            <v xml:space="preserve">Gaïch men söù 15x15cm </v>
          </cell>
          <cell r="G1687">
            <v>0</v>
          </cell>
        </row>
        <row r="1688">
          <cell r="C1688" t="str">
            <v>Ximaêng  PC30</v>
          </cell>
          <cell r="G1688">
            <v>0</v>
          </cell>
        </row>
        <row r="1689">
          <cell r="C1689" t="str">
            <v>Caùt vaøng</v>
          </cell>
          <cell r="G1689">
            <v>0</v>
          </cell>
        </row>
        <row r="1690">
          <cell r="C1690" t="str">
            <v>Ximaêng traéng</v>
          </cell>
          <cell r="G1690">
            <v>0</v>
          </cell>
        </row>
        <row r="1691">
          <cell r="C1691" t="str">
            <v>Vaät lieäu khaùc</v>
          </cell>
          <cell r="G1691">
            <v>0</v>
          </cell>
        </row>
        <row r="1692">
          <cell r="C1692" t="str">
            <v>Nhaân coâng baäc 4,0/7</v>
          </cell>
          <cell r="G1692">
            <v>0</v>
          </cell>
        </row>
        <row r="1693">
          <cell r="C1693" t="str">
            <v>Maùy vaän thaêng 0.8 T</v>
          </cell>
          <cell r="G1693">
            <v>0</v>
          </cell>
        </row>
        <row r="1695">
          <cell r="C1695" t="str">
            <v xml:space="preserve">Gaïch men söù 11x11cm </v>
          </cell>
          <cell r="G1695">
            <v>0</v>
          </cell>
        </row>
        <row r="1696">
          <cell r="C1696" t="str">
            <v>Ximaêng  PC30</v>
          </cell>
          <cell r="G1696">
            <v>0</v>
          </cell>
        </row>
        <row r="1697">
          <cell r="C1697" t="str">
            <v>Caùt vaøng</v>
          </cell>
          <cell r="G1697">
            <v>0</v>
          </cell>
        </row>
        <row r="1698">
          <cell r="C1698" t="str">
            <v>Ximaêng traéng</v>
          </cell>
          <cell r="G1698">
            <v>0</v>
          </cell>
        </row>
        <row r="1699">
          <cell r="C1699" t="str">
            <v>Vaät lieäu khaùc</v>
          </cell>
          <cell r="G1699">
            <v>0</v>
          </cell>
        </row>
        <row r="1700">
          <cell r="C1700" t="str">
            <v>Nhaân coâng baäc 4,0/7</v>
          </cell>
          <cell r="G1700">
            <v>0</v>
          </cell>
        </row>
        <row r="1702">
          <cell r="C1702" t="str">
            <v xml:space="preserve">Gaïch men söù 11x11cm </v>
          </cell>
          <cell r="G1702">
            <v>0</v>
          </cell>
        </row>
        <row r="1703">
          <cell r="C1703" t="str">
            <v>Ximaêng  PC30</v>
          </cell>
          <cell r="G1703">
            <v>0</v>
          </cell>
        </row>
        <row r="1704">
          <cell r="C1704" t="str">
            <v>Caùt vaøng</v>
          </cell>
          <cell r="G1704">
            <v>0</v>
          </cell>
        </row>
        <row r="1705">
          <cell r="C1705" t="str">
            <v>Ximaêng traéng</v>
          </cell>
          <cell r="G1705">
            <v>0</v>
          </cell>
        </row>
        <row r="1706">
          <cell r="C1706" t="str">
            <v>Vaät lieäu khaùc</v>
          </cell>
          <cell r="G1706">
            <v>0</v>
          </cell>
        </row>
        <row r="1707">
          <cell r="C1707" t="str">
            <v>Nhaân coâng baäc 4,0/7</v>
          </cell>
          <cell r="G1707">
            <v>0</v>
          </cell>
        </row>
        <row r="1708">
          <cell r="C1708" t="str">
            <v>Maùy vaän thaêng 0.8 T</v>
          </cell>
          <cell r="G1708">
            <v>0</v>
          </cell>
        </row>
        <row r="1710">
          <cell r="C1710" t="str">
            <v xml:space="preserve">Gaïch men söù 11x11cm </v>
          </cell>
          <cell r="G1710">
            <v>0</v>
          </cell>
        </row>
        <row r="1711">
          <cell r="C1711" t="str">
            <v>Ximaêng  PC30</v>
          </cell>
          <cell r="G1711">
            <v>0</v>
          </cell>
        </row>
        <row r="1712">
          <cell r="C1712" t="str">
            <v>Caùt vaøng</v>
          </cell>
          <cell r="G1712">
            <v>0</v>
          </cell>
        </row>
        <row r="1713">
          <cell r="C1713" t="str">
            <v>Ximaêng traéng</v>
          </cell>
          <cell r="G1713">
            <v>0</v>
          </cell>
        </row>
        <row r="1714">
          <cell r="C1714" t="str">
            <v>Vaät lieäu khaùc</v>
          </cell>
          <cell r="G1714">
            <v>0</v>
          </cell>
        </row>
        <row r="1715">
          <cell r="C1715" t="str">
            <v>Nhaân coâng baäc 4,0/7</v>
          </cell>
          <cell r="G1715">
            <v>0</v>
          </cell>
        </row>
        <row r="1716">
          <cell r="C1716" t="str">
            <v>Maùy vaän thaêng 0.8 T</v>
          </cell>
          <cell r="G1716">
            <v>0</v>
          </cell>
        </row>
        <row r="1719">
          <cell r="C1719" t="str">
            <v xml:space="preserve">Gaïch men söù 20x15cm </v>
          </cell>
          <cell r="G1719">
            <v>0</v>
          </cell>
        </row>
        <row r="1720">
          <cell r="C1720" t="str">
            <v>Ximaêng  PC30</v>
          </cell>
          <cell r="G1720">
            <v>0</v>
          </cell>
        </row>
        <row r="1721">
          <cell r="C1721" t="str">
            <v>Caùt vaøng</v>
          </cell>
          <cell r="G1721">
            <v>0</v>
          </cell>
        </row>
        <row r="1722">
          <cell r="C1722" t="str">
            <v>Ximaêng traéng</v>
          </cell>
          <cell r="G1722">
            <v>0</v>
          </cell>
        </row>
        <row r="1723">
          <cell r="C1723" t="str">
            <v>Vaät lieäu khaùc</v>
          </cell>
          <cell r="G1723">
            <v>0</v>
          </cell>
        </row>
        <row r="1724">
          <cell r="C1724" t="str">
            <v>Nhaân coâng baäc 4,0/7</v>
          </cell>
          <cell r="G1724">
            <v>0</v>
          </cell>
        </row>
        <row r="1726">
          <cell r="C1726" t="str">
            <v xml:space="preserve">Gaïch men söù 20x15cm </v>
          </cell>
          <cell r="G1726">
            <v>0</v>
          </cell>
        </row>
        <row r="1727">
          <cell r="C1727" t="str">
            <v>Ximaêng  PC30</v>
          </cell>
          <cell r="G1727">
            <v>0</v>
          </cell>
        </row>
        <row r="1728">
          <cell r="C1728" t="str">
            <v>Caùt vaøng</v>
          </cell>
          <cell r="G1728">
            <v>0</v>
          </cell>
        </row>
        <row r="1729">
          <cell r="C1729" t="str">
            <v>Ximaêng traéng</v>
          </cell>
          <cell r="G1729">
            <v>0</v>
          </cell>
        </row>
        <row r="1730">
          <cell r="C1730" t="str">
            <v>Vaät lieäu khaùc</v>
          </cell>
          <cell r="G1730">
            <v>0</v>
          </cell>
        </row>
        <row r="1731">
          <cell r="C1731" t="str">
            <v>Nhaân coâng baäc 4,0/7</v>
          </cell>
          <cell r="G1731">
            <v>0</v>
          </cell>
        </row>
        <row r="1732">
          <cell r="C1732" t="str">
            <v>Maùy vaän thaêng 0.8 T</v>
          </cell>
          <cell r="G1732">
            <v>0</v>
          </cell>
        </row>
        <row r="1734">
          <cell r="C1734" t="str">
            <v xml:space="preserve">Gaïch men söù 20x20cm </v>
          </cell>
          <cell r="G1734">
            <v>0</v>
          </cell>
        </row>
        <row r="1735">
          <cell r="C1735" t="str">
            <v>Ximaêng  PC30</v>
          </cell>
          <cell r="G1735">
            <v>0</v>
          </cell>
        </row>
        <row r="1736">
          <cell r="C1736" t="str">
            <v>Caùt vaøng</v>
          </cell>
          <cell r="G1736">
            <v>0</v>
          </cell>
        </row>
        <row r="1737">
          <cell r="C1737" t="str">
            <v>Ximaêng traéng</v>
          </cell>
          <cell r="G1737">
            <v>0</v>
          </cell>
        </row>
        <row r="1738">
          <cell r="C1738" t="str">
            <v>Vaät lieäu khaùc</v>
          </cell>
          <cell r="G1738">
            <v>0</v>
          </cell>
        </row>
        <row r="1739">
          <cell r="C1739" t="str">
            <v>Nhaân coâng baäc 4,0/7</v>
          </cell>
          <cell r="G1739">
            <v>0</v>
          </cell>
        </row>
        <row r="1740">
          <cell r="C1740" t="str">
            <v>Maùy vaän thaêng 0.8 T</v>
          </cell>
          <cell r="G1740">
            <v>0</v>
          </cell>
        </row>
        <row r="1742">
          <cell r="C1742" t="str">
            <v xml:space="preserve">Gaïch men söù 20x20cm </v>
          </cell>
          <cell r="G1742">
            <v>0</v>
          </cell>
        </row>
        <row r="1743">
          <cell r="C1743" t="str">
            <v>Ximaêng  PC30</v>
          </cell>
          <cell r="G1743">
            <v>0</v>
          </cell>
        </row>
        <row r="1744">
          <cell r="C1744" t="str">
            <v>Caùt vaøng</v>
          </cell>
          <cell r="G1744">
            <v>0</v>
          </cell>
        </row>
        <row r="1745">
          <cell r="C1745" t="str">
            <v>Ximaêng traéng</v>
          </cell>
          <cell r="G1745">
            <v>0</v>
          </cell>
        </row>
        <row r="1746">
          <cell r="C1746" t="str">
            <v>Vaät lieäu khaùc</v>
          </cell>
          <cell r="G1746">
            <v>0</v>
          </cell>
        </row>
        <row r="1747">
          <cell r="C1747" t="str">
            <v>Nhaân coâng baäc 4,0/7</v>
          </cell>
          <cell r="G1747">
            <v>0</v>
          </cell>
        </row>
        <row r="1748">
          <cell r="C1748" t="str">
            <v>Maùy vaän thaêng 0.8 T</v>
          </cell>
          <cell r="G1748">
            <v>0</v>
          </cell>
        </row>
        <row r="1750">
          <cell r="C1750" t="str">
            <v xml:space="preserve">Gaïch men söù 20x25cm </v>
          </cell>
          <cell r="G1750">
            <v>14685.8</v>
          </cell>
        </row>
        <row r="1751">
          <cell r="C1751" t="str">
            <v>Ximaêng  PC30</v>
          </cell>
          <cell r="G1751">
            <v>3759.9172591999995</v>
          </cell>
        </row>
        <row r="1752">
          <cell r="C1752" t="str">
            <v>Caùt vaøng</v>
          </cell>
          <cell r="G1752">
            <v>12.806017600000001</v>
          </cell>
        </row>
        <row r="1753">
          <cell r="C1753" t="str">
            <v>Ximaêng traéng</v>
          </cell>
          <cell r="G1753">
            <v>168.88669999999999</v>
          </cell>
        </row>
        <row r="1754">
          <cell r="C1754" t="str">
            <v>Vaät lieäu khaùc</v>
          </cell>
          <cell r="G1754">
            <v>734.29</v>
          </cell>
        </row>
        <row r="1755">
          <cell r="C1755" t="str">
            <v>Nhaân coâng baäc 4,0/7</v>
          </cell>
          <cell r="G1755">
            <v>440.57399999999996</v>
          </cell>
        </row>
        <row r="1756">
          <cell r="C1756" t="str">
            <v>Maùy vaän thaêng 0.8 T</v>
          </cell>
          <cell r="G1756">
            <v>0</v>
          </cell>
        </row>
        <row r="1758">
          <cell r="C1758" t="str">
            <v xml:space="preserve">Gaïch men söù 20x25cm </v>
          </cell>
          <cell r="G1758">
            <v>0</v>
          </cell>
        </row>
        <row r="1759">
          <cell r="C1759" t="str">
            <v>Ximaêng  PC30</v>
          </cell>
          <cell r="G1759">
            <v>0</v>
          </cell>
        </row>
        <row r="1760">
          <cell r="C1760" t="str">
            <v>Caùt vaøng</v>
          </cell>
          <cell r="G1760">
            <v>0</v>
          </cell>
        </row>
        <row r="1761">
          <cell r="C1761" t="str">
            <v>Ximaêng traéng</v>
          </cell>
          <cell r="G1761">
            <v>0</v>
          </cell>
        </row>
        <row r="1762">
          <cell r="C1762" t="str">
            <v>Vaät lieäu khaùc</v>
          </cell>
          <cell r="G1762">
            <v>0</v>
          </cell>
        </row>
        <row r="1763">
          <cell r="C1763" t="str">
            <v>Nhaân coâng baäc 4,0/7</v>
          </cell>
          <cell r="G1763">
            <v>0</v>
          </cell>
        </row>
        <row r="1764">
          <cell r="C1764" t="str">
            <v>Maùy vaän thaêng 0.8 T</v>
          </cell>
          <cell r="G1764">
            <v>0</v>
          </cell>
        </row>
        <row r="1786">
          <cell r="C1786" t="str">
            <v xml:space="preserve">Gaïch men söù 20x30cm </v>
          </cell>
          <cell r="G1786">
            <v>0</v>
          </cell>
        </row>
        <row r="1787">
          <cell r="C1787" t="str">
            <v>Ximaêng  PC30</v>
          </cell>
          <cell r="G1787">
            <v>0</v>
          </cell>
        </row>
        <row r="1788">
          <cell r="C1788" t="str">
            <v>Caùt vaøng</v>
          </cell>
          <cell r="G1788">
            <v>0</v>
          </cell>
        </row>
        <row r="1789">
          <cell r="C1789" t="str">
            <v>Ximaêng traéng</v>
          </cell>
          <cell r="G1789">
            <v>0</v>
          </cell>
        </row>
        <row r="1790">
          <cell r="C1790" t="str">
            <v>Vaät lieäu khaùc</v>
          </cell>
          <cell r="G1790">
            <v>0</v>
          </cell>
        </row>
        <row r="1791">
          <cell r="C1791" t="str">
            <v>Nhaân coâng baäc 4,0/7</v>
          </cell>
          <cell r="G1791">
            <v>0</v>
          </cell>
        </row>
        <row r="1792">
          <cell r="C1792" t="str">
            <v>Maùy vaän thaêng 0.8 T</v>
          </cell>
          <cell r="G1792">
            <v>0</v>
          </cell>
        </row>
        <row r="1794">
          <cell r="C1794" t="str">
            <v xml:space="preserve">Gaïch men söù 20x20cm </v>
          </cell>
          <cell r="G1794">
            <v>0</v>
          </cell>
        </row>
        <row r="1795">
          <cell r="C1795" t="str">
            <v>Ximaêng  PC30</v>
          </cell>
          <cell r="G1795">
            <v>0</v>
          </cell>
        </row>
        <row r="1796">
          <cell r="C1796" t="str">
            <v>Caùt vaøng</v>
          </cell>
          <cell r="G1796">
            <v>0</v>
          </cell>
        </row>
        <row r="1797">
          <cell r="C1797" t="str">
            <v>Ximaêng traéng</v>
          </cell>
          <cell r="G1797">
            <v>0</v>
          </cell>
        </row>
        <row r="1798">
          <cell r="C1798" t="str">
            <v>Vaät lieäu khaùc</v>
          </cell>
          <cell r="G1798">
            <v>0</v>
          </cell>
        </row>
        <row r="1799">
          <cell r="C1799" t="str">
            <v>Nhaân coâng baäc 4,0/7</v>
          </cell>
          <cell r="G1799">
            <v>0</v>
          </cell>
        </row>
        <row r="1800">
          <cell r="C1800" t="str">
            <v>Maùy vaän thaêng 0.8 T</v>
          </cell>
          <cell r="G1800">
            <v>0</v>
          </cell>
        </row>
        <row r="1821">
          <cell r="C1821" t="str">
            <v xml:space="preserve">Gaïch men söù 25x40cm </v>
          </cell>
          <cell r="G1821">
            <v>0</v>
          </cell>
        </row>
        <row r="1822">
          <cell r="C1822" t="str">
            <v>Ximaêng  PC30</v>
          </cell>
          <cell r="G1822">
            <v>0</v>
          </cell>
        </row>
        <row r="1823">
          <cell r="C1823" t="str">
            <v>Caùt vaøng</v>
          </cell>
          <cell r="G1823">
            <v>0</v>
          </cell>
        </row>
        <row r="1824">
          <cell r="C1824" t="str">
            <v>Ximaêng traéng</v>
          </cell>
          <cell r="G1824">
            <v>0</v>
          </cell>
        </row>
        <row r="1825">
          <cell r="C1825" t="str">
            <v>Vaät lieäu khaùc</v>
          </cell>
          <cell r="G1825">
            <v>0</v>
          </cell>
        </row>
        <row r="1826">
          <cell r="C1826" t="str">
            <v>Nhaân coâng baäc 4,0/7</v>
          </cell>
          <cell r="G1826">
            <v>0</v>
          </cell>
        </row>
        <row r="1827">
          <cell r="C1827" t="str">
            <v>Maùy vaän thaêng 0.8 T</v>
          </cell>
          <cell r="G1827">
            <v>0</v>
          </cell>
        </row>
        <row r="1829">
          <cell r="C1829" t="str">
            <v xml:space="preserve">Gaïch men söù 25x40cm </v>
          </cell>
          <cell r="G1829">
            <v>0</v>
          </cell>
        </row>
        <row r="1830">
          <cell r="C1830" t="str">
            <v>Ximaêng  PC30</v>
          </cell>
          <cell r="G1830">
            <v>0</v>
          </cell>
        </row>
        <row r="1831">
          <cell r="C1831" t="str">
            <v>Caùt vaøng</v>
          </cell>
          <cell r="G1831">
            <v>0</v>
          </cell>
        </row>
        <row r="1832">
          <cell r="C1832" t="str">
            <v>Ximaêng traéng</v>
          </cell>
          <cell r="G1832">
            <v>0</v>
          </cell>
        </row>
        <row r="1833">
          <cell r="C1833" t="str">
            <v>Vaät lieäu khaùc</v>
          </cell>
          <cell r="G1833">
            <v>0</v>
          </cell>
        </row>
        <row r="1834">
          <cell r="C1834" t="str">
            <v>Nhaân coâng baäc 4,0/7</v>
          </cell>
          <cell r="G1834">
            <v>0</v>
          </cell>
        </row>
        <row r="1835">
          <cell r="C1835" t="str">
            <v>Maùy vaän thaêng 0.8 T</v>
          </cell>
          <cell r="G1835">
            <v>0</v>
          </cell>
        </row>
        <row r="1837">
          <cell r="C1837" t="str">
            <v xml:space="preserve">Gaïch men söù 10x40cm </v>
          </cell>
          <cell r="G1837">
            <v>0</v>
          </cell>
        </row>
        <row r="1838">
          <cell r="C1838" t="str">
            <v>Ximaêng  PC30</v>
          </cell>
          <cell r="G1838">
            <v>0</v>
          </cell>
        </row>
        <row r="1839">
          <cell r="C1839" t="str">
            <v>Caùt vaøng</v>
          </cell>
          <cell r="G1839">
            <v>0</v>
          </cell>
        </row>
        <row r="1840">
          <cell r="C1840" t="str">
            <v>Ximaêng traéng</v>
          </cell>
          <cell r="G1840">
            <v>0</v>
          </cell>
        </row>
        <row r="1841">
          <cell r="C1841" t="str">
            <v>Vaät lieäu khaùc</v>
          </cell>
          <cell r="G1841">
            <v>0</v>
          </cell>
        </row>
        <row r="1842">
          <cell r="C1842" t="str">
            <v>Nhaân coâng baäc 4,0/7</v>
          </cell>
          <cell r="G1842">
            <v>0</v>
          </cell>
        </row>
        <row r="1843">
          <cell r="C1843" t="str">
            <v>Maùy vaän thaêng 0.8 T</v>
          </cell>
          <cell r="G1843">
            <v>0</v>
          </cell>
        </row>
        <row r="1848">
          <cell r="C1848" t="str">
            <v xml:space="preserve">Gaïch men söù 20x15cm </v>
          </cell>
          <cell r="G1848">
            <v>0</v>
          </cell>
        </row>
        <row r="1849">
          <cell r="C1849" t="str">
            <v>Ximaêng  PC30</v>
          </cell>
          <cell r="G1849">
            <v>0</v>
          </cell>
        </row>
        <row r="1850">
          <cell r="C1850" t="str">
            <v>Caùt vaøng</v>
          </cell>
          <cell r="G1850">
            <v>0</v>
          </cell>
        </row>
        <row r="1851">
          <cell r="C1851" t="str">
            <v>Ximaêng traéng</v>
          </cell>
          <cell r="G1851">
            <v>0</v>
          </cell>
        </row>
        <row r="1852">
          <cell r="C1852" t="str">
            <v>Vaät lieäu khaùc</v>
          </cell>
          <cell r="G1852">
            <v>0</v>
          </cell>
        </row>
        <row r="1853">
          <cell r="C1853" t="str">
            <v>Nhaân coâng baäc 4,0/7</v>
          </cell>
          <cell r="G1853">
            <v>0</v>
          </cell>
        </row>
        <row r="1854">
          <cell r="C1854" t="str">
            <v>Maùy vaän thaêng 0.8 T</v>
          </cell>
          <cell r="G1854">
            <v>0</v>
          </cell>
        </row>
        <row r="1856">
          <cell r="C1856" t="str">
            <v xml:space="preserve">Gaïch men söù 20x15cm </v>
          </cell>
          <cell r="G1856">
            <v>0</v>
          </cell>
        </row>
        <row r="1857">
          <cell r="C1857" t="str">
            <v>Ximaêng  PC30</v>
          </cell>
          <cell r="G1857">
            <v>0</v>
          </cell>
        </row>
        <row r="1858">
          <cell r="C1858" t="str">
            <v>Caùt vaøng</v>
          </cell>
          <cell r="G1858">
            <v>0</v>
          </cell>
        </row>
        <row r="1859">
          <cell r="C1859" t="str">
            <v>Ximaêng traéng</v>
          </cell>
          <cell r="G1859">
            <v>0</v>
          </cell>
        </row>
        <row r="1860">
          <cell r="C1860" t="str">
            <v>Vaät lieäu khaùc</v>
          </cell>
          <cell r="G1860">
            <v>0</v>
          </cell>
        </row>
        <row r="1861">
          <cell r="C1861" t="str">
            <v>Nhaân coâng baäc 4,0/7</v>
          </cell>
          <cell r="G1861">
            <v>0</v>
          </cell>
        </row>
        <row r="1862">
          <cell r="C1862" t="str">
            <v>Maùy vaän thaêng 0.8 T</v>
          </cell>
          <cell r="G1862">
            <v>0</v>
          </cell>
        </row>
        <row r="1881">
          <cell r="C1881" t="str">
            <v xml:space="preserve">Gaïch men söù 20x20cm </v>
          </cell>
          <cell r="G1881">
            <v>0</v>
          </cell>
        </row>
        <row r="1882">
          <cell r="C1882" t="str">
            <v>Ximaêng  PC30</v>
          </cell>
          <cell r="G1882">
            <v>0</v>
          </cell>
        </row>
        <row r="1883">
          <cell r="C1883" t="str">
            <v>Caùt vaøng</v>
          </cell>
          <cell r="G1883">
            <v>0</v>
          </cell>
        </row>
        <row r="1884">
          <cell r="C1884" t="str">
            <v>Ximaêng traéng</v>
          </cell>
          <cell r="G1884">
            <v>0</v>
          </cell>
        </row>
        <row r="1885">
          <cell r="C1885" t="str">
            <v>Vaät lieäu khaùc</v>
          </cell>
          <cell r="G1885">
            <v>0</v>
          </cell>
        </row>
        <row r="1886">
          <cell r="C1886" t="str">
            <v>Nhaân coâng baäc 4,0/7</v>
          </cell>
          <cell r="G1886">
            <v>0</v>
          </cell>
        </row>
        <row r="1887">
          <cell r="C1887" t="str">
            <v>Maùy vaän thaêng 0.8 T</v>
          </cell>
          <cell r="G1887">
            <v>0</v>
          </cell>
        </row>
        <row r="1889">
          <cell r="C1889" t="str">
            <v xml:space="preserve">Gaïch men söù 20x20cm </v>
          </cell>
          <cell r="G1889">
            <v>0</v>
          </cell>
        </row>
        <row r="1890">
          <cell r="C1890" t="str">
            <v>Ximaêng  PC30</v>
          </cell>
          <cell r="G1890">
            <v>0</v>
          </cell>
        </row>
        <row r="1891">
          <cell r="C1891" t="str">
            <v>Caùt vaøng</v>
          </cell>
          <cell r="G1891">
            <v>0</v>
          </cell>
        </row>
        <row r="1892">
          <cell r="C1892" t="str">
            <v>Ximaêng traéng</v>
          </cell>
          <cell r="G1892">
            <v>0</v>
          </cell>
        </row>
        <row r="1893">
          <cell r="C1893" t="str">
            <v>Vaät lieäu khaùc</v>
          </cell>
          <cell r="G1893">
            <v>0</v>
          </cell>
        </row>
        <row r="1894">
          <cell r="C1894" t="str">
            <v>Nhaân coâng baäc 4,0/7</v>
          </cell>
          <cell r="G1894">
            <v>0</v>
          </cell>
        </row>
        <row r="1895">
          <cell r="C1895" t="str">
            <v>Maùy vaän thaêng 0.8 T</v>
          </cell>
          <cell r="G1895">
            <v>0</v>
          </cell>
        </row>
        <row r="1897">
          <cell r="C1897" t="str">
            <v xml:space="preserve">Gaïch men söù 20x30cm </v>
          </cell>
          <cell r="G1897">
            <v>0</v>
          </cell>
        </row>
        <row r="1898">
          <cell r="C1898" t="str">
            <v>Ximaêng  PC30</v>
          </cell>
          <cell r="G1898">
            <v>0</v>
          </cell>
        </row>
        <row r="1899">
          <cell r="C1899" t="str">
            <v>Caùt vaøng</v>
          </cell>
          <cell r="G1899">
            <v>0</v>
          </cell>
        </row>
        <row r="1900">
          <cell r="C1900" t="str">
            <v>Ximaêng traéng</v>
          </cell>
          <cell r="G1900">
            <v>0</v>
          </cell>
        </row>
        <row r="1901">
          <cell r="C1901" t="str">
            <v>Vaät lieäu khaùc</v>
          </cell>
          <cell r="G1901">
            <v>0</v>
          </cell>
        </row>
        <row r="1902">
          <cell r="C1902" t="str">
            <v>Nhaân coâng baäc 4,0/7</v>
          </cell>
          <cell r="G1902">
            <v>0</v>
          </cell>
        </row>
        <row r="1903">
          <cell r="C1903" t="str">
            <v>Maùy vaän thaêng 0.8 T</v>
          </cell>
          <cell r="G1903">
            <v>0</v>
          </cell>
        </row>
        <row r="1905">
          <cell r="C1905" t="str">
            <v xml:space="preserve">Gaïch men söù 20x30cm </v>
          </cell>
          <cell r="G1905">
            <v>0</v>
          </cell>
        </row>
        <row r="1906">
          <cell r="C1906" t="str">
            <v>Ximaêng  PC30</v>
          </cell>
          <cell r="G1906">
            <v>0</v>
          </cell>
        </row>
        <row r="1907">
          <cell r="C1907" t="str">
            <v>Caùt vaøng</v>
          </cell>
          <cell r="G1907">
            <v>0</v>
          </cell>
        </row>
        <row r="1908">
          <cell r="C1908" t="str">
            <v>Ximaêng traéng</v>
          </cell>
          <cell r="G1908">
            <v>0</v>
          </cell>
        </row>
        <row r="1909">
          <cell r="C1909" t="str">
            <v>Vaät lieäu khaùc</v>
          </cell>
          <cell r="G1909">
            <v>0</v>
          </cell>
        </row>
        <row r="1910">
          <cell r="C1910" t="str">
            <v>Nhaân coâng baäc 4,0/7</v>
          </cell>
          <cell r="G1910">
            <v>0</v>
          </cell>
        </row>
        <row r="1911">
          <cell r="C1911" t="str">
            <v>Maùy vaän thaêng 0.8 T</v>
          </cell>
          <cell r="G1911">
            <v>0</v>
          </cell>
        </row>
        <row r="1913">
          <cell r="C1913" t="str">
            <v xml:space="preserve">Gaïch  6x20cm </v>
          </cell>
          <cell r="G1913">
            <v>0</v>
          </cell>
        </row>
        <row r="1914">
          <cell r="C1914" t="str">
            <v>Ximaêng  PC30</v>
          </cell>
          <cell r="G1914">
            <v>0</v>
          </cell>
        </row>
        <row r="1915">
          <cell r="C1915" t="str">
            <v>Caùt vaøng</v>
          </cell>
          <cell r="G1915">
            <v>0</v>
          </cell>
        </row>
        <row r="1916">
          <cell r="C1916" t="str">
            <v>Ximaêng traéng</v>
          </cell>
          <cell r="G1916">
            <v>0</v>
          </cell>
        </row>
        <row r="1917">
          <cell r="C1917" t="str">
            <v>Vaät lieäu khaùc</v>
          </cell>
          <cell r="G1917">
            <v>0</v>
          </cell>
        </row>
        <row r="1918">
          <cell r="C1918" t="str">
            <v>Nhaân coâng baäc 4,0/7</v>
          </cell>
          <cell r="G1918">
            <v>0</v>
          </cell>
        </row>
        <row r="1919">
          <cell r="C1919" t="str">
            <v>Maùy vaän thaêng 0.8 T</v>
          </cell>
          <cell r="G1919">
            <v>0</v>
          </cell>
        </row>
        <row r="1921">
          <cell r="C1921" t="str">
            <v xml:space="preserve">Gaïch men söù 20x30cm </v>
          </cell>
          <cell r="G1921">
            <v>0</v>
          </cell>
        </row>
        <row r="1922">
          <cell r="C1922" t="str">
            <v>Ximaêng  PC30</v>
          </cell>
          <cell r="G1922">
            <v>0</v>
          </cell>
        </row>
        <row r="1923">
          <cell r="C1923" t="str">
            <v>Caùt vaøng</v>
          </cell>
          <cell r="G1923">
            <v>0</v>
          </cell>
        </row>
        <row r="1924">
          <cell r="C1924" t="str">
            <v>Ximaêng traéng</v>
          </cell>
          <cell r="G1924">
            <v>0</v>
          </cell>
        </row>
        <row r="1925">
          <cell r="C1925" t="str">
            <v>Vaät lieäu khaùc</v>
          </cell>
          <cell r="G1925">
            <v>0</v>
          </cell>
        </row>
        <row r="1926">
          <cell r="C1926" t="str">
            <v>Nhaân coâng baäc 4,0/7</v>
          </cell>
          <cell r="G1926">
            <v>0</v>
          </cell>
        </row>
        <row r="1927">
          <cell r="C1927" t="str">
            <v>Maùy vaän thaêng 0.8 T</v>
          </cell>
          <cell r="G1927">
            <v>0</v>
          </cell>
        </row>
        <row r="1929">
          <cell r="C1929" t="str">
            <v xml:space="preserve">Gaïch men söù 20x30cm </v>
          </cell>
          <cell r="G1929">
            <v>0</v>
          </cell>
        </row>
        <row r="1930">
          <cell r="C1930" t="str">
            <v>Ximaêng  PC30</v>
          </cell>
          <cell r="G1930">
            <v>0</v>
          </cell>
        </row>
        <row r="1931">
          <cell r="C1931" t="str">
            <v>Caùt vaøng</v>
          </cell>
          <cell r="G1931">
            <v>0</v>
          </cell>
        </row>
        <row r="1932">
          <cell r="C1932" t="str">
            <v>Ximaêng traéng</v>
          </cell>
          <cell r="G1932">
            <v>0</v>
          </cell>
        </row>
        <row r="1933">
          <cell r="C1933" t="str">
            <v>Vaät lieäu khaùc</v>
          </cell>
          <cell r="G1933">
            <v>0</v>
          </cell>
        </row>
        <row r="1934">
          <cell r="C1934" t="str">
            <v>Nhaân coâng baäc 4,0/7</v>
          </cell>
          <cell r="G1934">
            <v>0</v>
          </cell>
        </row>
        <row r="1935">
          <cell r="C1935" t="str">
            <v>Maùy vaän thaêng 0.8 T</v>
          </cell>
          <cell r="G1935">
            <v>0</v>
          </cell>
        </row>
        <row r="1937">
          <cell r="C1937" t="str">
            <v xml:space="preserve">Gaïch men söù 20x30cm </v>
          </cell>
          <cell r="G1937">
            <v>0</v>
          </cell>
        </row>
        <row r="1938">
          <cell r="C1938" t="str">
            <v>Ximaêng  PC30</v>
          </cell>
          <cell r="G1938">
            <v>0</v>
          </cell>
        </row>
        <row r="1939">
          <cell r="C1939" t="str">
            <v>Caùt vaøng</v>
          </cell>
          <cell r="G1939">
            <v>0</v>
          </cell>
        </row>
        <row r="1940">
          <cell r="C1940" t="str">
            <v>Ximaêng traéng</v>
          </cell>
          <cell r="G1940">
            <v>0</v>
          </cell>
        </row>
        <row r="1941">
          <cell r="C1941" t="str">
            <v>Vaät lieäu khaùc</v>
          </cell>
          <cell r="G1941">
            <v>0</v>
          </cell>
        </row>
        <row r="1942">
          <cell r="C1942" t="str">
            <v>Nhaân coâng baäc 4,0/7</v>
          </cell>
          <cell r="G1942">
            <v>0</v>
          </cell>
        </row>
        <row r="1943">
          <cell r="C1943" t="str">
            <v>Maùy vaän thaêng 0.8 T</v>
          </cell>
          <cell r="G1943">
            <v>0</v>
          </cell>
        </row>
        <row r="1945">
          <cell r="C1945" t="str">
            <v xml:space="preserve">Gaïch goám traùng men 3x10cm </v>
          </cell>
          <cell r="G1945">
            <v>0</v>
          </cell>
        </row>
        <row r="1946">
          <cell r="C1946" t="str">
            <v>Ximaêng  PC30</v>
          </cell>
          <cell r="G1946">
            <v>0</v>
          </cell>
        </row>
        <row r="1947">
          <cell r="C1947" t="str">
            <v>Caùt vaøng</v>
          </cell>
          <cell r="G1947">
            <v>0</v>
          </cell>
        </row>
        <row r="1948">
          <cell r="C1948" t="str">
            <v>Ximaêng traéng</v>
          </cell>
          <cell r="G1948">
            <v>0</v>
          </cell>
        </row>
        <row r="1949">
          <cell r="C1949" t="str">
            <v>Vaät lieäu khaùc</v>
          </cell>
          <cell r="G1949">
            <v>0</v>
          </cell>
        </row>
        <row r="1950">
          <cell r="C1950" t="str">
            <v>Nhaân coâng baäc 4,0/7</v>
          </cell>
          <cell r="G1950">
            <v>0</v>
          </cell>
        </row>
        <row r="1952">
          <cell r="C1952" t="str">
            <v xml:space="preserve">Gaïch goám traùng men 3x10cm </v>
          </cell>
          <cell r="G1952">
            <v>0</v>
          </cell>
        </row>
        <row r="1953">
          <cell r="C1953" t="str">
            <v>Ximaêng  PC30</v>
          </cell>
          <cell r="G1953">
            <v>0</v>
          </cell>
        </row>
        <row r="1954">
          <cell r="C1954" t="str">
            <v>Caùt vaøng</v>
          </cell>
          <cell r="G1954">
            <v>0</v>
          </cell>
        </row>
        <row r="1955">
          <cell r="C1955" t="str">
            <v>Ximaêng traéng</v>
          </cell>
          <cell r="G1955">
            <v>0</v>
          </cell>
        </row>
        <row r="1956">
          <cell r="C1956" t="str">
            <v>Vaät lieäu khaùc</v>
          </cell>
          <cell r="G1956">
            <v>0</v>
          </cell>
        </row>
        <row r="1957">
          <cell r="C1957" t="str">
            <v>Nhaân coâng baäc 4,0/7</v>
          </cell>
          <cell r="G1957">
            <v>0</v>
          </cell>
        </row>
        <row r="1959">
          <cell r="C1959" t="str">
            <v xml:space="preserve">Gaïch goám traùng men 3x10cm </v>
          </cell>
          <cell r="G1959">
            <v>0</v>
          </cell>
        </row>
        <row r="1960">
          <cell r="C1960" t="str">
            <v>Ximaêng  PC30</v>
          </cell>
          <cell r="G1960">
            <v>0</v>
          </cell>
        </row>
        <row r="1961">
          <cell r="C1961" t="str">
            <v>Caùt vaøng</v>
          </cell>
          <cell r="G1961">
            <v>0</v>
          </cell>
        </row>
        <row r="1962">
          <cell r="C1962" t="str">
            <v>Ximaêng traéng</v>
          </cell>
          <cell r="G1962">
            <v>0</v>
          </cell>
        </row>
        <row r="1963">
          <cell r="C1963" t="str">
            <v>Vaät lieäu khaùc</v>
          </cell>
          <cell r="G1963">
            <v>0</v>
          </cell>
        </row>
        <row r="1964">
          <cell r="C1964" t="str">
            <v>Nhaân coâng baäc 4,0/7</v>
          </cell>
          <cell r="G1964">
            <v>0</v>
          </cell>
        </row>
        <row r="1965">
          <cell r="C1965" t="str">
            <v>Maùy vaän thaêng 0.8 T</v>
          </cell>
          <cell r="G1965">
            <v>0</v>
          </cell>
        </row>
        <row r="1967">
          <cell r="C1967" t="str">
            <v xml:space="preserve">Gaïch goám traùng men 3x10cm </v>
          </cell>
          <cell r="G1967">
            <v>0</v>
          </cell>
        </row>
        <row r="1968">
          <cell r="C1968" t="str">
            <v>Ximaêng  PC30</v>
          </cell>
          <cell r="G1968">
            <v>0</v>
          </cell>
        </row>
        <row r="1969">
          <cell r="C1969" t="str">
            <v>Caùt vaøng</v>
          </cell>
          <cell r="G1969">
            <v>0</v>
          </cell>
        </row>
        <row r="1970">
          <cell r="C1970" t="str">
            <v>Ximaêng traéng</v>
          </cell>
          <cell r="G1970">
            <v>0</v>
          </cell>
        </row>
        <row r="1971">
          <cell r="C1971" t="str">
            <v>Vaät lieäu khaùc</v>
          </cell>
          <cell r="G1971">
            <v>0</v>
          </cell>
        </row>
        <row r="1972">
          <cell r="C1972" t="str">
            <v>Nhaân coâng baäc 4,0/7</v>
          </cell>
          <cell r="G1972">
            <v>0</v>
          </cell>
        </row>
        <row r="1973">
          <cell r="C1973" t="str">
            <v>Maùy vaän thaêng 0.8 T</v>
          </cell>
          <cell r="G1973">
            <v>0</v>
          </cell>
        </row>
        <row r="1975">
          <cell r="C1975" t="str">
            <v xml:space="preserve"> Gaïch vó   </v>
          </cell>
          <cell r="G1975">
            <v>0</v>
          </cell>
        </row>
        <row r="1976">
          <cell r="C1976" t="str">
            <v>Ximaêng  PC30</v>
          </cell>
          <cell r="G1976">
            <v>0</v>
          </cell>
        </row>
        <row r="1977">
          <cell r="C1977" t="str">
            <v>Caùt vaøng</v>
          </cell>
          <cell r="G1977">
            <v>0</v>
          </cell>
        </row>
        <row r="1978">
          <cell r="C1978" t="str">
            <v>Ximaêng traéng</v>
          </cell>
          <cell r="G1978">
            <v>0</v>
          </cell>
        </row>
        <row r="1979">
          <cell r="C1979" t="str">
            <v>Vaät lieäu khaùc</v>
          </cell>
          <cell r="G1979">
            <v>0</v>
          </cell>
        </row>
        <row r="1980">
          <cell r="C1980" t="str">
            <v>Nhaân coâng baäc 4,0/7</v>
          </cell>
          <cell r="G1980">
            <v>0</v>
          </cell>
        </row>
        <row r="1981">
          <cell r="C1981" t="str">
            <v>Maùy vaän thaêng 0.8 T</v>
          </cell>
          <cell r="G1981">
            <v>0</v>
          </cell>
        </row>
        <row r="1983">
          <cell r="C1983" t="str">
            <v xml:space="preserve"> Gaïch vó   </v>
          </cell>
          <cell r="G1983">
            <v>0</v>
          </cell>
        </row>
        <row r="1984">
          <cell r="C1984" t="str">
            <v>Ximaêng  PC30</v>
          </cell>
          <cell r="G1984">
            <v>0</v>
          </cell>
        </row>
        <row r="1985">
          <cell r="C1985" t="str">
            <v>Caùt vaøng</v>
          </cell>
          <cell r="G1985">
            <v>0</v>
          </cell>
        </row>
        <row r="1986">
          <cell r="C1986" t="str">
            <v>Ximaêng traéng</v>
          </cell>
          <cell r="G1986">
            <v>0</v>
          </cell>
        </row>
        <row r="1987">
          <cell r="C1987" t="str">
            <v>Vaät lieäu khaùc</v>
          </cell>
          <cell r="G1987">
            <v>0</v>
          </cell>
        </row>
        <row r="1988">
          <cell r="C1988" t="str">
            <v>Nhaân coâng baäc 4,0/7</v>
          </cell>
          <cell r="G1988">
            <v>0</v>
          </cell>
        </row>
        <row r="1989">
          <cell r="C1989" t="str">
            <v>Maùy vaän thaêng 0.8 T</v>
          </cell>
          <cell r="G1989">
            <v>0</v>
          </cell>
        </row>
        <row r="1992">
          <cell r="C1992" t="str">
            <v xml:space="preserve">Ñaù hoa cöông </v>
          </cell>
          <cell r="G1992">
            <v>0</v>
          </cell>
        </row>
        <row r="1993">
          <cell r="C1993" t="str">
            <v>Ximaêng  PC30</v>
          </cell>
          <cell r="G1993">
            <v>0</v>
          </cell>
        </row>
        <row r="1994">
          <cell r="C1994" t="str">
            <v>Caùt vaøng</v>
          </cell>
          <cell r="G1994">
            <v>0</v>
          </cell>
        </row>
        <row r="1995">
          <cell r="C1995" t="str">
            <v>Ximaêng traéng</v>
          </cell>
          <cell r="G1995">
            <v>0</v>
          </cell>
        </row>
        <row r="1996">
          <cell r="C1996" t="str">
            <v>Vaät lieäu khaùc</v>
          </cell>
          <cell r="G1996">
            <v>0</v>
          </cell>
        </row>
        <row r="1997">
          <cell r="C1997" t="str">
            <v>Nhaân coâng baäc 4,0/7</v>
          </cell>
          <cell r="G1997">
            <v>0</v>
          </cell>
        </row>
        <row r="1999">
          <cell r="C1999" t="str">
            <v>Ñaù</v>
          </cell>
          <cell r="G1999">
            <v>0</v>
          </cell>
        </row>
        <row r="2000">
          <cell r="C2000" t="str">
            <v>Ximaêng  PC30</v>
          </cell>
          <cell r="G2000">
            <v>0</v>
          </cell>
        </row>
        <row r="2001">
          <cell r="C2001" t="str">
            <v>Caùt vaøng</v>
          </cell>
          <cell r="G2001">
            <v>0</v>
          </cell>
        </row>
        <row r="2002">
          <cell r="C2002" t="str">
            <v>Ximaêng traéng</v>
          </cell>
          <cell r="G2002">
            <v>0</v>
          </cell>
        </row>
        <row r="2003">
          <cell r="C2003" t="str">
            <v>Moùc saét</v>
          </cell>
          <cell r="G2003">
            <v>0</v>
          </cell>
        </row>
        <row r="2004">
          <cell r="C2004" t="str">
            <v>theùp troøn</v>
          </cell>
          <cell r="G2004">
            <v>0</v>
          </cell>
        </row>
        <row r="2005">
          <cell r="C2005" t="str">
            <v>Vaät lieäu khaùc</v>
          </cell>
          <cell r="G2005">
            <v>0</v>
          </cell>
        </row>
        <row r="2006">
          <cell r="C2006" t="str">
            <v>Nhaân coâng baäc 4,0/7</v>
          </cell>
          <cell r="G2006">
            <v>0</v>
          </cell>
        </row>
        <row r="2007">
          <cell r="C2007" t="str">
            <v>Maùy vaän thaêng 0.8 T</v>
          </cell>
          <cell r="G2007">
            <v>0</v>
          </cell>
        </row>
        <row r="2009">
          <cell r="C2009" t="str">
            <v>Ñaù</v>
          </cell>
          <cell r="G2009">
            <v>0</v>
          </cell>
        </row>
        <row r="2010">
          <cell r="C2010" t="str">
            <v>Ximaêng  PC30</v>
          </cell>
          <cell r="G2010">
            <v>0</v>
          </cell>
        </row>
        <row r="2011">
          <cell r="C2011" t="str">
            <v>Caùt vaøng</v>
          </cell>
          <cell r="G2011">
            <v>0</v>
          </cell>
        </row>
        <row r="2012">
          <cell r="C2012" t="str">
            <v>Ximaêng traéng</v>
          </cell>
          <cell r="G2012">
            <v>0</v>
          </cell>
        </row>
        <row r="2013">
          <cell r="C2013" t="str">
            <v>Moùc saét</v>
          </cell>
          <cell r="G2013">
            <v>0</v>
          </cell>
        </row>
        <row r="2014">
          <cell r="C2014" t="str">
            <v>theùp troøn</v>
          </cell>
          <cell r="G2014">
            <v>0</v>
          </cell>
        </row>
        <row r="2015">
          <cell r="C2015" t="str">
            <v>Vaät lieäu khaùc</v>
          </cell>
          <cell r="G2015">
            <v>0</v>
          </cell>
        </row>
        <row r="2016">
          <cell r="C2016" t="str">
            <v>Nhaân coâng baäc 4,0/7</v>
          </cell>
          <cell r="G2016">
            <v>0</v>
          </cell>
        </row>
        <row r="2017">
          <cell r="C2017" t="str">
            <v>Maùy vaän thaêng 0.8 T</v>
          </cell>
          <cell r="G2017">
            <v>0</v>
          </cell>
        </row>
        <row r="2019">
          <cell r="C2019" t="str">
            <v>Ñaù</v>
          </cell>
          <cell r="G2019">
            <v>0</v>
          </cell>
        </row>
        <row r="2020">
          <cell r="C2020" t="str">
            <v>Ximaêng  PC30</v>
          </cell>
          <cell r="G2020">
            <v>0</v>
          </cell>
        </row>
        <row r="2021">
          <cell r="C2021" t="str">
            <v>Caùt vaøng</v>
          </cell>
          <cell r="G2021">
            <v>0</v>
          </cell>
        </row>
        <row r="2022">
          <cell r="C2022" t="str">
            <v>Ximaêng traéng</v>
          </cell>
          <cell r="G2022">
            <v>0</v>
          </cell>
        </row>
        <row r="2023">
          <cell r="C2023" t="str">
            <v>Vaät lieäu khaùc</v>
          </cell>
          <cell r="G2023">
            <v>0</v>
          </cell>
        </row>
        <row r="2024">
          <cell r="C2024" t="str">
            <v>Nhaân coâng baäc 4,0/7</v>
          </cell>
          <cell r="G2024">
            <v>0</v>
          </cell>
        </row>
        <row r="2025">
          <cell r="C2025" t="str">
            <v>Maùy vaän thaêng 0.8 T</v>
          </cell>
          <cell r="G2025">
            <v>0</v>
          </cell>
        </row>
        <row r="2027">
          <cell r="C2027" t="str">
            <v>Ñaù</v>
          </cell>
          <cell r="G2027">
            <v>0</v>
          </cell>
        </row>
        <row r="2028">
          <cell r="C2028" t="str">
            <v>Ximaêng  PC30</v>
          </cell>
          <cell r="G2028">
            <v>0</v>
          </cell>
        </row>
        <row r="2029">
          <cell r="C2029" t="str">
            <v>Caùt vaøng</v>
          </cell>
          <cell r="G2029">
            <v>0</v>
          </cell>
        </row>
        <row r="2030">
          <cell r="C2030" t="str">
            <v>Ximaêng traéng</v>
          </cell>
          <cell r="G2030">
            <v>0</v>
          </cell>
        </row>
        <row r="2031">
          <cell r="C2031" t="str">
            <v>Moùc saét</v>
          </cell>
          <cell r="G2031">
            <v>0</v>
          </cell>
        </row>
        <row r="2032">
          <cell r="C2032" t="str">
            <v>theùp troøn</v>
          </cell>
          <cell r="G2032">
            <v>0</v>
          </cell>
        </row>
        <row r="2033">
          <cell r="C2033" t="str">
            <v>Vaät lieäu khaùc</v>
          </cell>
          <cell r="G2033">
            <v>0</v>
          </cell>
        </row>
        <row r="2034">
          <cell r="C2034" t="str">
            <v>Nhaân coâng baäc 4,0/7</v>
          </cell>
          <cell r="G2034">
            <v>0</v>
          </cell>
        </row>
        <row r="2036">
          <cell r="C2036" t="str">
            <v>Ñaù</v>
          </cell>
          <cell r="G2036">
            <v>0</v>
          </cell>
        </row>
        <row r="2037">
          <cell r="C2037" t="str">
            <v>Ximaêng  PC30</v>
          </cell>
          <cell r="G2037">
            <v>0</v>
          </cell>
        </row>
        <row r="2038">
          <cell r="C2038" t="str">
            <v>Caùt vaøng</v>
          </cell>
          <cell r="G2038">
            <v>0</v>
          </cell>
        </row>
        <row r="2039">
          <cell r="C2039" t="str">
            <v>Ximaêng traéng</v>
          </cell>
          <cell r="G2039">
            <v>0</v>
          </cell>
        </row>
        <row r="2040">
          <cell r="C2040" t="str">
            <v>Moùc saét</v>
          </cell>
          <cell r="G2040">
            <v>0</v>
          </cell>
        </row>
        <row r="2041">
          <cell r="C2041" t="str">
            <v>theùp troøn</v>
          </cell>
          <cell r="G2041">
            <v>0</v>
          </cell>
        </row>
        <row r="2042">
          <cell r="C2042" t="str">
            <v>Vaät lieäu khaùc</v>
          </cell>
          <cell r="G2042">
            <v>0</v>
          </cell>
        </row>
        <row r="2043">
          <cell r="C2043" t="str">
            <v>Nhaân coâng baäc 4,0/7</v>
          </cell>
          <cell r="G2043">
            <v>0</v>
          </cell>
        </row>
        <row r="2046">
          <cell r="C2046" t="str">
            <v>Ximaêng  PC30</v>
          </cell>
          <cell r="G2046">
            <v>0</v>
          </cell>
        </row>
        <row r="2047">
          <cell r="C2047" t="str">
            <v>Caùt vaøng</v>
          </cell>
          <cell r="G2047">
            <v>0</v>
          </cell>
        </row>
        <row r="2048">
          <cell r="C2048" t="str">
            <v>Vöõa</v>
          </cell>
          <cell r="G2048">
            <v>0</v>
          </cell>
        </row>
        <row r="2049">
          <cell r="C2049" t="str">
            <v>Nhaân coâng baäc 3,7/7</v>
          </cell>
          <cell r="G2049">
            <v>0</v>
          </cell>
        </row>
        <row r="2050">
          <cell r="C2050" t="str">
            <v>Maùy troän 80l</v>
          </cell>
          <cell r="G2050">
            <v>0</v>
          </cell>
        </row>
        <row r="2051">
          <cell r="C2051" t="str">
            <v>Maùy vaän thaêng 0.8 T</v>
          </cell>
          <cell r="G2051">
            <v>0</v>
          </cell>
        </row>
        <row r="2053">
          <cell r="C2053" t="str">
            <v>Ximaêng  PC30</v>
          </cell>
          <cell r="G2053">
            <v>0</v>
          </cell>
        </row>
        <row r="2054">
          <cell r="C2054" t="str">
            <v>Caùt vaøng</v>
          </cell>
          <cell r="G2054">
            <v>0</v>
          </cell>
        </row>
        <row r="2055">
          <cell r="C2055" t="str">
            <v>Vöõa</v>
          </cell>
          <cell r="G2055">
            <v>0</v>
          </cell>
        </row>
        <row r="2056">
          <cell r="C2056" t="str">
            <v>Nhaân coâng baäc 3,7/7</v>
          </cell>
          <cell r="G2056">
            <v>0</v>
          </cell>
        </row>
        <row r="2057">
          <cell r="C2057" t="str">
            <v>Maùy troän 80l</v>
          </cell>
          <cell r="G2057">
            <v>0</v>
          </cell>
        </row>
        <row r="2059">
          <cell r="C2059" t="str">
            <v>Ximaêng  PC30</v>
          </cell>
          <cell r="G2059">
            <v>0</v>
          </cell>
        </row>
        <row r="2060">
          <cell r="C2060" t="str">
            <v>Caùt vaøng</v>
          </cell>
          <cell r="G2060">
            <v>0</v>
          </cell>
        </row>
        <row r="2061">
          <cell r="C2061" t="str">
            <v>Vöõa</v>
          </cell>
          <cell r="G2061">
            <v>0</v>
          </cell>
        </row>
        <row r="2062">
          <cell r="C2062" t="str">
            <v>Nhaân coâng baäc 3,7/7</v>
          </cell>
          <cell r="G2062">
            <v>0</v>
          </cell>
        </row>
        <row r="2063">
          <cell r="C2063" t="str">
            <v>Maùy troän 80l</v>
          </cell>
          <cell r="G2063">
            <v>0</v>
          </cell>
        </row>
        <row r="2064">
          <cell r="C2064" t="str">
            <v>Maùy vaän thaêng 0.8 T</v>
          </cell>
          <cell r="G2064">
            <v>0</v>
          </cell>
        </row>
        <row r="2066">
          <cell r="C2066" t="str">
            <v>Ximaêng  PC30</v>
          </cell>
          <cell r="G2066">
            <v>0</v>
          </cell>
        </row>
        <row r="2067">
          <cell r="C2067" t="str">
            <v>Caùt vaøng</v>
          </cell>
          <cell r="G2067">
            <v>0</v>
          </cell>
        </row>
        <row r="2068">
          <cell r="C2068" t="str">
            <v>Vöõa</v>
          </cell>
          <cell r="G2068">
            <v>0</v>
          </cell>
        </row>
        <row r="2069">
          <cell r="C2069" t="str">
            <v>Nhaân coâng baäc 3,7/7</v>
          </cell>
          <cell r="G2069">
            <v>0</v>
          </cell>
        </row>
        <row r="2070">
          <cell r="C2070" t="str">
            <v>Maùy troän 80l</v>
          </cell>
          <cell r="G2070">
            <v>0</v>
          </cell>
        </row>
        <row r="2072">
          <cell r="C2072" t="str">
            <v>Ximaêng  PC30</v>
          </cell>
          <cell r="G2072">
            <v>0</v>
          </cell>
        </row>
        <row r="2073">
          <cell r="C2073" t="str">
            <v>Caùt vaøng</v>
          </cell>
          <cell r="G2073">
            <v>0</v>
          </cell>
        </row>
        <row r="2074">
          <cell r="C2074" t="str">
            <v>Vöõa</v>
          </cell>
          <cell r="G2074">
            <v>0</v>
          </cell>
        </row>
        <row r="2075">
          <cell r="C2075" t="str">
            <v>Nhaân coâng baäc 3,7/7</v>
          </cell>
          <cell r="G2075">
            <v>0</v>
          </cell>
        </row>
        <row r="2076">
          <cell r="C2076" t="str">
            <v>Maùy troän 80l</v>
          </cell>
          <cell r="G2076">
            <v>0</v>
          </cell>
        </row>
        <row r="2078">
          <cell r="C2078" t="str">
            <v>Ñaù traéng</v>
          </cell>
          <cell r="G2078">
            <v>20783.2392</v>
          </cell>
        </row>
        <row r="2079">
          <cell r="C2079" t="str">
            <v>Boät ñaù</v>
          </cell>
          <cell r="G2079">
            <v>9698.8449600000004</v>
          </cell>
        </row>
        <row r="2080">
          <cell r="C2080" t="str">
            <v>Boät maàu</v>
          </cell>
          <cell r="G2080">
            <v>122.35571999999999</v>
          </cell>
        </row>
        <row r="2081">
          <cell r="C2081" t="str">
            <v>Ximaêng traéng</v>
          </cell>
          <cell r="G2081">
            <v>9747.0979199999983</v>
          </cell>
        </row>
        <row r="2082">
          <cell r="C2082" t="str">
            <v>Nhaân coâng baäc 3,7/7</v>
          </cell>
          <cell r="G2082">
            <v>2619.4463999999998</v>
          </cell>
        </row>
        <row r="2084">
          <cell r="C2084" t="str">
            <v>Ñaù traéng</v>
          </cell>
          <cell r="G2084">
            <v>0</v>
          </cell>
        </row>
        <row r="2085">
          <cell r="C2085" t="str">
            <v>Boät ñaù</v>
          </cell>
          <cell r="G2085">
            <v>0</v>
          </cell>
        </row>
        <row r="2086">
          <cell r="C2086" t="str">
            <v>Boät maàu</v>
          </cell>
          <cell r="G2086">
            <v>0</v>
          </cell>
        </row>
        <row r="2087">
          <cell r="C2087" t="str">
            <v>Ximaêng traéng</v>
          </cell>
          <cell r="G2087">
            <v>0</v>
          </cell>
        </row>
        <row r="2088">
          <cell r="C2088" t="str">
            <v>Nhaân coâng baäc 3,7/7</v>
          </cell>
          <cell r="G2088">
            <v>0</v>
          </cell>
        </row>
        <row r="2090">
          <cell r="C2090" t="str">
            <v>Ñaù traéng</v>
          </cell>
          <cell r="G2090">
            <v>1265.55</v>
          </cell>
        </row>
        <row r="2091">
          <cell r="C2091" t="str">
            <v>Boät ñaù</v>
          </cell>
          <cell r="G2091">
            <v>728.65</v>
          </cell>
        </row>
        <row r="2092">
          <cell r="C2092" t="str">
            <v>Boät maàu</v>
          </cell>
          <cell r="G2092">
            <v>8.0534999999999997</v>
          </cell>
        </row>
        <row r="2093">
          <cell r="C2093" t="str">
            <v>Ximaêng traéng</v>
          </cell>
          <cell r="G2093">
            <v>728.65</v>
          </cell>
        </row>
        <row r="2094">
          <cell r="C2094" t="str">
            <v>Nhaân coâng baäc 3,7/7</v>
          </cell>
          <cell r="G2094">
            <v>212.459</v>
          </cell>
        </row>
        <row r="2096">
          <cell r="C2096" t="str">
            <v xml:space="preserve"> Gaïch khía 20x20</v>
          </cell>
          <cell r="G2096">
            <v>0</v>
          </cell>
        </row>
        <row r="2097">
          <cell r="C2097" t="str">
            <v>Ximaêng  PC30</v>
          </cell>
          <cell r="G2097">
            <v>0</v>
          </cell>
        </row>
        <row r="2098">
          <cell r="C2098" t="str">
            <v>Caùt vaøng</v>
          </cell>
          <cell r="G2098">
            <v>0</v>
          </cell>
        </row>
        <row r="2099">
          <cell r="C2099" t="str">
            <v>Ximaêng  PC30</v>
          </cell>
          <cell r="G2099">
            <v>0</v>
          </cell>
        </row>
        <row r="2100">
          <cell r="C2100" t="str">
            <v>Nhaân coâng baäc 3,7/7</v>
          </cell>
          <cell r="G2100">
            <v>0</v>
          </cell>
        </row>
        <row r="2102">
          <cell r="C2102" t="str">
            <v xml:space="preserve"> Gaïch ximaêng 20x20</v>
          </cell>
          <cell r="G2102">
            <v>0</v>
          </cell>
        </row>
        <row r="2103">
          <cell r="C2103" t="str">
            <v>Ximaêng  PC30</v>
          </cell>
          <cell r="G2103">
            <v>0</v>
          </cell>
        </row>
        <row r="2104">
          <cell r="C2104" t="str">
            <v>Caùt vaøng</v>
          </cell>
          <cell r="G2104">
            <v>0</v>
          </cell>
        </row>
        <row r="2105">
          <cell r="C2105" t="str">
            <v>Ximaêng traéng</v>
          </cell>
          <cell r="G2105">
            <v>0</v>
          </cell>
        </row>
        <row r="2106">
          <cell r="C2106" t="str">
            <v>Vaät lieäu khaùc</v>
          </cell>
          <cell r="G2106">
            <v>0</v>
          </cell>
        </row>
        <row r="2107">
          <cell r="C2107" t="str">
            <v>Nhaân coâng baäc 3,7/7</v>
          </cell>
          <cell r="G2107">
            <v>0</v>
          </cell>
        </row>
        <row r="2108">
          <cell r="C2108" t="str">
            <v>Maùy vaän thaêng 0.8 T</v>
          </cell>
        </row>
        <row r="2110">
          <cell r="C2110" t="str">
            <v xml:space="preserve"> Gaïch ximaêng 20x20</v>
          </cell>
          <cell r="G2110">
            <v>0</v>
          </cell>
        </row>
        <row r="2111">
          <cell r="C2111" t="str">
            <v>Ximaêng  PC30</v>
          </cell>
          <cell r="G2111">
            <v>0</v>
          </cell>
        </row>
        <row r="2112">
          <cell r="C2112" t="str">
            <v>Caùt vaøng</v>
          </cell>
          <cell r="G2112">
            <v>0</v>
          </cell>
        </row>
        <row r="2113">
          <cell r="C2113" t="str">
            <v>Ximaêng traéng</v>
          </cell>
          <cell r="G2113">
            <v>0</v>
          </cell>
        </row>
        <row r="2114">
          <cell r="C2114" t="str">
            <v>Vaät lieäu khaùc</v>
          </cell>
          <cell r="G2114">
            <v>0</v>
          </cell>
        </row>
        <row r="2115">
          <cell r="C2115" t="str">
            <v>Nhaân coâng baäc 3,7/7</v>
          </cell>
          <cell r="G2115">
            <v>0</v>
          </cell>
        </row>
        <row r="2116">
          <cell r="C2116" t="str">
            <v>Maùy vaän thaêng 0.8 T</v>
          </cell>
        </row>
        <row r="2118">
          <cell r="C2118" t="str">
            <v xml:space="preserve"> Gaïch ximaêng 10x10</v>
          </cell>
          <cell r="G2118">
            <v>0</v>
          </cell>
        </row>
        <row r="2119">
          <cell r="C2119" t="str">
            <v>Ximaêng  PC30</v>
          </cell>
          <cell r="G2119">
            <v>0</v>
          </cell>
        </row>
        <row r="2120">
          <cell r="C2120" t="str">
            <v>Caùt vaøng</v>
          </cell>
          <cell r="G2120">
            <v>0</v>
          </cell>
        </row>
        <row r="2121">
          <cell r="C2121" t="str">
            <v>Ximaêng traéng</v>
          </cell>
          <cell r="G2121">
            <v>0</v>
          </cell>
        </row>
        <row r="2122">
          <cell r="C2122" t="str">
            <v>Vaät lieäu khaùc</v>
          </cell>
        </row>
        <row r="2123">
          <cell r="C2123" t="str">
            <v>Nhaân coâng baäc 3,7/7</v>
          </cell>
          <cell r="G2123">
            <v>0</v>
          </cell>
        </row>
        <row r="2124">
          <cell r="C2124" t="str">
            <v>Maùy vaän thaêng 0.8 T</v>
          </cell>
        </row>
        <row r="2126">
          <cell r="C2126" t="str">
            <v xml:space="preserve"> Gaïch ximaêng 10x10</v>
          </cell>
          <cell r="G2126">
            <v>0</v>
          </cell>
        </row>
        <row r="2127">
          <cell r="C2127" t="str">
            <v>Ximaêng  PC30</v>
          </cell>
          <cell r="G2127">
            <v>0</v>
          </cell>
        </row>
        <row r="2128">
          <cell r="C2128" t="str">
            <v>Caùt vaøng</v>
          </cell>
          <cell r="G2128">
            <v>0</v>
          </cell>
        </row>
        <row r="2129">
          <cell r="C2129" t="str">
            <v>Ximaêng traéng</v>
          </cell>
          <cell r="G2129">
            <v>0</v>
          </cell>
        </row>
        <row r="2130">
          <cell r="C2130" t="str">
            <v>Vaät lieäu khaùc</v>
          </cell>
        </row>
        <row r="2131">
          <cell r="C2131" t="str">
            <v>Nhaân coâng baäc 3,7/7</v>
          </cell>
          <cell r="G2131">
            <v>0</v>
          </cell>
        </row>
        <row r="2132">
          <cell r="C2132" t="str">
            <v>Maùy vaän thaêng 0.8 T</v>
          </cell>
          <cell r="G2132">
            <v>0</v>
          </cell>
        </row>
        <row r="2135">
          <cell r="C2135" t="str">
            <v xml:space="preserve">Gaïch men söù 15x15 </v>
          </cell>
          <cell r="G2135">
            <v>0</v>
          </cell>
        </row>
        <row r="2136">
          <cell r="C2136" t="str">
            <v>Ximaêng  PC30</v>
          </cell>
          <cell r="G2136">
            <v>0</v>
          </cell>
        </row>
        <row r="2137">
          <cell r="C2137" t="str">
            <v>Caùt vaøng</v>
          </cell>
          <cell r="G2137">
            <v>0</v>
          </cell>
        </row>
        <row r="2138">
          <cell r="C2138" t="str">
            <v>Ximaêng traéng</v>
          </cell>
          <cell r="G2138">
            <v>0</v>
          </cell>
        </row>
        <row r="2139">
          <cell r="C2139" t="str">
            <v>Vaät lieäu khaùc</v>
          </cell>
          <cell r="G2139">
            <v>0</v>
          </cell>
        </row>
        <row r="2140">
          <cell r="C2140" t="str">
            <v>Nhaân coâng baäc 3,7/7</v>
          </cell>
          <cell r="G2140">
            <v>0</v>
          </cell>
        </row>
        <row r="2141">
          <cell r="C2141" t="str">
            <v>Maùy vaän thaêng 0.8 T</v>
          </cell>
          <cell r="G2141">
            <v>0</v>
          </cell>
        </row>
        <row r="2143">
          <cell r="C2143" t="str">
            <v xml:space="preserve">Gaïch men söù 15x15 </v>
          </cell>
          <cell r="G2143">
            <v>0</v>
          </cell>
        </row>
        <row r="2144">
          <cell r="C2144" t="str">
            <v>Ximaêng  PC30</v>
          </cell>
          <cell r="G2144">
            <v>0</v>
          </cell>
        </row>
        <row r="2145">
          <cell r="C2145" t="str">
            <v>Caùt vaøng</v>
          </cell>
          <cell r="G2145">
            <v>0</v>
          </cell>
        </row>
        <row r="2146">
          <cell r="C2146" t="str">
            <v>Ximaêng traéng</v>
          </cell>
          <cell r="G2146">
            <v>0</v>
          </cell>
        </row>
        <row r="2147">
          <cell r="C2147" t="str">
            <v>Vaät lieäu khaùc</v>
          </cell>
          <cell r="G2147">
            <v>0</v>
          </cell>
        </row>
        <row r="2148">
          <cell r="C2148" t="str">
            <v>Nhaân coâng baäc 3,7/7</v>
          </cell>
          <cell r="G2148">
            <v>0</v>
          </cell>
        </row>
        <row r="2149">
          <cell r="C2149" t="str">
            <v>Maùy vaän thaêng 0.8 T</v>
          </cell>
          <cell r="G2149">
            <v>0</v>
          </cell>
        </row>
        <row r="2151">
          <cell r="C2151" t="str">
            <v>Gaïch men söù 11x11</v>
          </cell>
          <cell r="G2151">
            <v>0</v>
          </cell>
        </row>
        <row r="2152">
          <cell r="C2152" t="str">
            <v>Ximaêng  PC30</v>
          </cell>
          <cell r="G2152">
            <v>0</v>
          </cell>
        </row>
        <row r="2153">
          <cell r="C2153" t="str">
            <v>Caùt vaøng</v>
          </cell>
          <cell r="G2153">
            <v>0</v>
          </cell>
        </row>
        <row r="2154">
          <cell r="C2154" t="str">
            <v>Ximaêng traéng</v>
          </cell>
          <cell r="G2154">
            <v>0</v>
          </cell>
        </row>
        <row r="2155">
          <cell r="C2155" t="str">
            <v>Vaät lieäu khaùc</v>
          </cell>
          <cell r="G2155">
            <v>0</v>
          </cell>
        </row>
        <row r="2156">
          <cell r="C2156" t="str">
            <v>Nhaân coâng baäc 3,7/7</v>
          </cell>
          <cell r="G2156">
            <v>0</v>
          </cell>
        </row>
        <row r="2157">
          <cell r="C2157" t="str">
            <v>Maùy vaän thaêng 0.8 T</v>
          </cell>
          <cell r="G2157">
            <v>0</v>
          </cell>
        </row>
        <row r="2159">
          <cell r="C2159" t="str">
            <v>Gaïch men söù 11x11</v>
          </cell>
          <cell r="G2159">
            <v>0</v>
          </cell>
        </row>
        <row r="2160">
          <cell r="C2160" t="str">
            <v>Ximaêng  PC30</v>
          </cell>
          <cell r="G2160">
            <v>0</v>
          </cell>
        </row>
        <row r="2161">
          <cell r="C2161" t="str">
            <v>Caùt vaøng</v>
          </cell>
          <cell r="G2161">
            <v>0</v>
          </cell>
        </row>
        <row r="2162">
          <cell r="C2162" t="str">
            <v>Ximaêng traéng</v>
          </cell>
          <cell r="G2162">
            <v>0</v>
          </cell>
        </row>
        <row r="2163">
          <cell r="C2163" t="str">
            <v>Vaät lieäu khaùc</v>
          </cell>
          <cell r="G2163">
            <v>0</v>
          </cell>
        </row>
        <row r="2164">
          <cell r="C2164" t="str">
            <v>Nhaân coâng baäc 3,7/7</v>
          </cell>
          <cell r="G2164">
            <v>0</v>
          </cell>
        </row>
        <row r="2165">
          <cell r="C2165" t="str">
            <v>Maùy vaän thaêng 0.8 T</v>
          </cell>
          <cell r="G2165">
            <v>0</v>
          </cell>
        </row>
        <row r="2167">
          <cell r="C2167" t="str">
            <v xml:space="preserve">Gaïch vì </v>
          </cell>
          <cell r="G2167">
            <v>0</v>
          </cell>
        </row>
        <row r="2168">
          <cell r="C2168" t="str">
            <v>Ximaêng  PC30</v>
          </cell>
          <cell r="G2168">
            <v>0</v>
          </cell>
        </row>
        <row r="2169">
          <cell r="C2169" t="str">
            <v>Caùt vaøng</v>
          </cell>
          <cell r="G2169">
            <v>0</v>
          </cell>
        </row>
        <row r="2170">
          <cell r="C2170" t="str">
            <v>Ximaêng traéng</v>
          </cell>
          <cell r="G2170">
            <v>0</v>
          </cell>
        </row>
        <row r="2171">
          <cell r="C2171" t="str">
            <v>Vaät lieäu khaùc</v>
          </cell>
          <cell r="G2171">
            <v>0</v>
          </cell>
        </row>
        <row r="2172">
          <cell r="C2172" t="str">
            <v>Nhaân coâng baäc 3,7/7</v>
          </cell>
          <cell r="G2172">
            <v>0</v>
          </cell>
        </row>
        <row r="2173">
          <cell r="C2173" t="str">
            <v>Maùy vaän thaêng 0.8 T</v>
          </cell>
          <cell r="G2173">
            <v>0</v>
          </cell>
        </row>
        <row r="2175">
          <cell r="C2175" t="str">
            <v xml:space="preserve">Gaïch vì </v>
          </cell>
          <cell r="G2175">
            <v>0</v>
          </cell>
        </row>
        <row r="2176">
          <cell r="C2176" t="str">
            <v>Ximaêng  PC30</v>
          </cell>
          <cell r="G2176">
            <v>0</v>
          </cell>
        </row>
        <row r="2177">
          <cell r="C2177" t="str">
            <v>Caùt vaøng</v>
          </cell>
          <cell r="G2177">
            <v>0</v>
          </cell>
        </row>
        <row r="2178">
          <cell r="C2178" t="str">
            <v>Ximaêng traéng</v>
          </cell>
          <cell r="G2178">
            <v>0</v>
          </cell>
        </row>
        <row r="2179">
          <cell r="C2179" t="str">
            <v>Vaät lieäu khaùc</v>
          </cell>
          <cell r="G2179">
            <v>0</v>
          </cell>
        </row>
        <row r="2180">
          <cell r="C2180" t="str">
            <v>Nhaân coâng baäc 3,7/7</v>
          </cell>
          <cell r="G2180">
            <v>0</v>
          </cell>
        </row>
        <row r="2181">
          <cell r="C2181" t="str">
            <v>Maùy vaän thaêng 0.8 T</v>
          </cell>
          <cell r="G2181">
            <v>0</v>
          </cell>
        </row>
        <row r="2185">
          <cell r="C2185" t="str">
            <v>Gaïch men söù 20x20cm</v>
          </cell>
          <cell r="G2185">
            <v>4717</v>
          </cell>
        </row>
        <row r="2186">
          <cell r="C2186" t="str">
            <v>Ximaêng  PC30</v>
          </cell>
          <cell r="G2186">
            <v>1509.58151</v>
          </cell>
        </row>
        <row r="2187">
          <cell r="C2187" t="str">
            <v>Caùt vaøng</v>
          </cell>
          <cell r="G2187">
            <v>5.1415300000000013</v>
          </cell>
        </row>
        <row r="2188">
          <cell r="C2188" t="str">
            <v>Ximaêng traéng</v>
          </cell>
          <cell r="G2188">
            <v>84.906000000000006</v>
          </cell>
        </row>
        <row r="2189">
          <cell r="C2189" t="str">
            <v>Vaät lieäu khaùc</v>
          </cell>
          <cell r="G2189">
            <v>94.34</v>
          </cell>
        </row>
        <row r="2190">
          <cell r="C2190" t="str">
            <v>Nhaân coâng baäc 4,0/7</v>
          </cell>
          <cell r="G2190">
            <v>94.34</v>
          </cell>
        </row>
        <row r="2191">
          <cell r="C2191" t="str">
            <v>Maùy vaän thaêng 0.8 T</v>
          </cell>
          <cell r="G2191">
            <v>0</v>
          </cell>
        </row>
        <row r="2193">
          <cell r="C2193" t="str">
            <v>Gaïch men söù 20x20cm</v>
          </cell>
          <cell r="G2193">
            <v>0</v>
          </cell>
        </row>
        <row r="2194">
          <cell r="C2194" t="str">
            <v>Ximaêng  PC30</v>
          </cell>
          <cell r="G2194">
            <v>0</v>
          </cell>
        </row>
        <row r="2195">
          <cell r="C2195" t="str">
            <v>Caùt vaøng</v>
          </cell>
          <cell r="G2195">
            <v>0</v>
          </cell>
        </row>
        <row r="2196">
          <cell r="C2196" t="str">
            <v>Ximaêng traéng</v>
          </cell>
          <cell r="G2196">
            <v>0</v>
          </cell>
        </row>
        <row r="2197">
          <cell r="C2197" t="str">
            <v>Vaät lieäu khaùc</v>
          </cell>
          <cell r="G2197">
            <v>0</v>
          </cell>
        </row>
        <row r="2198">
          <cell r="C2198" t="str">
            <v>Nhaân coâng baäc 4,0/7</v>
          </cell>
          <cell r="G2198">
            <v>0</v>
          </cell>
        </row>
        <row r="2199">
          <cell r="C2199" t="str">
            <v>Maùy vaän thaêng 0.8 T</v>
          </cell>
          <cell r="G2199">
            <v>0</v>
          </cell>
        </row>
        <row r="2206">
          <cell r="C2206" t="str">
            <v>Gaïch ceramic 30 x 30cm , Ñoàng Taâm</v>
          </cell>
          <cell r="G2206">
            <v>0</v>
          </cell>
        </row>
        <row r="2207">
          <cell r="C2207" t="str">
            <v>Ximaêng  PC30</v>
          </cell>
          <cell r="G2207">
            <v>0</v>
          </cell>
        </row>
        <row r="2208">
          <cell r="C2208" t="str">
            <v>Caùt vaøng</v>
          </cell>
          <cell r="G2208">
            <v>0</v>
          </cell>
        </row>
        <row r="2209">
          <cell r="C2209" t="str">
            <v>Vöõa</v>
          </cell>
          <cell r="G2209">
            <v>0</v>
          </cell>
        </row>
        <row r="2210">
          <cell r="C2210" t="str">
            <v>Ximaêng traéng</v>
          </cell>
          <cell r="G2210">
            <v>0</v>
          </cell>
        </row>
        <row r="2211">
          <cell r="C2211" t="str">
            <v>Vaät lieäu khaùc</v>
          </cell>
          <cell r="G2211">
            <v>0</v>
          </cell>
        </row>
        <row r="2212">
          <cell r="C2212" t="str">
            <v>Nhaân coâng baäc 4,0/7</v>
          </cell>
          <cell r="G2212">
            <v>0</v>
          </cell>
        </row>
        <row r="2213">
          <cell r="C2213" t="str">
            <v>Maùy vaän thaêng 0.8 T</v>
          </cell>
          <cell r="G2213">
            <v>0</v>
          </cell>
        </row>
        <row r="2232">
          <cell r="C2232" t="str">
            <v xml:space="preserve">Gaïch  30 x 30cm </v>
          </cell>
          <cell r="G2232">
            <v>0</v>
          </cell>
        </row>
        <row r="2233">
          <cell r="C2233" t="str">
            <v>Ximaêng  PC30</v>
          </cell>
          <cell r="G2233">
            <v>0</v>
          </cell>
        </row>
        <row r="2234">
          <cell r="C2234" t="str">
            <v>Caùt vaøng</v>
          </cell>
          <cell r="G2234">
            <v>0</v>
          </cell>
        </row>
        <row r="2235">
          <cell r="C2235" t="str">
            <v>Ximaêng  PC30</v>
          </cell>
          <cell r="G2235">
            <v>0</v>
          </cell>
        </row>
        <row r="2236">
          <cell r="C2236" t="str">
            <v>Vaät lieäu khaùc</v>
          </cell>
          <cell r="G2236">
            <v>0</v>
          </cell>
        </row>
        <row r="2237">
          <cell r="C2237" t="str">
            <v>Nhaân coâng baäc 4,0/7</v>
          </cell>
          <cell r="G2237">
            <v>0</v>
          </cell>
        </row>
        <row r="2238">
          <cell r="C2238" t="str">
            <v>Maùy vaän thaêng 0.8 T</v>
          </cell>
          <cell r="G2238">
            <v>0</v>
          </cell>
        </row>
        <row r="2240">
          <cell r="C2240" t="str">
            <v xml:space="preserve">Gaïch ñaát nung 30 x 30cm </v>
          </cell>
          <cell r="G2240">
            <v>0</v>
          </cell>
        </row>
        <row r="2241">
          <cell r="C2241" t="str">
            <v>Ximaêng  PC30</v>
          </cell>
          <cell r="G2241">
            <v>0</v>
          </cell>
        </row>
        <row r="2242">
          <cell r="C2242" t="str">
            <v>Caùt vaøng</v>
          </cell>
          <cell r="G2242">
            <v>0</v>
          </cell>
        </row>
        <row r="2243">
          <cell r="C2243" t="str">
            <v>Ximaêng  PC30</v>
          </cell>
          <cell r="G2243">
            <v>0</v>
          </cell>
        </row>
        <row r="2244">
          <cell r="C2244" t="str">
            <v>Vaät lieäu khaùc</v>
          </cell>
          <cell r="G2244">
            <v>0</v>
          </cell>
        </row>
        <row r="2245">
          <cell r="C2245" t="str">
            <v>Nhaân coâng baäc 4,0/7</v>
          </cell>
          <cell r="G2245">
            <v>0</v>
          </cell>
        </row>
        <row r="2246">
          <cell r="C2246" t="str">
            <v>Maùy vaän thaêng 0.8 T</v>
          </cell>
          <cell r="G2246">
            <v>0</v>
          </cell>
        </row>
        <row r="2253">
          <cell r="C2253" t="str">
            <v>Goã xeû chaân töôøng 2x10</v>
          </cell>
          <cell r="G2253">
            <v>0</v>
          </cell>
        </row>
        <row r="2254">
          <cell r="C2254" t="str">
            <v>Vaät lieäu khaùc</v>
          </cell>
          <cell r="G2254">
            <v>0</v>
          </cell>
        </row>
        <row r="2255">
          <cell r="C2255" t="str">
            <v>Nhaân coâng baäc 4,5/7</v>
          </cell>
          <cell r="G2255">
            <v>0</v>
          </cell>
        </row>
        <row r="2257">
          <cell r="C2257" t="str">
            <v>Goã xeû chaân töôøng 2x20</v>
          </cell>
          <cell r="G2257">
            <v>0</v>
          </cell>
        </row>
        <row r="2258">
          <cell r="C2258" t="str">
            <v>Vaät lieäu khaùc</v>
          </cell>
          <cell r="G2258">
            <v>0</v>
          </cell>
        </row>
        <row r="2259">
          <cell r="C2259" t="str">
            <v>Nhaân coâng baäc 4,5/7</v>
          </cell>
          <cell r="G2259">
            <v>0</v>
          </cell>
        </row>
        <row r="2261">
          <cell r="C2261" t="str">
            <v>Goã xeû tay vòn caàu thang 8x10</v>
          </cell>
          <cell r="G2261">
            <v>0</v>
          </cell>
        </row>
        <row r="2262">
          <cell r="C2262" t="str">
            <v>Vaät lieäu khaùc</v>
          </cell>
          <cell r="G2262">
            <v>0</v>
          </cell>
        </row>
        <row r="2263">
          <cell r="C2263" t="str">
            <v>Nhaân coâng baäc 4,5/7</v>
          </cell>
          <cell r="G2263">
            <v>0</v>
          </cell>
        </row>
        <row r="2265">
          <cell r="C2265" t="str">
            <v>Goã xeû tay vòn caàu thang 8x14</v>
          </cell>
          <cell r="G2265">
            <v>0</v>
          </cell>
        </row>
        <row r="2266">
          <cell r="C2266" t="str">
            <v>Vaät lieäu khaùc</v>
          </cell>
          <cell r="G2266">
            <v>0</v>
          </cell>
        </row>
        <row r="2267">
          <cell r="C2267" t="str">
            <v>Nhaân coâng baäc 4,5/7</v>
          </cell>
          <cell r="G2267">
            <v>0</v>
          </cell>
        </row>
        <row r="2269">
          <cell r="C2269" t="str">
            <v xml:space="preserve">Goã xeû </v>
          </cell>
          <cell r="G2269">
            <v>0</v>
          </cell>
        </row>
        <row r="2270">
          <cell r="C2270" t="str">
            <v>Ñinh</v>
          </cell>
          <cell r="G2270">
            <v>0</v>
          </cell>
        </row>
        <row r="2271">
          <cell r="C2271" t="str">
            <v>Nhaân coâng baäc 4,5/7</v>
          </cell>
          <cell r="G2271">
            <v>0</v>
          </cell>
        </row>
        <row r="2273">
          <cell r="C2273" t="str">
            <v xml:space="preserve">Goã xeû </v>
          </cell>
          <cell r="G2273">
            <v>0</v>
          </cell>
        </row>
        <row r="2274">
          <cell r="C2274" t="str">
            <v>Ñinh</v>
          </cell>
          <cell r="G2274">
            <v>0</v>
          </cell>
        </row>
        <row r="2275">
          <cell r="C2275" t="str">
            <v>Nhaân coâng baäc 4,5/7</v>
          </cell>
          <cell r="G2275">
            <v>0</v>
          </cell>
        </row>
        <row r="2282">
          <cell r="C2282" t="str">
            <v>Ximaêng PC30</v>
          </cell>
          <cell r="G2282">
            <v>0</v>
          </cell>
        </row>
        <row r="2283">
          <cell r="C2283" t="str">
            <v>Vaät lieäu khaùc</v>
          </cell>
          <cell r="G2283">
            <v>0</v>
          </cell>
        </row>
        <row r="2284">
          <cell r="C2284" t="str">
            <v>Nhaân coâng baäc 3,5/7</v>
          </cell>
          <cell r="G2284">
            <v>0</v>
          </cell>
        </row>
        <row r="2286">
          <cell r="C2286" t="str">
            <v>Mastic</v>
          </cell>
          <cell r="G2286">
            <v>909.68400000000008</v>
          </cell>
        </row>
        <row r="2287">
          <cell r="C2287" t="str">
            <v>Giaáy nhaùp</v>
          </cell>
          <cell r="G2287">
            <v>45.484200000000001</v>
          </cell>
        </row>
        <row r="2288">
          <cell r="C2288" t="str">
            <v>Nhaân coâng baäc  4,0/7</v>
          </cell>
          <cell r="G2288">
            <v>682.26300000000003</v>
          </cell>
        </row>
        <row r="2290">
          <cell r="C2290" t="str">
            <v>Sôn epoxy</v>
          </cell>
          <cell r="G2290">
            <v>49.25224</v>
          </cell>
        </row>
        <row r="2291">
          <cell r="C2291" t="str">
            <v>Nhaân coâng baäc  4,0/7</v>
          </cell>
          <cell r="G2291">
            <v>9.5360720000000008</v>
          </cell>
        </row>
        <row r="2293">
          <cell r="C2293" t="str">
            <v>Sôn daàu</v>
          </cell>
          <cell r="G2293">
            <v>0</v>
          </cell>
        </row>
        <row r="2294">
          <cell r="C2294" t="str">
            <v>Xaêng</v>
          </cell>
          <cell r="G2294">
            <v>0</v>
          </cell>
        </row>
        <row r="2295">
          <cell r="C2295" t="str">
            <v>Vaät lieäu khaùc</v>
          </cell>
          <cell r="G2295">
            <v>0</v>
          </cell>
        </row>
        <row r="2296">
          <cell r="C2296" t="str">
            <v>Nhaân coâng baäc 3,5/7</v>
          </cell>
          <cell r="G2296">
            <v>0</v>
          </cell>
        </row>
        <row r="2298">
          <cell r="C2298" t="str">
            <v>Sôn nöôùc (Maxilite)</v>
          </cell>
          <cell r="G2298">
            <v>795.97349999999994</v>
          </cell>
        </row>
        <row r="2299">
          <cell r="C2299" t="str">
            <v>Vaät lieäu khaùc</v>
          </cell>
          <cell r="G2299">
            <v>2274.21</v>
          </cell>
        </row>
        <row r="2300">
          <cell r="C2300" t="str">
            <v>Nhaân coâng baäc 4,0/7</v>
          </cell>
          <cell r="G2300">
            <v>122.80734</v>
          </cell>
        </row>
        <row r="2302">
          <cell r="C2302" t="str">
            <v>Sôn nöôùc (Silicat)</v>
          </cell>
          <cell r="G2302">
            <v>0</v>
          </cell>
        </row>
        <row r="2303">
          <cell r="C2303" t="str">
            <v>Vaät lieäu khaùc</v>
          </cell>
          <cell r="G2303">
            <v>0</v>
          </cell>
        </row>
        <row r="2304">
          <cell r="C2304" t="str">
            <v>Nhaân coâng baäc 4,0/7</v>
          </cell>
          <cell r="G2304">
            <v>0</v>
          </cell>
        </row>
        <row r="2306">
          <cell r="C2306" t="str">
            <v>Flinkote</v>
          </cell>
          <cell r="G2306">
            <v>86.4</v>
          </cell>
        </row>
        <row r="2307">
          <cell r="C2307" t="str">
            <v>Vaät lieäu khaùc</v>
          </cell>
          <cell r="G2307">
            <v>1152</v>
          </cell>
        </row>
        <row r="2308">
          <cell r="C2308" t="str">
            <v>Nhaân coâng baäc 3,0/7</v>
          </cell>
          <cell r="G2308">
            <v>3.456</v>
          </cell>
        </row>
        <row r="2310">
          <cell r="C2310" t="str">
            <v>Phaán taùlíc (phaán tan)</v>
          </cell>
          <cell r="G2310">
            <v>0</v>
          </cell>
        </row>
        <row r="2311">
          <cell r="C2311" t="str">
            <v>Boät maàu</v>
          </cell>
          <cell r="G2311">
            <v>0</v>
          </cell>
        </row>
        <row r="2312">
          <cell r="C2312" t="str">
            <v>Giaáy nhaùm thoâ</v>
          </cell>
          <cell r="G2312">
            <v>0</v>
          </cell>
        </row>
        <row r="2313">
          <cell r="C2313" t="str">
            <v>Giaáy nhaùm mòn</v>
          </cell>
          <cell r="G2313">
            <v>0</v>
          </cell>
        </row>
        <row r="2314">
          <cell r="C2314" t="str">
            <v>Caïnh kiãún (Vecni)</v>
          </cell>
          <cell r="G2314">
            <v>0</v>
          </cell>
        </row>
        <row r="2315">
          <cell r="C2315" t="str">
            <v>Coàn 90 ÂÄÜ</v>
          </cell>
          <cell r="G2315">
            <v>0</v>
          </cell>
        </row>
        <row r="2316">
          <cell r="C2316" t="str">
            <v>Vaät lieäu khaùc</v>
          </cell>
          <cell r="G2316">
            <v>0</v>
          </cell>
        </row>
        <row r="2317">
          <cell r="C2317" t="str">
            <v>Nhaân coâng baäc 4,5/7</v>
          </cell>
          <cell r="G2317">
            <v>0</v>
          </cell>
        </row>
        <row r="2321">
          <cell r="C2321" t="str">
            <v>ÑIEÄN</v>
          </cell>
        </row>
        <row r="2323">
          <cell r="C2323" t="str">
            <v>Ñeøn oáng 0,6m coù chao chuïp, 1 boùng vaø phuû kín</v>
          </cell>
          <cell r="G2323">
            <v>3</v>
          </cell>
        </row>
        <row r="2324">
          <cell r="C2324" t="str">
            <v>Vaät lieäu phuï (/N)</v>
          </cell>
          <cell r="G2324">
            <v>6</v>
          </cell>
        </row>
        <row r="2325">
          <cell r="C2325" t="str">
            <v>Nhaân coâng baäc 3,0/7</v>
          </cell>
          <cell r="G2325">
            <v>0.86999999999999988</v>
          </cell>
        </row>
        <row r="2327">
          <cell r="C2327" t="str">
            <v>Ñeøn oáng 1,2m coù chao chuïp, 1 boùng vaø phuû kín</v>
          </cell>
          <cell r="G2327">
            <v>20</v>
          </cell>
        </row>
        <row r="2328">
          <cell r="C2328" t="str">
            <v>Vaät lieäu phuï (/N)</v>
          </cell>
          <cell r="G2328">
            <v>40</v>
          </cell>
        </row>
        <row r="2329">
          <cell r="C2329" t="str">
            <v>Nhaân coâng baäc 3,0/7</v>
          </cell>
          <cell r="G2329">
            <v>6.8000000000000007</v>
          </cell>
        </row>
        <row r="2331">
          <cell r="C2331" t="str">
            <v>Ñeøn oáng 1,2m coù chao chuïp, 2 boùng vaø phuû kín</v>
          </cell>
          <cell r="G2331">
            <v>147</v>
          </cell>
        </row>
        <row r="2332">
          <cell r="C2332" t="str">
            <v>Vaät lieäu phuï (/N)</v>
          </cell>
          <cell r="G2332">
            <v>294</v>
          </cell>
        </row>
        <row r="2333">
          <cell r="C2333" t="str">
            <v>Nhaân coâng baäc 3,0/7</v>
          </cell>
          <cell r="G2333">
            <v>70.56</v>
          </cell>
        </row>
        <row r="2335">
          <cell r="C2335" t="str">
            <v>Ñeøn oáng 1,2m coù chao chuïp, 4 boùng vaø phuû kín</v>
          </cell>
          <cell r="G2335">
            <v>0</v>
          </cell>
        </row>
        <row r="2336">
          <cell r="C2336" t="str">
            <v>Vaät lieäu phuï (/N)</v>
          </cell>
          <cell r="G2336">
            <v>0</v>
          </cell>
        </row>
        <row r="2337">
          <cell r="C2337" t="str">
            <v>Nhaân coâng baäc 3,0/7</v>
          </cell>
          <cell r="G2337">
            <v>0</v>
          </cell>
        </row>
        <row r="2339">
          <cell r="C2339" t="str">
            <v>Quaït traàn</v>
          </cell>
          <cell r="G2339">
            <v>0</v>
          </cell>
        </row>
        <row r="2340">
          <cell r="C2340" t="str">
            <v>Hoäp soá</v>
          </cell>
          <cell r="G2340">
            <v>0</v>
          </cell>
        </row>
        <row r="2341">
          <cell r="C2341" t="str">
            <v>Vaät lieäu phuï (/N)</v>
          </cell>
          <cell r="G2341">
            <v>0</v>
          </cell>
        </row>
        <row r="2342">
          <cell r="C2342" t="str">
            <v>Nhaân coâng baäc 3,0/7</v>
          </cell>
          <cell r="G2342">
            <v>0</v>
          </cell>
        </row>
        <row r="2343">
          <cell r="C2343" t="str">
            <v>Maùy khoan caàm tay</v>
          </cell>
          <cell r="G2343">
            <v>0</v>
          </cell>
        </row>
        <row r="2345">
          <cell r="C2345" t="str">
            <v>Quaït treo töôøng</v>
          </cell>
          <cell r="G2345">
            <v>0</v>
          </cell>
        </row>
        <row r="2346">
          <cell r="C2346" t="str">
            <v>Vaät lieäu phuï (/N)</v>
          </cell>
          <cell r="G2346">
            <v>0</v>
          </cell>
        </row>
        <row r="2347">
          <cell r="C2347" t="str">
            <v>Nhaân coâng baäc 3,0/7</v>
          </cell>
          <cell r="G2347">
            <v>0</v>
          </cell>
        </row>
        <row r="2348">
          <cell r="C2348" t="str">
            <v>Maùy khoan caàm tay</v>
          </cell>
          <cell r="G2348">
            <v>0</v>
          </cell>
        </row>
        <row r="2350">
          <cell r="C2350" t="str">
            <v>OÁng nhöïa D&lt;16mm</v>
          </cell>
          <cell r="G2350">
            <v>469.2</v>
          </cell>
        </row>
        <row r="2351">
          <cell r="C2351" t="str">
            <v>Vaät lieäu phuï (/N)</v>
          </cell>
          <cell r="G2351">
            <v>6900</v>
          </cell>
        </row>
        <row r="2352">
          <cell r="C2352" t="str">
            <v>Nhaân coâng baäc 3,0/7</v>
          </cell>
          <cell r="G2352">
            <v>92</v>
          </cell>
        </row>
        <row r="2354">
          <cell r="C2354" t="str">
            <v>OÁng nhöïa D&lt;27mm</v>
          </cell>
          <cell r="G2354">
            <v>1020</v>
          </cell>
        </row>
        <row r="2355">
          <cell r="C2355" t="str">
            <v>Vaät lieäu phuï (/N)</v>
          </cell>
          <cell r="G2355">
            <v>15000</v>
          </cell>
        </row>
        <row r="2356">
          <cell r="C2356" t="str">
            <v>Nhaân coâng baäc 3,0/7</v>
          </cell>
          <cell r="G2356">
            <v>260</v>
          </cell>
        </row>
        <row r="2358">
          <cell r="C2358" t="str">
            <v>OÁng nhöïa D&lt;34mm</v>
          </cell>
          <cell r="G2358">
            <v>928.2</v>
          </cell>
        </row>
        <row r="2359">
          <cell r="C2359" t="str">
            <v>Vaät lieäu phuï (/N)</v>
          </cell>
          <cell r="G2359">
            <v>13650</v>
          </cell>
        </row>
        <row r="2360">
          <cell r="C2360" t="str">
            <v>Nhaân coâng baäc 3,0/7</v>
          </cell>
          <cell r="G2360">
            <v>263.89999999999998</v>
          </cell>
        </row>
        <row r="2362">
          <cell r="C2362" t="str">
            <v>OÁng nhöïa D&lt;50mm</v>
          </cell>
          <cell r="G2362">
            <v>887.4</v>
          </cell>
        </row>
        <row r="2363">
          <cell r="C2363" t="str">
            <v>Vaät lieäu phuï (/N)</v>
          </cell>
          <cell r="G2363">
            <v>13050</v>
          </cell>
        </row>
        <row r="2364">
          <cell r="C2364" t="str">
            <v>Nhaân coâng baäc 3,0/7</v>
          </cell>
          <cell r="G2364">
            <v>304.5</v>
          </cell>
        </row>
        <row r="2366">
          <cell r="C2366" t="str">
            <v>Hoäp noái vaø hoäp phaân daây KT&gt;=(60x60)mm2</v>
          </cell>
          <cell r="G2366">
            <v>34</v>
          </cell>
        </row>
        <row r="2367">
          <cell r="C2367" t="str">
            <v>Vaät lieäu phuï (/N)</v>
          </cell>
          <cell r="G2367">
            <v>170</v>
          </cell>
        </row>
        <row r="2368">
          <cell r="C2368" t="str">
            <v>Nhaân coâng baäc 3,0/7</v>
          </cell>
          <cell r="G2368">
            <v>12.92</v>
          </cell>
        </row>
        <row r="2369">
          <cell r="C2369" t="str">
            <v>Maùy khoan caàm tay</v>
          </cell>
          <cell r="G2369">
            <v>0.68</v>
          </cell>
        </row>
        <row r="2371">
          <cell r="C2371" t="str">
            <v>Daây daãn S&lt;=10mm2</v>
          </cell>
          <cell r="G2371">
            <v>3993.3</v>
          </cell>
        </row>
        <row r="2372">
          <cell r="C2372" t="str">
            <v>Vaät lieäu phuï (/N)</v>
          </cell>
          <cell r="G2372">
            <v>7830</v>
          </cell>
        </row>
        <row r="2373">
          <cell r="C2373" t="str">
            <v>Nhaân coâng baäc 3,0/7</v>
          </cell>
          <cell r="G2373">
            <v>101.78999999999999</v>
          </cell>
        </row>
        <row r="2375">
          <cell r="C2375" t="str">
            <v>Daây daãn S&lt;=38mm2</v>
          </cell>
          <cell r="G2375">
            <v>0</v>
          </cell>
        </row>
        <row r="2376">
          <cell r="C2376" t="str">
            <v>Vaät lieäu phuï (/N)</v>
          </cell>
          <cell r="G2376">
            <v>0</v>
          </cell>
        </row>
        <row r="2377">
          <cell r="C2377" t="str">
            <v>Nhaân coâng baäc 3,0/7</v>
          </cell>
          <cell r="G2377">
            <v>0</v>
          </cell>
        </row>
        <row r="2379">
          <cell r="C2379" t="str">
            <v>Baûng goã KT&lt;=(300x400)mm2</v>
          </cell>
          <cell r="G2379">
            <v>0</v>
          </cell>
        </row>
        <row r="2380">
          <cell r="C2380" t="str">
            <v>Vaät lieäu phuï (/N)</v>
          </cell>
          <cell r="G2380">
            <v>0</v>
          </cell>
        </row>
        <row r="2381">
          <cell r="C2381" t="str">
            <v>Nhaân coâng baäc 3,0/7</v>
          </cell>
          <cell r="G2381">
            <v>0</v>
          </cell>
        </row>
        <row r="2382">
          <cell r="C2382" t="str">
            <v>Maùy khoan caàm tay</v>
          </cell>
          <cell r="G2382">
            <v>0</v>
          </cell>
        </row>
        <row r="2384">
          <cell r="C2384" t="str">
            <v>Caàu chì</v>
          </cell>
          <cell r="G2384">
            <v>19.094999999999999</v>
          </cell>
        </row>
        <row r="2385">
          <cell r="C2385" t="str">
            <v>Hoäp toân hay hoäp nhöïa</v>
          </cell>
          <cell r="G2385">
            <v>19</v>
          </cell>
        </row>
        <row r="2386">
          <cell r="C2386" t="str">
            <v>Vaät lieäu phuï (/N)</v>
          </cell>
          <cell r="G2386">
            <v>114</v>
          </cell>
        </row>
        <row r="2387">
          <cell r="C2387" t="str">
            <v>Nhaân coâng baäc 3,0/7</v>
          </cell>
          <cell r="G2387">
            <v>2.85</v>
          </cell>
        </row>
        <row r="2389">
          <cell r="C2389" t="str">
            <v>Caàu chì</v>
          </cell>
          <cell r="G2389">
            <v>38.19</v>
          </cell>
        </row>
        <row r="2390">
          <cell r="C2390" t="str">
            <v>Hoäp toân hay hoäp nhöïa</v>
          </cell>
          <cell r="G2390">
            <v>38</v>
          </cell>
        </row>
        <row r="2391">
          <cell r="C2391" t="str">
            <v>Vaät lieäu phuï (/N)</v>
          </cell>
          <cell r="G2391">
            <v>228</v>
          </cell>
        </row>
        <row r="2392">
          <cell r="C2392" t="str">
            <v>Nhaân coâng baäc 3,0/7</v>
          </cell>
          <cell r="G2392">
            <v>5.7</v>
          </cell>
        </row>
        <row r="2394">
          <cell r="C2394" t="str">
            <v>Automat 1.pha - i&lt;=10A</v>
          </cell>
          <cell r="G2394">
            <v>19</v>
          </cell>
        </row>
        <row r="2395">
          <cell r="C2395" t="str">
            <v>Vaät lieäu phuï (/N)</v>
          </cell>
          <cell r="G2395">
            <v>95</v>
          </cell>
        </row>
        <row r="2396">
          <cell r="C2396" t="str">
            <v>Nhaân coâng baäc 4,0/7</v>
          </cell>
          <cell r="G2396">
            <v>3.61</v>
          </cell>
        </row>
        <row r="2398">
          <cell r="C2398" t="str">
            <v>Automat 1.pha - i&lt;=50A</v>
          </cell>
          <cell r="G2398">
            <v>15</v>
          </cell>
        </row>
        <row r="2399">
          <cell r="C2399" t="str">
            <v>Vaät lieäu phuï (/N)</v>
          </cell>
          <cell r="G2399">
            <v>45</v>
          </cell>
        </row>
        <row r="2400">
          <cell r="C2400" t="str">
            <v>Nhaân coâng baäc 4,0/7</v>
          </cell>
          <cell r="G2400">
            <v>3.75</v>
          </cell>
        </row>
        <row r="2402">
          <cell r="C2402" t="str">
            <v>Automat 3.pha - i&lt;=50A</v>
          </cell>
          <cell r="G2402">
            <v>8</v>
          </cell>
        </row>
        <row r="2403">
          <cell r="C2403" t="str">
            <v>Vaät lieäu phuï (/N)</v>
          </cell>
          <cell r="G2403">
            <v>16</v>
          </cell>
        </row>
        <row r="2404">
          <cell r="C2404" t="str">
            <v>Nhaân coâng baäc 4,0/7</v>
          </cell>
          <cell r="G2404">
            <v>4</v>
          </cell>
        </row>
        <row r="2406">
          <cell r="C2406" t="str">
            <v>Automat 3.pha - i&lt;=100A</v>
          </cell>
          <cell r="G2406">
            <v>5</v>
          </cell>
        </row>
        <row r="2407">
          <cell r="C2407" t="str">
            <v>Vaät lieäu phuï (/N)</v>
          </cell>
          <cell r="G2407">
            <v>5</v>
          </cell>
        </row>
        <row r="2408">
          <cell r="C2408" t="str">
            <v>Nhaân coâng baäc 4,0/7</v>
          </cell>
          <cell r="G2408">
            <v>3.5</v>
          </cell>
        </row>
        <row r="2410">
          <cell r="C2410" t="str">
            <v xml:space="preserve"> Linh kieän baùo chaùy</v>
          </cell>
          <cell r="G2410">
            <v>12</v>
          </cell>
        </row>
        <row r="2411">
          <cell r="C2411" t="str">
            <v xml:space="preserve"> Nhaân coâng 4,0/7</v>
          </cell>
          <cell r="G2411">
            <v>3</v>
          </cell>
        </row>
        <row r="2412">
          <cell r="G2412">
            <v>0</v>
          </cell>
        </row>
        <row r="2414">
          <cell r="C2414" t="str">
            <v>Coïc choáng seùt (daøi L&lt;=2,5m)</v>
          </cell>
          <cell r="G2414">
            <v>0</v>
          </cell>
        </row>
        <row r="2415">
          <cell r="C2415" t="str">
            <v>Vaät lieäu phuï (/N)</v>
          </cell>
          <cell r="G2415">
            <v>0</v>
          </cell>
        </row>
        <row r="2416">
          <cell r="C2416" t="str">
            <v>Nhaân coâng baäc 3,0/7</v>
          </cell>
          <cell r="G2416">
            <v>0</v>
          </cell>
        </row>
        <row r="2418">
          <cell r="C2418" t="str">
            <v>Coïc choáng seùt (daøi L&lt;=2,5m)</v>
          </cell>
          <cell r="G2418">
            <v>0</v>
          </cell>
        </row>
        <row r="2419">
          <cell r="C2419" t="str">
            <v>Vaät lieäu phuï (/N)</v>
          </cell>
          <cell r="G2419">
            <v>0</v>
          </cell>
        </row>
        <row r="2420">
          <cell r="C2420" t="str">
            <v>Nhaân coâng baäc 3,0/7</v>
          </cell>
          <cell r="G2420">
            <v>0</v>
          </cell>
        </row>
        <row r="2422">
          <cell r="C2422" t="str">
            <v>Coïc choáng seùt (daøi L&lt;=2,5m)</v>
          </cell>
          <cell r="G2422">
            <v>5</v>
          </cell>
        </row>
        <row r="2423">
          <cell r="C2423" t="str">
            <v>Vaät lieäu phuï (/N)</v>
          </cell>
          <cell r="G2423">
            <v>5</v>
          </cell>
        </row>
        <row r="2424">
          <cell r="C2424" t="str">
            <v>Nhaân coâng baäc 3,0/7</v>
          </cell>
          <cell r="G2424">
            <v>2</v>
          </cell>
        </row>
        <row r="2426">
          <cell r="C2426" t="str">
            <v xml:space="preserve"> Theùp troøn (hoaëc theùp deïp)</v>
          </cell>
          <cell r="G2426">
            <v>116.15</v>
          </cell>
        </row>
        <row r="2427">
          <cell r="C2427" t="str">
            <v xml:space="preserve"> Que haøn</v>
          </cell>
          <cell r="G2427">
            <v>2.3000000000000003</v>
          </cell>
        </row>
        <row r="2428">
          <cell r="C2428" t="str">
            <v xml:space="preserve"> Nhaân coâng 3,0/7</v>
          </cell>
          <cell r="G2428">
            <v>14.26</v>
          </cell>
        </row>
        <row r="2429">
          <cell r="C2429" t="str">
            <v xml:space="preserve"> Maùy haøn 14KW</v>
          </cell>
          <cell r="G2429">
            <v>0.57500000000000007</v>
          </cell>
        </row>
        <row r="2430">
          <cell r="G2430">
            <v>0</v>
          </cell>
        </row>
        <row r="2431">
          <cell r="C2431" t="str">
            <v xml:space="preserve"> Theùp troøn (hoaëc theùp deïp)</v>
          </cell>
          <cell r="G2431">
            <v>0</v>
          </cell>
        </row>
        <row r="2432">
          <cell r="C2432" t="str">
            <v xml:space="preserve"> Que haøn</v>
          </cell>
          <cell r="G2432">
            <v>0</v>
          </cell>
        </row>
        <row r="2433">
          <cell r="C2433" t="str">
            <v xml:space="preserve"> Nhaân coâng 3,0/7</v>
          </cell>
          <cell r="G2433">
            <v>0</v>
          </cell>
        </row>
        <row r="2434">
          <cell r="C2434" t="str">
            <v xml:space="preserve"> Maùy haøn 14KW</v>
          </cell>
          <cell r="G2434">
            <v>0</v>
          </cell>
        </row>
        <row r="2436">
          <cell r="C2436" t="str">
            <v xml:space="preserve"> Theùp troøn (hoaëc theùp deïp)</v>
          </cell>
          <cell r="G2436">
            <v>126.25</v>
          </cell>
        </row>
        <row r="2437">
          <cell r="C2437" t="str">
            <v xml:space="preserve"> Que haøn</v>
          </cell>
          <cell r="G2437">
            <v>2.5</v>
          </cell>
        </row>
        <row r="2438">
          <cell r="C2438" t="str">
            <v xml:space="preserve"> Nhaân coâng 3,0/7</v>
          </cell>
          <cell r="G2438">
            <v>32.875</v>
          </cell>
        </row>
        <row r="2439">
          <cell r="C2439" t="str">
            <v xml:space="preserve"> Maùy haøn 14KW</v>
          </cell>
          <cell r="G2439">
            <v>0.625</v>
          </cell>
        </row>
        <row r="2441">
          <cell r="C2441" t="str">
            <v>Kim thu loâi L =0.5m</v>
          </cell>
        </row>
        <row r="2442">
          <cell r="C2442" t="str">
            <v>Vaät lieäu phuï (/N)</v>
          </cell>
        </row>
        <row r="2443">
          <cell r="C2443" t="str">
            <v>Nhaân coâng baäc 3,5/7</v>
          </cell>
        </row>
        <row r="2444">
          <cell r="C2444" t="str">
            <v>Maùy haøn 14KW</v>
          </cell>
        </row>
        <row r="2446">
          <cell r="C2446" t="str">
            <v>Kim thu loâi L =1.0m</v>
          </cell>
        </row>
        <row r="2447">
          <cell r="C2447" t="str">
            <v>Vaät lieäu phuï (/N)</v>
          </cell>
        </row>
        <row r="2448">
          <cell r="C2448" t="str">
            <v>Nhaân coâng baäc 3,5/7</v>
          </cell>
        </row>
        <row r="2449">
          <cell r="C2449" t="str">
            <v>Maùy haøn 14KW</v>
          </cell>
        </row>
        <row r="2451">
          <cell r="C2451" t="str">
            <v>Kim thu loâi L =1.5m</v>
          </cell>
        </row>
        <row r="2452">
          <cell r="C2452" t="str">
            <v>Vaät lieäu phuï (/N)</v>
          </cell>
        </row>
        <row r="2453">
          <cell r="C2453" t="str">
            <v>Nhaân coâng baäc 3,5/7</v>
          </cell>
        </row>
        <row r="2454">
          <cell r="C2454" t="str">
            <v>Maùy haøn 14KW</v>
          </cell>
        </row>
        <row r="2456">
          <cell r="C2456" t="str">
            <v>Kim thu loâi L =2,0m</v>
          </cell>
          <cell r="G2456">
            <v>1</v>
          </cell>
        </row>
        <row r="2457">
          <cell r="C2457" t="str">
            <v>Vaät lieäu phuï (/N)</v>
          </cell>
          <cell r="G2457">
            <v>10</v>
          </cell>
        </row>
        <row r="2458">
          <cell r="C2458" t="str">
            <v>Nhaân coâng baäc 3,5/7</v>
          </cell>
          <cell r="G2458">
            <v>1.4</v>
          </cell>
        </row>
        <row r="2459">
          <cell r="C2459" t="str">
            <v>Maùy haøn 14KW</v>
          </cell>
          <cell r="G2459">
            <v>0.23</v>
          </cell>
        </row>
        <row r="2463">
          <cell r="C2463" t="str">
            <v>NÖÔÙC</v>
          </cell>
        </row>
        <row r="2465">
          <cell r="C2465" t="str">
            <v>Xí xoåm</v>
          </cell>
          <cell r="G2465">
            <v>10</v>
          </cell>
        </row>
        <row r="2466">
          <cell r="C2466" t="str">
            <v>Vaät lieäu phuï (/N)</v>
          </cell>
          <cell r="G2466">
            <v>20</v>
          </cell>
        </row>
        <row r="2467">
          <cell r="C2467" t="str">
            <v>Nhaân coâng baäc 3,5/7</v>
          </cell>
          <cell r="G2467">
            <v>15</v>
          </cell>
        </row>
        <row r="2469">
          <cell r="C2469" t="str">
            <v>LAVABO</v>
          </cell>
          <cell r="G2469">
            <v>14</v>
          </cell>
        </row>
        <row r="2470">
          <cell r="C2470" t="str">
            <v>Vaät lieäu phuï (/N)</v>
          </cell>
          <cell r="G2470">
            <v>12.6</v>
          </cell>
        </row>
        <row r="2471">
          <cell r="C2471" t="str">
            <v>Nhaân coâng baäc  3,5/7</v>
          </cell>
          <cell r="G2471">
            <v>8.4</v>
          </cell>
        </row>
        <row r="2473">
          <cell r="C2473" t="str">
            <v>Pheåu thu D50mm</v>
          </cell>
          <cell r="G2473">
            <v>28</v>
          </cell>
        </row>
        <row r="2474">
          <cell r="C2474" t="str">
            <v>Vaät lieäu phuï (/N)</v>
          </cell>
          <cell r="G2474">
            <v>4.4800000000000004</v>
          </cell>
        </row>
        <row r="2475">
          <cell r="C2475" t="str">
            <v>Nhaân coâng baäc 3,5/7</v>
          </cell>
          <cell r="G2475">
            <v>4.4800000000000004</v>
          </cell>
        </row>
        <row r="2477">
          <cell r="C2477" t="str">
            <v>Phãùu thu D100mm</v>
          </cell>
          <cell r="G2477">
            <v>38</v>
          </cell>
        </row>
        <row r="2478">
          <cell r="C2478" t="str">
            <v>Vaät lieäu phuï (/N)</v>
          </cell>
          <cell r="G2478">
            <v>3.42</v>
          </cell>
        </row>
        <row r="2479">
          <cell r="C2479" t="str">
            <v>Nhaân coâng baäc  3,5/7</v>
          </cell>
          <cell r="G2479">
            <v>7.22</v>
          </cell>
        </row>
        <row r="2481">
          <cell r="C2481" t="str">
            <v>Boàn chöùa V&lt;=1m3</v>
          </cell>
          <cell r="G2481">
            <v>0</v>
          </cell>
        </row>
        <row r="2482">
          <cell r="C2482" t="str">
            <v>Vaät lieäu phuï (/N)</v>
          </cell>
          <cell r="G2482">
            <v>0</v>
          </cell>
        </row>
        <row r="2483">
          <cell r="C2483" t="str">
            <v>Nhaân coâng baäc 4,0/7</v>
          </cell>
          <cell r="G2483">
            <v>0</v>
          </cell>
        </row>
        <row r="2485">
          <cell r="C2485" t="str">
            <v>ÄÚOÁng nhöïa D&lt;=20mm</v>
          </cell>
          <cell r="G2485">
            <v>153</v>
          </cell>
        </row>
        <row r="2486">
          <cell r="C2486" t="str">
            <v>Maêng soâng nhöïa D&lt;=20mm</v>
          </cell>
          <cell r="G2486">
            <v>37.5</v>
          </cell>
        </row>
        <row r="2487">
          <cell r="C2487" t="str">
            <v>Coàn röûa</v>
          </cell>
          <cell r="G2487">
            <v>0.126</v>
          </cell>
        </row>
        <row r="2488">
          <cell r="C2488" t="str">
            <v>Nhöïa daùn</v>
          </cell>
          <cell r="G2488">
            <v>0.15000000000000002</v>
          </cell>
        </row>
        <row r="2489">
          <cell r="C2489" t="str">
            <v>Vaät lieäu phuï (/N)</v>
          </cell>
          <cell r="G2489">
            <v>1.5</v>
          </cell>
        </row>
        <row r="2490">
          <cell r="C2490" t="str">
            <v>Nhaân coâng baäc 3,5/7</v>
          </cell>
          <cell r="G2490">
            <v>14.549999999999999</v>
          </cell>
        </row>
        <row r="2492">
          <cell r="C2492" t="str">
            <v>ÄOÁng nhöïa D&lt;=25mm</v>
          </cell>
          <cell r="G2492">
            <v>102</v>
          </cell>
        </row>
        <row r="2493">
          <cell r="C2493" t="str">
            <v>Maêng soâng nhöïa D&lt;=25mm</v>
          </cell>
          <cell r="G2493">
            <v>25</v>
          </cell>
        </row>
        <row r="2494">
          <cell r="C2494" t="str">
            <v>Coàn röûa</v>
          </cell>
          <cell r="G2494">
            <v>0.104</v>
          </cell>
        </row>
        <row r="2495">
          <cell r="C2495" t="str">
            <v>Nhöïa daùn</v>
          </cell>
          <cell r="G2495">
            <v>0.12</v>
          </cell>
        </row>
        <row r="2496">
          <cell r="C2496" t="str">
            <v>Vaät lieäu khaùc (/N)</v>
          </cell>
          <cell r="G2496">
            <v>1</v>
          </cell>
        </row>
        <row r="2497">
          <cell r="C2497" t="str">
            <v>Nhaân coâng baäc 3,5/7</v>
          </cell>
          <cell r="G2497">
            <v>10.45</v>
          </cell>
        </row>
        <row r="2499">
          <cell r="C2499" t="str">
            <v>ÄÚOÁng nhöïa D&lt;=32mm</v>
          </cell>
          <cell r="G2499">
            <v>122.40000000000002</v>
          </cell>
        </row>
        <row r="2500">
          <cell r="C2500" t="str">
            <v>Maêng soâng nhöïa D&lt;=32mm</v>
          </cell>
          <cell r="G2500">
            <v>30.000000000000004</v>
          </cell>
        </row>
        <row r="2501">
          <cell r="C2501" t="str">
            <v>Coàn röûa</v>
          </cell>
          <cell r="G2501">
            <v>0.19920000000000004</v>
          </cell>
        </row>
        <row r="2502">
          <cell r="C2502" t="str">
            <v>Nhöïa daùn</v>
          </cell>
          <cell r="G2502">
            <v>0.22560000000000002</v>
          </cell>
        </row>
        <row r="2503">
          <cell r="C2503" t="str">
            <v>Vaät lieäu khaùc (/N)</v>
          </cell>
          <cell r="G2503">
            <v>1.2000000000000002</v>
          </cell>
        </row>
        <row r="2504">
          <cell r="C2504" t="str">
            <v>Nhaân coâng baäc 3,5/7</v>
          </cell>
          <cell r="G2504">
            <v>12.300000000000002</v>
          </cell>
        </row>
        <row r="2506">
          <cell r="C2506" t="str">
            <v>ÄÚOÁng nhöïa D&lt;=40mm</v>
          </cell>
          <cell r="G2506">
            <v>195.22799999999998</v>
          </cell>
        </row>
        <row r="2507">
          <cell r="C2507" t="str">
            <v>Maêng soâng nhöïa D&lt;=40mm</v>
          </cell>
          <cell r="G2507">
            <v>47.85</v>
          </cell>
        </row>
        <row r="2508">
          <cell r="C2508" t="str">
            <v>Coàn röûa</v>
          </cell>
          <cell r="G2508">
            <v>0.34451999999999999</v>
          </cell>
        </row>
        <row r="2509">
          <cell r="C2509" t="str">
            <v>Nhöïa daùn</v>
          </cell>
          <cell r="G2509">
            <v>0.45935999999999999</v>
          </cell>
        </row>
        <row r="2510">
          <cell r="C2510" t="str">
            <v>Vaät lieäu khaùc (/N)</v>
          </cell>
          <cell r="G2510">
            <v>1.9139999999999999</v>
          </cell>
        </row>
        <row r="2511">
          <cell r="C2511" t="str">
            <v>Nhaân coâng baäc 3,5/7</v>
          </cell>
          <cell r="G2511">
            <v>24.116399999999999</v>
          </cell>
        </row>
        <row r="2513">
          <cell r="C2513" t="str">
            <v>ÄÚOÁng nhöïa D&lt;=50mm</v>
          </cell>
          <cell r="G2513">
            <v>25.5</v>
          </cell>
        </row>
        <row r="2514">
          <cell r="C2514" t="str">
            <v>Maêng soâng nhöïa D&lt;=50mm</v>
          </cell>
          <cell r="G2514">
            <v>6.25</v>
          </cell>
        </row>
        <row r="2515">
          <cell r="C2515" t="str">
            <v>Coàn röûa</v>
          </cell>
          <cell r="G2515">
            <v>5.5E-2</v>
          </cell>
        </row>
        <row r="2516">
          <cell r="C2516" t="str">
            <v>Nhöïa daùn</v>
          </cell>
          <cell r="G2516">
            <v>7.7499999999999999E-2</v>
          </cell>
        </row>
        <row r="2517">
          <cell r="C2517" t="str">
            <v>Vaät lieäu khaùc (/N)</v>
          </cell>
          <cell r="G2517">
            <v>0.25</v>
          </cell>
        </row>
        <row r="2518">
          <cell r="C2518" t="str">
            <v>Nhán cäng báûc 3,5/7</v>
          </cell>
          <cell r="G2518">
            <v>4</v>
          </cell>
        </row>
        <row r="2520">
          <cell r="C2520" t="str">
            <v>OÁng nhöïa D25mm</v>
          </cell>
          <cell r="G2520">
            <v>15</v>
          </cell>
        </row>
        <row r="2521">
          <cell r="C2521" t="str">
            <v>Maêng soâng nhöïa D25mm</v>
          </cell>
          <cell r="G2521">
            <v>30</v>
          </cell>
        </row>
        <row r="2522">
          <cell r="C2522" t="str">
            <v>Coàn röûa</v>
          </cell>
          <cell r="G2522">
            <v>0.15</v>
          </cell>
        </row>
        <row r="2523">
          <cell r="C2523" t="str">
            <v>Nhöïa daùn</v>
          </cell>
          <cell r="G2523">
            <v>0.22499999999999998</v>
          </cell>
        </row>
        <row r="2524">
          <cell r="C2524" t="str">
            <v>Vaät lieäu khaùc (/N)</v>
          </cell>
          <cell r="G2524">
            <v>15</v>
          </cell>
        </row>
        <row r="2525">
          <cell r="C2525" t="str">
            <v>Nhaân coâng baäc  3,5/7</v>
          </cell>
          <cell r="G2525">
            <v>1.0799999999999998</v>
          </cell>
        </row>
        <row r="2527">
          <cell r="C2527" t="str">
            <v>OÁng nhöïa D32mm</v>
          </cell>
          <cell r="G2527">
            <v>30</v>
          </cell>
        </row>
        <row r="2528">
          <cell r="C2528" t="str">
            <v>Maêng soâng nhöïa D32mm</v>
          </cell>
          <cell r="G2528">
            <v>60</v>
          </cell>
        </row>
        <row r="2529">
          <cell r="C2529" t="str">
            <v>Coàn röûa</v>
          </cell>
          <cell r="G2529">
            <v>0.38999999999999996</v>
          </cell>
        </row>
        <row r="2530">
          <cell r="C2530" t="str">
            <v>Nhöïa daùn</v>
          </cell>
          <cell r="G2530">
            <v>0.56999999999999995</v>
          </cell>
        </row>
        <row r="2531">
          <cell r="C2531" t="str">
            <v>Vaät lieäu khaùc (/N)</v>
          </cell>
          <cell r="G2531">
            <v>30</v>
          </cell>
        </row>
        <row r="2532">
          <cell r="C2532" t="str">
            <v>Nhaân coâng baäc 3,5/7</v>
          </cell>
          <cell r="G2532">
            <v>2.37</v>
          </cell>
        </row>
        <row r="2534">
          <cell r="C2534" t="str">
            <v>Coân nhöïa D40mm</v>
          </cell>
          <cell r="G2534">
            <v>10</v>
          </cell>
        </row>
        <row r="2535">
          <cell r="C2535" t="str">
            <v>Maêng soâng nhöïa D40mm</v>
          </cell>
          <cell r="G2535">
            <v>20</v>
          </cell>
        </row>
        <row r="2536">
          <cell r="C2536" t="str">
            <v>Coàn röûa</v>
          </cell>
          <cell r="G2536">
            <v>0.14000000000000001</v>
          </cell>
        </row>
        <row r="2537">
          <cell r="C2537" t="str">
            <v>Nhöïa daùn</v>
          </cell>
          <cell r="G2537">
            <v>0.2</v>
          </cell>
        </row>
        <row r="2538">
          <cell r="C2538" t="str">
            <v>Vaät lieäu khaùc (/N)</v>
          </cell>
          <cell r="G2538">
            <v>10</v>
          </cell>
        </row>
        <row r="2539">
          <cell r="C2539" t="str">
            <v>Nhaân coâng baäc  3,5/7</v>
          </cell>
          <cell r="G2539">
            <v>1</v>
          </cell>
        </row>
        <row r="2541">
          <cell r="C2541" t="str">
            <v>Coân nhöïa D50mm</v>
          </cell>
          <cell r="G2541">
            <v>6</v>
          </cell>
        </row>
        <row r="2542">
          <cell r="C2542" t="str">
            <v>Maêng soâng nhöïa D50mm</v>
          </cell>
          <cell r="G2542">
            <v>12</v>
          </cell>
        </row>
        <row r="2543">
          <cell r="C2543" t="str">
            <v>Coàn röûa</v>
          </cell>
          <cell r="G2543">
            <v>9.6000000000000002E-2</v>
          </cell>
        </row>
        <row r="2544">
          <cell r="C2544" t="str">
            <v>Nhöïa daùn</v>
          </cell>
          <cell r="G2544">
            <v>0.13800000000000001</v>
          </cell>
        </row>
        <row r="2545">
          <cell r="C2545" t="str">
            <v>Vaät lieäu khaùc (/N)</v>
          </cell>
          <cell r="G2545">
            <v>6</v>
          </cell>
        </row>
        <row r="2546">
          <cell r="C2546" t="str">
            <v>Nhaân coâng baäc  3,5/7</v>
          </cell>
          <cell r="G2546">
            <v>0.66</v>
          </cell>
        </row>
        <row r="2548">
          <cell r="C2548" t="str">
            <v>Cuùt nhöïa D20mm</v>
          </cell>
          <cell r="G2548">
            <v>40</v>
          </cell>
        </row>
        <row r="2549">
          <cell r="C2549" t="str">
            <v>Maêng soâng nhöïa D20mm</v>
          </cell>
          <cell r="G2549">
            <v>80</v>
          </cell>
        </row>
        <row r="2550">
          <cell r="C2550" t="str">
            <v>Coàn röûa</v>
          </cell>
          <cell r="G2550">
            <v>0.32</v>
          </cell>
        </row>
        <row r="2551">
          <cell r="C2551" t="str">
            <v>Nhöïa daùn</v>
          </cell>
          <cell r="G2551">
            <v>0.48</v>
          </cell>
        </row>
        <row r="2552">
          <cell r="C2552" t="str">
            <v>Vaät lieäu khaùc (/N)</v>
          </cell>
          <cell r="G2552">
            <v>40</v>
          </cell>
        </row>
        <row r="2553">
          <cell r="C2553" t="str">
            <v>Nhaân coâng baäc 3,5/7</v>
          </cell>
          <cell r="G2553">
            <v>2.56</v>
          </cell>
        </row>
        <row r="2555">
          <cell r="C2555" t="str">
            <v>Cuùt nhöïa D25mm</v>
          </cell>
          <cell r="G2555">
            <v>16</v>
          </cell>
        </row>
        <row r="2556">
          <cell r="C2556" t="str">
            <v>Maêng soâng nhöïa D25mm</v>
          </cell>
          <cell r="G2556">
            <v>32</v>
          </cell>
        </row>
        <row r="2557">
          <cell r="C2557" t="str">
            <v>Coàn röûa</v>
          </cell>
          <cell r="G2557">
            <v>0.16</v>
          </cell>
        </row>
        <row r="2558">
          <cell r="C2558" t="str">
            <v>Nhöïa daùn</v>
          </cell>
          <cell r="G2558">
            <v>0.24</v>
          </cell>
        </row>
        <row r="2559">
          <cell r="C2559" t="str">
            <v>Vaät lieäu khaùc (/N)</v>
          </cell>
          <cell r="G2559">
            <v>16</v>
          </cell>
        </row>
        <row r="2560">
          <cell r="C2560" t="str">
            <v>Nhaân coâng baäc 3,5/7</v>
          </cell>
          <cell r="G2560">
            <v>1.1519999999999999</v>
          </cell>
        </row>
        <row r="2562">
          <cell r="C2562" t="str">
            <v>Cuùt nhöïa D32mm</v>
          </cell>
          <cell r="G2562">
            <v>20</v>
          </cell>
        </row>
        <row r="2563">
          <cell r="C2563" t="str">
            <v>Maêng soâng nhöïa  D32mm</v>
          </cell>
          <cell r="G2563">
            <v>40</v>
          </cell>
        </row>
        <row r="2564">
          <cell r="C2564" t="str">
            <v>Coàn röûa</v>
          </cell>
          <cell r="G2564">
            <v>0.26</v>
          </cell>
        </row>
        <row r="2565">
          <cell r="C2565" t="str">
            <v>Nhöïa daùn</v>
          </cell>
          <cell r="G2565">
            <v>0.38</v>
          </cell>
        </row>
        <row r="2566">
          <cell r="C2566" t="str">
            <v>Vaät lieäu khaùc (/N)</v>
          </cell>
          <cell r="G2566">
            <v>20</v>
          </cell>
        </row>
        <row r="2567">
          <cell r="C2567" t="str">
            <v>Nhaân coâng baäc 3,5/7</v>
          </cell>
          <cell r="G2567">
            <v>1.58</v>
          </cell>
        </row>
        <row r="2569">
          <cell r="C2569" t="str">
            <v>Cuùt nhöïa D40mm</v>
          </cell>
          <cell r="G2569">
            <v>0</v>
          </cell>
        </row>
        <row r="2570">
          <cell r="C2570" t="str">
            <v>Maêng soâng nhöïa D40mm</v>
          </cell>
          <cell r="G2570">
            <v>0</v>
          </cell>
        </row>
        <row r="2571">
          <cell r="C2571" t="str">
            <v>Coàn röûa</v>
          </cell>
          <cell r="G2571">
            <v>0</v>
          </cell>
        </row>
        <row r="2572">
          <cell r="C2572" t="str">
            <v>Nhöïa daùn</v>
          </cell>
          <cell r="G2572">
            <v>0</v>
          </cell>
        </row>
        <row r="2573">
          <cell r="C2573" t="str">
            <v>Vaät lieäu khaùc (/N)</v>
          </cell>
          <cell r="G2573">
            <v>0</v>
          </cell>
        </row>
        <row r="2574">
          <cell r="C2574" t="str">
            <v>Nhaân coâng baäc  3,5/7</v>
          </cell>
          <cell r="G2574">
            <v>0</v>
          </cell>
        </row>
        <row r="2576">
          <cell r="C2576" t="str">
            <v>Cuùt nhöïa D50mm</v>
          </cell>
          <cell r="G2576">
            <v>0</v>
          </cell>
        </row>
        <row r="2577">
          <cell r="C2577" t="str">
            <v>Maêng soâng nhöïa D50mm</v>
          </cell>
          <cell r="G2577">
            <v>0</v>
          </cell>
        </row>
        <row r="2578">
          <cell r="C2578" t="str">
            <v>Coàn röûa</v>
          </cell>
          <cell r="G2578">
            <v>0</v>
          </cell>
        </row>
        <row r="2579">
          <cell r="C2579" t="str">
            <v>Nhöïa daùn</v>
          </cell>
          <cell r="G2579">
            <v>0</v>
          </cell>
        </row>
        <row r="2580">
          <cell r="C2580" t="str">
            <v>Vaät lieäu khaùc (/N)</v>
          </cell>
          <cell r="G2580">
            <v>0</v>
          </cell>
        </row>
        <row r="2581">
          <cell r="C2581" t="str">
            <v>Nhaân coâng baäc  3,5/7</v>
          </cell>
          <cell r="G2581">
            <v>0</v>
          </cell>
        </row>
        <row r="2583">
          <cell r="C2583" t="str">
            <v>Teâ (T) nhöïa D25mm</v>
          </cell>
          <cell r="G2583">
            <v>25</v>
          </cell>
        </row>
        <row r="2584">
          <cell r="C2584" t="str">
            <v>Maêng soâng nhöïa D25mm</v>
          </cell>
          <cell r="G2584">
            <v>75</v>
          </cell>
        </row>
        <row r="2585">
          <cell r="C2585" t="str">
            <v>Coàn röûa</v>
          </cell>
          <cell r="G2585">
            <v>0.375</v>
          </cell>
        </row>
        <row r="2586">
          <cell r="C2586" t="str">
            <v>Nhöïa daùn</v>
          </cell>
          <cell r="G2586">
            <v>0.54999999999999993</v>
          </cell>
        </row>
        <row r="2587">
          <cell r="C2587" t="str">
            <v>Vaät lieäu khaùc (/N)</v>
          </cell>
          <cell r="G2587">
            <v>25</v>
          </cell>
        </row>
        <row r="2588">
          <cell r="C2588" t="str">
            <v>Nhaân coâng baäc  3,5/7</v>
          </cell>
          <cell r="G2588">
            <v>2.7</v>
          </cell>
        </row>
        <row r="2590">
          <cell r="C2590" t="str">
            <v>Teâ (T) nhöïa D32mm</v>
          </cell>
          <cell r="G2590">
            <v>8</v>
          </cell>
        </row>
        <row r="2591">
          <cell r="C2591" t="str">
            <v>Maêng soâng nhöïa D32mm</v>
          </cell>
          <cell r="G2591">
            <v>24</v>
          </cell>
        </row>
        <row r="2592">
          <cell r="C2592" t="str">
            <v>Coàn röûa</v>
          </cell>
          <cell r="G2592">
            <v>0.152</v>
          </cell>
        </row>
        <row r="2593">
          <cell r="C2593" t="str">
            <v>Nhöïa daùn</v>
          </cell>
          <cell r="G2593">
            <v>0.224</v>
          </cell>
        </row>
        <row r="2594">
          <cell r="C2594" t="str">
            <v>Vaät lieäu khaùc (/N)</v>
          </cell>
          <cell r="G2594">
            <v>8</v>
          </cell>
        </row>
        <row r="2595">
          <cell r="C2595" t="str">
            <v>Nhaân coâng baäc 3,5/7</v>
          </cell>
          <cell r="G2595">
            <v>0.94399999999999995</v>
          </cell>
        </row>
        <row r="2597">
          <cell r="C2597" t="str">
            <v>Teâ (T) nhöïa  D&lt;50mm</v>
          </cell>
          <cell r="G2597">
            <v>2</v>
          </cell>
        </row>
        <row r="2598">
          <cell r="C2598" t="str">
            <v>Maêng soâng nhöïa D50mm</v>
          </cell>
          <cell r="G2598">
            <v>6</v>
          </cell>
        </row>
        <row r="2599">
          <cell r="C2599" t="str">
            <v>Coàn röûa</v>
          </cell>
          <cell r="G2599">
            <v>4.8000000000000001E-2</v>
          </cell>
        </row>
        <row r="2600">
          <cell r="C2600" t="str">
            <v>Nhöïa daùn</v>
          </cell>
          <cell r="G2600">
            <v>6.8000000000000005E-2</v>
          </cell>
        </row>
        <row r="2601">
          <cell r="C2601" t="str">
            <v>Vaät lieäu khaùc (/N)</v>
          </cell>
          <cell r="G2601">
            <v>2</v>
          </cell>
        </row>
        <row r="2602">
          <cell r="C2602" t="str">
            <v>Nhaân coâng baäc  3,5/7</v>
          </cell>
          <cell r="G2602">
            <v>0.33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u TPhuoc-DC"/>
      <sheetName val="cau TPhuoc-DC (2)"/>
      <sheetName val="Gia KS"/>
      <sheetName val="ptn"/>
      <sheetName val="303+303"/>
      <sheetName val="Tra_bang"/>
      <sheetName val="dtct cong"/>
      <sheetName val="TDTKP"/>
      <sheetName val="DK-KH"/>
      <sheetName val="DO AM DT"/>
      <sheetName val="THKPKTNEW"/>
      <sheetName val="DTCT"/>
      <sheetName val="DCTKKTTPhuoc-HD"/>
      <sheetName val="ptdg_duong"/>
    </sheetNames>
    <sheetDataSet>
      <sheetData sheetId="0" refreshError="1"/>
      <sheetData sheetId="1" refreshError="1"/>
      <sheetData sheetId="2" refreshError="1">
        <row r="8">
          <cell r="A8" t="str">
            <v>09.2.005</v>
          </cell>
          <cell r="B8" t="str">
            <v xml:space="preserve">Thuû chuÈn h¹ng IV </v>
          </cell>
          <cell r="C8">
            <v>5</v>
          </cell>
          <cell r="D8" t="str">
            <v>Km</v>
          </cell>
          <cell r="E8">
            <v>6950</v>
          </cell>
          <cell r="F8">
            <v>442436</v>
          </cell>
          <cell r="G8">
            <v>24548</v>
          </cell>
          <cell r="H8">
            <v>832479.01360000006</v>
          </cell>
        </row>
        <row r="9">
          <cell r="A9" t="str">
            <v>08.2.005</v>
          </cell>
          <cell r="B9" t="str">
            <v>Tø gi¸c tr¾c ®Þa</v>
          </cell>
          <cell r="C9">
            <v>5</v>
          </cell>
          <cell r="D9" t="str">
            <v>®iÓm</v>
          </cell>
          <cell r="E9">
            <v>72783</v>
          </cell>
          <cell r="F9">
            <v>2248640</v>
          </cell>
          <cell r="G9">
            <v>455673</v>
          </cell>
          <cell r="H9">
            <v>4646023.5766000003</v>
          </cell>
        </row>
        <row r="10">
          <cell r="A10" t="str">
            <v>09.3.005</v>
          </cell>
          <cell r="B10" t="str">
            <v>Thuû chuÈn kü thuËt</v>
          </cell>
          <cell r="C10">
            <v>5</v>
          </cell>
          <cell r="D10" t="str">
            <v>Km</v>
          </cell>
          <cell r="E10">
            <v>812</v>
          </cell>
          <cell r="F10">
            <v>270092</v>
          </cell>
          <cell r="G10">
            <v>15106</v>
          </cell>
          <cell r="H10">
            <v>504699.72919999994</v>
          </cell>
        </row>
        <row r="11">
          <cell r="A11" t="str">
            <v>08.6.005</v>
          </cell>
          <cell r="B11" t="str">
            <v>§­êng chuyÒn cÊp 2</v>
          </cell>
          <cell r="C11">
            <v>5</v>
          </cell>
          <cell r="D11" t="str">
            <v>§iÓm</v>
          </cell>
          <cell r="E11">
            <v>13037</v>
          </cell>
          <cell r="F11">
            <v>499026</v>
          </cell>
          <cell r="G11">
            <v>53786</v>
          </cell>
          <cell r="H11">
            <v>974068.15320000006</v>
          </cell>
        </row>
        <row r="12">
          <cell r="A12" t="str">
            <v>10.4.105</v>
          </cell>
          <cell r="B12" t="str">
            <v>§o vÏ b×nh ®å trªn c¹n TL1/2000 ddm 1m</v>
          </cell>
          <cell r="C12">
            <v>5</v>
          </cell>
          <cell r="D12" t="str">
            <v>100 Ha</v>
          </cell>
          <cell r="E12">
            <v>65778</v>
          </cell>
          <cell r="F12">
            <v>10289200</v>
          </cell>
          <cell r="G12">
            <v>883989</v>
          </cell>
          <cell r="H12">
            <v>19613483.403800003</v>
          </cell>
        </row>
        <row r="13">
          <cell r="A13" t="str">
            <v>11.4.105</v>
          </cell>
          <cell r="B13" t="str">
            <v>§o vÏ b×nh ®å d­íi n­íc TL1/2000 ddm 1m</v>
          </cell>
          <cell r="C13">
            <v>5</v>
          </cell>
          <cell r="D13" t="str">
            <v>100 Ha</v>
          </cell>
          <cell r="E13">
            <v>65778</v>
          </cell>
          <cell r="F13">
            <v>13375960</v>
          </cell>
          <cell r="G13">
            <v>709150</v>
          </cell>
          <cell r="H13">
            <v>24977522.530000001</v>
          </cell>
        </row>
        <row r="14">
          <cell r="A14" t="str">
            <v>10.3.105</v>
          </cell>
          <cell r="B14" t="str">
            <v>§o vÏ b×nh ®å trªn c¹n TL1/1000 ddm 1m</v>
          </cell>
          <cell r="C14">
            <v>5</v>
          </cell>
          <cell r="D14" t="str">
            <v>100 Ha</v>
          </cell>
          <cell r="E14">
            <v>225851</v>
          </cell>
          <cell r="F14">
            <v>20063940</v>
          </cell>
          <cell r="G14">
            <v>2218984</v>
          </cell>
          <cell r="H14">
            <v>38911393.592800006</v>
          </cell>
        </row>
        <row r="15">
          <cell r="A15" t="str">
            <v>11.3.105</v>
          </cell>
          <cell r="B15" t="str">
            <v>§o vÏ b×nh ®å d­íi n­íc TL1/1000 ddm 1m</v>
          </cell>
          <cell r="C15">
            <v>5</v>
          </cell>
          <cell r="D15" t="str">
            <v>100 Ha</v>
          </cell>
          <cell r="E15">
            <v>193651</v>
          </cell>
          <cell r="F15">
            <v>26083122</v>
          </cell>
          <cell r="G15">
            <v>1756449</v>
          </cell>
          <cell r="H15">
            <v>49199220.359800003</v>
          </cell>
        </row>
        <row r="16">
          <cell r="A16" t="str">
            <v>10.2.205</v>
          </cell>
          <cell r="B16" t="str">
            <v>§o vÏ b×nh ®å trªn c¹n TL1/500 ddm 1m</v>
          </cell>
          <cell r="C16">
            <v>5</v>
          </cell>
          <cell r="D16" t="str">
            <v>Ha</v>
          </cell>
          <cell r="E16">
            <v>10348</v>
          </cell>
          <cell r="F16">
            <v>576195</v>
          </cell>
          <cell r="G16">
            <v>54530</v>
          </cell>
          <cell r="H16">
            <v>1111120.196</v>
          </cell>
        </row>
        <row r="17">
          <cell r="A17" t="str">
            <v>11.2.205</v>
          </cell>
          <cell r="B17" t="str">
            <v>§o vÏ b×nh ®å d­íi n­íc TL1/500 ddm 1m</v>
          </cell>
          <cell r="C17">
            <v>5</v>
          </cell>
          <cell r="D17" t="str">
            <v>Ha</v>
          </cell>
          <cell r="E17">
            <v>10348</v>
          </cell>
          <cell r="F17">
            <v>749054</v>
          </cell>
          <cell r="G17">
            <v>43782</v>
          </cell>
          <cell r="H17">
            <v>1410421.7323999999</v>
          </cell>
        </row>
        <row r="18">
          <cell r="A18" t="str">
            <v>11.7.305</v>
          </cell>
          <cell r="B18" t="str">
            <v>§o vÏ tr¾c däc lßng s«ng</v>
          </cell>
          <cell r="C18">
            <v>5</v>
          </cell>
          <cell r="D18" t="str">
            <v>100 m</v>
          </cell>
          <cell r="E18">
            <v>50090</v>
          </cell>
          <cell r="F18">
            <v>204498</v>
          </cell>
          <cell r="G18">
            <v>33458</v>
          </cell>
          <cell r="H18">
            <v>459548.85960000003</v>
          </cell>
        </row>
        <row r="19">
          <cell r="A19" t="str">
            <v>11.7.405</v>
          </cell>
          <cell r="B19" t="str">
            <v>§o vÏ tr¾c ngang s«ng</v>
          </cell>
          <cell r="C19">
            <v>5</v>
          </cell>
          <cell r="D19" t="str">
            <v>100 m</v>
          </cell>
          <cell r="E19">
            <v>29285</v>
          </cell>
          <cell r="F19">
            <v>262375</v>
          </cell>
          <cell r="G19">
            <v>45073</v>
          </cell>
          <cell r="H19">
            <v>554963.64659999998</v>
          </cell>
        </row>
        <row r="20">
          <cell r="A20" t="str">
            <v>11.7.205</v>
          </cell>
          <cell r="B20" t="str">
            <v>§o vÏ tr¾c ngang trªn c¹n</v>
          </cell>
          <cell r="C20">
            <v>5</v>
          </cell>
          <cell r="D20" t="str">
            <v>100 m</v>
          </cell>
          <cell r="E20">
            <v>32590</v>
          </cell>
          <cell r="F20">
            <v>174916</v>
          </cell>
          <cell r="G20">
            <v>27366</v>
          </cell>
          <cell r="H20">
            <v>380782.54920000001</v>
          </cell>
        </row>
        <row r="21">
          <cell r="A21" t="str">
            <v>08.1.005</v>
          </cell>
          <cell r="B21" t="str">
            <v>Tam gi¸c h¹ng IV</v>
          </cell>
          <cell r="C21">
            <v>5</v>
          </cell>
          <cell r="D21" t="str">
            <v>®iÓm</v>
          </cell>
          <cell r="E21">
            <v>95629</v>
          </cell>
          <cell r="F21">
            <v>2895124</v>
          </cell>
          <cell r="G21">
            <v>502581</v>
          </cell>
          <cell r="H21">
            <v>5888407.5581999999</v>
          </cell>
        </row>
        <row r="22">
          <cell r="A22" t="str">
            <v>03.1.001</v>
          </cell>
          <cell r="B22" t="str">
            <v>Khoan m¸y cÊp ®Êt ®¸ I-III trªn c¹n (®é s©u ®Õn 30m)</v>
          </cell>
          <cell r="C22" t="str">
            <v>®é s©u ®Õn 30m</v>
          </cell>
          <cell r="D22" t="str">
            <v>m</v>
          </cell>
          <cell r="E22">
            <v>72411</v>
          </cell>
          <cell r="F22">
            <v>86429</v>
          </cell>
          <cell r="G22">
            <v>77705</v>
          </cell>
          <cell r="H22">
            <v>320633.72899999999</v>
          </cell>
        </row>
        <row r="23">
          <cell r="A23" t="str">
            <v>03.1.002</v>
          </cell>
          <cell r="B23" t="str">
            <v>Khoan m¸y cÊp ®Êt ®¸ IV-VI trªn c¹n (®é s©u ®Õn 30m)</v>
          </cell>
          <cell r="C23" t="str">
            <v>®é s©u ®Õn 30m</v>
          </cell>
          <cell r="D23" t="str">
            <v>m</v>
          </cell>
          <cell r="E23">
            <v>96522</v>
          </cell>
          <cell r="F23">
            <v>116268</v>
          </cell>
          <cell r="G23">
            <v>171767</v>
          </cell>
          <cell r="H23">
            <v>506646.38740000012</v>
          </cell>
        </row>
        <row r="24">
          <cell r="A24" t="str">
            <v>04.1.001</v>
          </cell>
          <cell r="B24" t="str">
            <v>Khoan m¸y cÊp ®Êt ®¸ I-III d­íi n­íc (®é s©u ®Õn 30m)</v>
          </cell>
          <cell r="C24" t="str">
            <v>®é s©u ®Õn 30m</v>
          </cell>
          <cell r="D24" t="str">
            <v>m</v>
          </cell>
          <cell r="E24">
            <v>78807</v>
          </cell>
          <cell r="F24">
            <v>137387</v>
          </cell>
          <cell r="G24">
            <v>94063</v>
          </cell>
          <cell r="H24">
            <v>437793.04859999998</v>
          </cell>
        </row>
        <row r="25">
          <cell r="A25" t="str">
            <v>04.1.002</v>
          </cell>
          <cell r="B25" t="str">
            <v>Khoan m¸y cÊp ®Êt ®¸ IV-VI d­íi n­íc (®é s©u ®Õn 30m)</v>
          </cell>
          <cell r="C25" t="str">
            <v>®é s©u ®Õn 30m</v>
          </cell>
          <cell r="D25" t="str">
            <v>m</v>
          </cell>
          <cell r="E25">
            <v>104712</v>
          </cell>
          <cell r="F25">
            <v>183004</v>
          </cell>
          <cell r="G25">
            <v>208575</v>
          </cell>
          <cell r="H25">
            <v>677333.69299999997</v>
          </cell>
        </row>
        <row r="26">
          <cell r="A26" t="str">
            <v>03.2.001</v>
          </cell>
          <cell r="B26" t="str">
            <v>Khoan m¸y cÊp ®Êt ®¸ I-III trªn c¹n (®é s©u ®Õn 60m)</v>
          </cell>
          <cell r="C26" t="str">
            <v>®é s©u ®Õn 60m</v>
          </cell>
          <cell r="D26" t="str">
            <v>m</v>
          </cell>
          <cell r="E26">
            <v>72575</v>
          </cell>
          <cell r="F26">
            <v>99502</v>
          </cell>
          <cell r="G26">
            <v>81794</v>
          </cell>
          <cell r="H26">
            <v>349002.85879999999</v>
          </cell>
        </row>
        <row r="27">
          <cell r="A27" t="str">
            <v>03.2.002</v>
          </cell>
          <cell r="B27" t="str">
            <v>Khoan m¸y cÊp ®Êt ®¸ IV-VI trªn c¹n (®é s©u ®Õn 60m)</v>
          </cell>
          <cell r="C27" t="str">
            <v>®é s©u ®Õn 60m</v>
          </cell>
          <cell r="D27" t="str">
            <v>m</v>
          </cell>
          <cell r="E27">
            <v>97042</v>
          </cell>
          <cell r="F27">
            <v>133794</v>
          </cell>
          <cell r="G27">
            <v>184037</v>
          </cell>
          <cell r="H27">
            <v>552696.07339999999</v>
          </cell>
        </row>
        <row r="28">
          <cell r="A28" t="str">
            <v>04.2.001</v>
          </cell>
          <cell r="B28" t="str">
            <v>Khoan m¸y cÊp ®Êt ®¸ I-III d­íi n­íc (®é s©u ®Õn 60m)</v>
          </cell>
          <cell r="C28" t="str">
            <v>®é s©u ®Õn 60m</v>
          </cell>
          <cell r="D28" t="str">
            <v>m</v>
          </cell>
          <cell r="E28">
            <v>79112</v>
          </cell>
          <cell r="F28">
            <v>148972</v>
          </cell>
          <cell r="G28">
            <v>98153</v>
          </cell>
          <cell r="H28">
            <v>463631.39659999998</v>
          </cell>
        </row>
        <row r="29">
          <cell r="A29" t="str">
            <v>04.2.002</v>
          </cell>
          <cell r="B29" t="str">
            <v>Khoan m¸y cÊp ®Êt ®¸ IV-VI d­íi n­íc (®é s©u ®Õn 60m)</v>
          </cell>
          <cell r="C29" t="str">
            <v>®é s©u ®Õn 60m</v>
          </cell>
          <cell r="D29" t="str">
            <v>m</v>
          </cell>
          <cell r="E29">
            <v>106620</v>
          </cell>
          <cell r="F29">
            <v>200691</v>
          </cell>
          <cell r="G29">
            <v>220844</v>
          </cell>
          <cell r="H29">
            <v>725143.6468000001</v>
          </cell>
        </row>
        <row r="30">
          <cell r="A30" t="str">
            <v>03.3.001</v>
          </cell>
          <cell r="B30" t="str">
            <v>Khoan m¸y cÊp ®Êt ®¸ I-III trªn c¹n (®é s©u ®Õn 100m)</v>
          </cell>
          <cell r="C30" t="str">
            <v>®é s©u ®Õn 100m</v>
          </cell>
          <cell r="D30" t="str">
            <v>m</v>
          </cell>
          <cell r="E30">
            <v>73160</v>
          </cell>
          <cell r="F30">
            <v>108497</v>
          </cell>
          <cell r="G30">
            <v>89973</v>
          </cell>
          <cell r="H30">
            <v>375108.57060000004</v>
          </cell>
        </row>
        <row r="31">
          <cell r="A31" t="str">
            <v>03.3.002</v>
          </cell>
          <cell r="B31" t="str">
            <v>Khoan m¸y cÊp ®Êt ®¸ IV-VI trªn c¹n (®é s©u ®Õn 100m)</v>
          </cell>
          <cell r="C31" t="str">
            <v>®é s©u ®Õn 100m</v>
          </cell>
          <cell r="D31" t="str">
            <v>m</v>
          </cell>
          <cell r="E31">
            <v>98907</v>
          </cell>
          <cell r="F31">
            <v>147848</v>
          </cell>
          <cell r="G31">
            <v>208575</v>
          </cell>
          <cell r="H31">
            <v>607829.28099999996</v>
          </cell>
        </row>
        <row r="32">
          <cell r="A32" t="str">
            <v>04.3.001</v>
          </cell>
          <cell r="B32" t="str">
            <v>Khoan m¸y cÊp ®Êt ®¸ I-III d­íi n­íc (®é s©u ®Õn 100m)</v>
          </cell>
          <cell r="C32" t="str">
            <v>®é s©u ®Õn 100m</v>
          </cell>
          <cell r="D32" t="str">
            <v>m</v>
          </cell>
          <cell r="E32">
            <v>79894</v>
          </cell>
          <cell r="F32">
            <v>157405</v>
          </cell>
          <cell r="G32">
            <v>110422</v>
          </cell>
          <cell r="H32">
            <v>493572.08240000001</v>
          </cell>
        </row>
        <row r="33">
          <cell r="A33" t="str">
            <v>04.3.002</v>
          </cell>
          <cell r="B33" t="str">
            <v>Khoan m¸y cÊp ®Êt ®¸ IV-VI d­íi n­íc (®é s©u ®Õn 100m)</v>
          </cell>
          <cell r="C33" t="str">
            <v>®é s©u ®Õn 100m</v>
          </cell>
          <cell r="D33" t="str">
            <v>m</v>
          </cell>
          <cell r="E33">
            <v>109037</v>
          </cell>
          <cell r="F33">
            <v>212496</v>
          </cell>
          <cell r="G33">
            <v>249472</v>
          </cell>
          <cell r="H33">
            <v>781448.1544</v>
          </cell>
        </row>
        <row r="34">
          <cell r="A34" t="str">
            <v>01.1.101</v>
          </cell>
          <cell r="B34" t="str">
            <v>Hè ®µo ®Þa chÊt cÊp ®Êt I-III (®é s©u ®Õn 2m)</v>
          </cell>
          <cell r="C34" t="str">
            <v>§µo kh«ng chèng</v>
          </cell>
          <cell r="D34" t="str">
            <v>m3</v>
          </cell>
          <cell r="E34">
            <v>24211</v>
          </cell>
          <cell r="F34">
            <v>63279</v>
          </cell>
          <cell r="H34">
            <v>139692.41800000001</v>
          </cell>
        </row>
        <row r="35">
          <cell r="A35" t="str">
            <v>01.1.102</v>
          </cell>
          <cell r="B35" t="str">
            <v>Hè ®µo ®Þa chÊt cÊp ®Êt IV-V (®é s©u ®Õn 2m)</v>
          </cell>
          <cell r="C35" t="str">
            <v>§µo kh«ng chèng</v>
          </cell>
          <cell r="D35" t="str">
            <v>m3</v>
          </cell>
          <cell r="E35">
            <v>24211</v>
          </cell>
          <cell r="F35">
            <v>94918</v>
          </cell>
          <cell r="H35">
            <v>196705.89600000001</v>
          </cell>
        </row>
        <row r="36">
          <cell r="A36" t="str">
            <v>01.1.201</v>
          </cell>
          <cell r="B36" t="str">
            <v>Hè ®µo ®Þa chÊt cÊp ®Êt I-III (®é s©u ®Õn 4m)</v>
          </cell>
          <cell r="C36" t="str">
            <v>§µo kh«ng chèng</v>
          </cell>
          <cell r="D36" t="str">
            <v>m3</v>
          </cell>
          <cell r="E36">
            <v>25220</v>
          </cell>
          <cell r="F36">
            <v>72828</v>
          </cell>
          <cell r="H36">
            <v>157969.25600000002</v>
          </cell>
        </row>
        <row r="37">
          <cell r="A37" t="str">
            <v>01.1.202</v>
          </cell>
          <cell r="B37" t="str">
            <v>Hè ®µo ®Þa chÊt cÊp ®Êt IV-V (®é s©u ®Õn 4m)</v>
          </cell>
          <cell r="C37" t="str">
            <v>§µo kh«ng chèng</v>
          </cell>
          <cell r="D37" t="str">
            <v>m3</v>
          </cell>
          <cell r="E37">
            <v>25220</v>
          </cell>
          <cell r="F37">
            <v>109376</v>
          </cell>
          <cell r="H37">
            <v>223828.75200000001</v>
          </cell>
        </row>
        <row r="38">
          <cell r="A38" t="str">
            <v>12.1.701</v>
          </cell>
          <cell r="B38" t="str">
            <v>ThÝ nghiÖm chØ tiªu c¬ lý mÉu ®¸</v>
          </cell>
          <cell r="D38" t="str">
            <v>mÉu</v>
          </cell>
          <cell r="E38">
            <v>28037</v>
          </cell>
          <cell r="F38">
            <v>172344</v>
          </cell>
          <cell r="G38">
            <v>147154</v>
          </cell>
          <cell r="H38">
            <v>507185.17480000004</v>
          </cell>
        </row>
        <row r="39">
          <cell r="A39" t="str">
            <v>12.1.301a</v>
          </cell>
          <cell r="B39" t="str">
            <v>ThÝ nghiÖm chØ tiªu c¬ lý mÉu ®Êt nguyªn d¹ng</v>
          </cell>
          <cell r="D39" t="str">
            <v>mÉu</v>
          </cell>
          <cell r="E39">
            <v>29557</v>
          </cell>
          <cell r="F39">
            <v>162005</v>
          </cell>
          <cell r="G39">
            <v>86559</v>
          </cell>
          <cell r="H39">
            <v>421438.64780000004</v>
          </cell>
        </row>
        <row r="40">
          <cell r="A40" t="str">
            <v>12.1.301b</v>
          </cell>
          <cell r="B40" t="str">
            <v>ThÝ nghiÖm chØ tiªu c¬ lý (9 chØ tiªu)</v>
          </cell>
          <cell r="D40" t="str">
            <v>mÉu</v>
          </cell>
          <cell r="E40">
            <v>29557</v>
          </cell>
          <cell r="F40">
            <v>89102.75</v>
          </cell>
          <cell r="G40">
            <v>47607.450000000004</v>
          </cell>
          <cell r="H40">
            <v>245889.94529</v>
          </cell>
        </row>
        <row r="41">
          <cell r="A41" t="str">
            <v>13.1.401</v>
          </cell>
          <cell r="B41" t="str">
            <v>ThÝ nghiÖm SPT</v>
          </cell>
          <cell r="D41" t="str">
            <v>LÇn</v>
          </cell>
          <cell r="E41">
            <v>79467</v>
          </cell>
          <cell r="F41">
            <v>30868</v>
          </cell>
          <cell r="G41">
            <v>49577</v>
          </cell>
          <cell r="H41">
            <v>196089.38940000001</v>
          </cell>
        </row>
        <row r="42">
          <cell r="A42" t="str">
            <v>12.1.401a</v>
          </cell>
          <cell r="B42" t="str">
            <v>X¸c ®Þnh chØ tiªu mÉu ®Êt 3 trôc (mÉu CU)</v>
          </cell>
          <cell r="D42" t="str">
            <v>mÉu</v>
          </cell>
          <cell r="E42">
            <v>225226</v>
          </cell>
          <cell r="F42">
            <v>463014</v>
          </cell>
          <cell r="G42">
            <v>2340183</v>
          </cell>
          <cell r="H42">
            <v>3727326.3465999998</v>
          </cell>
        </row>
        <row r="43">
          <cell r="A43" t="str">
            <v>12.1.401b</v>
          </cell>
          <cell r="B43" t="str">
            <v>X¸c ®Þnh chØ tiªu mÉu ®Êt 3 trôc (mÉu UU)</v>
          </cell>
          <cell r="D43" t="str">
            <v>mÉu</v>
          </cell>
          <cell r="E43">
            <v>225226</v>
          </cell>
          <cell r="F43">
            <v>231507</v>
          </cell>
          <cell r="G43">
            <v>1170091.5</v>
          </cell>
          <cell r="H43">
            <v>1983032.9533000002</v>
          </cell>
        </row>
        <row r="44">
          <cell r="A44" t="str">
            <v>13.1.111</v>
          </cell>
          <cell r="B44" t="str">
            <v>Móc n­íc thÝ nghiÖm trong lç khoan</v>
          </cell>
          <cell r="D44" t="str">
            <v>lÇn móc</v>
          </cell>
          <cell r="E44">
            <v>10736</v>
          </cell>
          <cell r="F44">
            <v>180061</v>
          </cell>
          <cell r="G44">
            <v>44460</v>
          </cell>
          <cell r="H44">
            <v>386276.614</v>
          </cell>
        </row>
        <row r="45">
          <cell r="A45" t="str">
            <v>12.1.100</v>
          </cell>
          <cell r="B45" t="str">
            <v>X¸c ®Þnh chØ tiªu ho¸ lý cña mÉu n­íc toµn phÇn</v>
          </cell>
          <cell r="D45" t="str">
            <v>mÉu</v>
          </cell>
          <cell r="E45">
            <v>38361</v>
          </cell>
          <cell r="F45">
            <v>128615</v>
          </cell>
          <cell r="G45">
            <v>100861</v>
          </cell>
          <cell r="H45">
            <v>386823.4362</v>
          </cell>
        </row>
        <row r="46">
          <cell r="A46" t="str">
            <v>13.1.301</v>
          </cell>
          <cell r="B46" t="str">
            <v>ThÝ nghiÖm c¾t c¸nh</v>
          </cell>
          <cell r="D46" t="str">
            <v>®iÓm</v>
          </cell>
          <cell r="E46">
            <v>5431</v>
          </cell>
          <cell r="F46">
            <v>51446</v>
          </cell>
          <cell r="G46">
            <v>34113</v>
          </cell>
          <cell r="H46">
            <v>137153.5166</v>
          </cell>
        </row>
        <row r="47">
          <cell r="A47" t="str">
            <v>13.1.101</v>
          </cell>
          <cell r="B47" t="str">
            <v>ThÝ nghiÖm xuyªn tÜnh</v>
          </cell>
          <cell r="D47" t="str">
            <v>m xuyªn</v>
          </cell>
          <cell r="E47">
            <v>4384</v>
          </cell>
          <cell r="F47">
            <v>30868</v>
          </cell>
          <cell r="G47">
            <v>30100</v>
          </cell>
          <cell r="H47">
            <v>94410.596000000005</v>
          </cell>
        </row>
        <row r="48">
          <cell r="A48" t="str">
            <v>17.1.200</v>
          </cell>
          <cell r="B48" t="str">
            <v>Kh¶o s¸t ®­êng cÊp 2 §H cÊp 5 (TKKT)</v>
          </cell>
          <cell r="D48" t="str">
            <v>Km</v>
          </cell>
          <cell r="H48">
            <v>9749437.2807603981</v>
          </cell>
        </row>
        <row r="49">
          <cell r="A49" t="str">
            <v>17.1.200a</v>
          </cell>
          <cell r="B49" t="str">
            <v>Kh¶o s¸t ®­êng c«ng vô ®­êng cÊp 6 §H cÊp 5 (TKKT)</v>
          </cell>
          <cell r="D49" t="str">
            <v>Km</v>
          </cell>
          <cell r="H49">
            <v>6617373.7171735996</v>
          </cell>
        </row>
        <row r="50">
          <cell r="A50" t="str">
            <v>17.1.300</v>
          </cell>
          <cell r="B50" t="str">
            <v>Kh¶o s¸t ®­êng cÊp 2 §H cÊp 5 (BVTC)</v>
          </cell>
          <cell r="D50" t="str">
            <v>Km</v>
          </cell>
          <cell r="H50">
            <v>8476626.726511199</v>
          </cell>
        </row>
        <row r="51">
          <cell r="A51" t="str">
            <v>17.1.100</v>
          </cell>
          <cell r="B51" t="str">
            <v>Kh¶o s¸t ®­êng «t« b­íc BCNCKT (®­êng cÊp 2 §H cÊp 5)</v>
          </cell>
          <cell r="D51" t="str">
            <v>Km</v>
          </cell>
          <cell r="H51">
            <v>4789456.6053860001</v>
          </cell>
        </row>
        <row r="52">
          <cell r="A52" t="str">
            <v>17.6.139</v>
          </cell>
          <cell r="B52" t="str">
            <v>Quan tr¾c mùc n­íc s«ng cã ¶nh h­ëng thuû triÒu</v>
          </cell>
          <cell r="C52">
            <v>5</v>
          </cell>
          <cell r="D52" t="str">
            <v>Tr¹m/th¸ng</v>
          </cell>
          <cell r="E52">
            <v>2077711</v>
          </cell>
          <cell r="F52">
            <v>3657811</v>
          </cell>
          <cell r="G52">
            <v>74777</v>
          </cell>
          <cell r="H52">
            <v>8878561.1554000005</v>
          </cell>
        </row>
        <row r="53">
          <cell r="A53" t="str">
            <v>17.7.113</v>
          </cell>
          <cell r="B53" t="str">
            <v>Quan tr¾c l­u tèc dßng n­íc</v>
          </cell>
          <cell r="C53" t="str">
            <v>®­êng thñy trùc 3</v>
          </cell>
          <cell r="D53" t="str">
            <v>®/QT 1 kú triÒu</v>
          </cell>
          <cell r="E53">
            <v>3621384</v>
          </cell>
          <cell r="F53">
            <v>34170433.199999996</v>
          </cell>
          <cell r="G53">
            <v>13521671</v>
          </cell>
          <cell r="H53">
            <v>80750066.9146</v>
          </cell>
        </row>
        <row r="55">
          <cell r="A55" t="str">
            <v xml:space="preserve">Ghi chó : </v>
          </cell>
          <cell r="B55" t="str">
            <v>§¬n gi¸ = VL*1.06 + NC*1.802 + M*1.06*1.07</v>
          </cell>
        </row>
        <row r="56">
          <cell r="B56" t="str">
            <v>1.07 : HÖ sè vïng n­íc lî n­íc mÆn, vïng nói cao</v>
          </cell>
        </row>
        <row r="61">
          <cell r="H61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NC duong"/>
      <sheetName val="KT duong"/>
      <sheetName val="BV duong"/>
      <sheetName val="KS duong cu"/>
      <sheetName val="BD 1-500 (1m) can"/>
      <sheetName val="BD 1-500 (1m) nuoc"/>
      <sheetName val="BD 1-200(0.5) can"/>
      <sheetName val="CD can"/>
      <sheetName val="CD nuoc"/>
      <sheetName val="TN can"/>
      <sheetName val="TN nuoc"/>
      <sheetName val="Khong che do cao"/>
      <sheetName val="Khong che mat bang"/>
      <sheetName val="Ho dao sau 2m"/>
      <sheetName val="Ho dao sau 4m"/>
      <sheetName val="Khoan tren can"/>
      <sheetName val="Khoan duoi nuoc"/>
      <sheetName val="VL,NC"/>
      <sheetName val="TN-Bson Bthach"/>
      <sheetName val="chuyen gia"/>
      <sheetName val="luumau"/>
      <sheetName val="XXXXXXXX"/>
      <sheetName val="VL_NC"/>
      <sheetName val="Sheet3"/>
      <sheetName val="THV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 t="str">
            <v>VËt liÖu</v>
          </cell>
        </row>
        <row r="5">
          <cell r="A5">
            <v>1</v>
          </cell>
          <cell r="B5" t="str">
            <v>¸p kÕ (250bav)</v>
          </cell>
          <cell r="C5" t="str">
            <v>c¸i</v>
          </cell>
          <cell r="D5">
            <v>200000</v>
          </cell>
        </row>
        <row r="6">
          <cell r="A6">
            <v>2</v>
          </cell>
          <cell r="B6" t="str">
            <v>¸p kÕ (5-25-100bav)</v>
          </cell>
          <cell r="C6" t="str">
            <v>bé</v>
          </cell>
          <cell r="D6">
            <v>200000</v>
          </cell>
        </row>
        <row r="7">
          <cell r="A7">
            <v>3</v>
          </cell>
          <cell r="B7" t="str">
            <v>¸p kÕ b×nh h¬i (25bav)</v>
          </cell>
          <cell r="C7" t="str">
            <v>c¸i</v>
          </cell>
          <cell r="D7">
            <v>200000</v>
          </cell>
        </row>
        <row r="8">
          <cell r="A8">
            <v>4</v>
          </cell>
          <cell r="B8" t="str">
            <v>§¸ d¨m</v>
          </cell>
          <cell r="C8" t="str">
            <v>m3</v>
          </cell>
          <cell r="D8">
            <v>70000</v>
          </cell>
        </row>
        <row r="9">
          <cell r="A9">
            <v>5</v>
          </cell>
          <cell r="B9" t="str">
            <v>§¸ héc</v>
          </cell>
          <cell r="C9" t="str">
            <v>m3</v>
          </cell>
          <cell r="D9">
            <v>50000</v>
          </cell>
        </row>
        <row r="10">
          <cell r="A10">
            <v>6</v>
          </cell>
          <cell r="B10" t="str">
            <v>§¸ sái 1x2</v>
          </cell>
          <cell r="C10" t="str">
            <v>m3</v>
          </cell>
          <cell r="D10">
            <v>70000</v>
          </cell>
        </row>
        <row r="11">
          <cell r="A11">
            <v>7</v>
          </cell>
          <cell r="B11" t="str">
            <v>§µn ®o lón</v>
          </cell>
          <cell r="C11" t="str">
            <v>bé</v>
          </cell>
          <cell r="D11">
            <v>2000000</v>
          </cell>
        </row>
        <row r="12">
          <cell r="A12">
            <v>8</v>
          </cell>
          <cell r="B12" t="str">
            <v>§ång hå ®iÖn ®o v¹n n¨ng</v>
          </cell>
          <cell r="C12" t="str">
            <v>chiÕc</v>
          </cell>
          <cell r="D12">
            <v>500000</v>
          </cell>
        </row>
        <row r="13">
          <cell r="A13">
            <v>9</v>
          </cell>
          <cell r="B13" t="str">
            <v>§ång hå ®o ¸p lùc</v>
          </cell>
          <cell r="C13" t="str">
            <v>c¸i</v>
          </cell>
          <cell r="D13">
            <v>300000</v>
          </cell>
        </row>
        <row r="14">
          <cell r="A14">
            <v>10</v>
          </cell>
          <cell r="B14" t="str">
            <v>§ång hå ®o ¸p lùc 4kg/cm2</v>
          </cell>
          <cell r="C14" t="str">
            <v>c¸i</v>
          </cell>
          <cell r="D14">
            <v>300000</v>
          </cell>
        </row>
        <row r="15">
          <cell r="A15">
            <v>11</v>
          </cell>
          <cell r="B15" t="str">
            <v>§ång hå ®o ®iÖn</v>
          </cell>
          <cell r="C15" t="str">
            <v>chiÕc</v>
          </cell>
          <cell r="D15">
            <v>500000</v>
          </cell>
        </row>
        <row r="16">
          <cell r="A16">
            <v>12</v>
          </cell>
          <cell r="B16" t="str">
            <v>§ång hå ®Ó bµn</v>
          </cell>
          <cell r="C16" t="str">
            <v>c¸i</v>
          </cell>
          <cell r="D16">
            <v>15000</v>
          </cell>
        </row>
        <row r="17">
          <cell r="A17">
            <v>13</v>
          </cell>
          <cell r="B17" t="str">
            <v>§ång hå ®o biÕn d¹ng</v>
          </cell>
          <cell r="C17" t="str">
            <v>c¸i</v>
          </cell>
          <cell r="D17">
            <v>500000</v>
          </cell>
        </row>
        <row r="18">
          <cell r="A18">
            <v>14</v>
          </cell>
          <cell r="B18" t="str">
            <v>§ång hå ®o lón</v>
          </cell>
          <cell r="C18" t="str">
            <v>c¸i</v>
          </cell>
          <cell r="D18">
            <v>800000</v>
          </cell>
        </row>
        <row r="19">
          <cell r="A19">
            <v>15</v>
          </cell>
          <cell r="B19" t="str">
            <v>§ång hå ®o l­u l­îng 3m3/h</v>
          </cell>
          <cell r="C19" t="str">
            <v>c¸i</v>
          </cell>
          <cell r="D19">
            <v>150000</v>
          </cell>
        </row>
        <row r="20">
          <cell r="A20">
            <v>16</v>
          </cell>
          <cell r="B20" t="str">
            <v>§ång hå ®o møc n­íc</v>
          </cell>
          <cell r="C20" t="str">
            <v>c¸i</v>
          </cell>
          <cell r="D20">
            <v>200000</v>
          </cell>
        </row>
        <row r="21">
          <cell r="A21">
            <v>17</v>
          </cell>
          <cell r="B21" t="str">
            <v>§ång hå ®o n­íc</v>
          </cell>
          <cell r="C21" t="str">
            <v>c¸i</v>
          </cell>
          <cell r="D21">
            <v>300000</v>
          </cell>
        </row>
        <row r="22">
          <cell r="A22">
            <v>18</v>
          </cell>
          <cell r="B22" t="str">
            <v>§ång hå bÊm gi©y</v>
          </cell>
          <cell r="C22" t="str">
            <v>c¸i</v>
          </cell>
          <cell r="D22">
            <v>120000</v>
          </cell>
        </row>
        <row r="23">
          <cell r="A23">
            <v>19</v>
          </cell>
          <cell r="B23" t="str">
            <v>§ång hå l­u l­îng</v>
          </cell>
          <cell r="C23" t="str">
            <v>c¸i</v>
          </cell>
          <cell r="D23">
            <v>200000</v>
          </cell>
        </row>
        <row r="24">
          <cell r="A24">
            <v>20</v>
          </cell>
          <cell r="B24" t="str">
            <v>§Çu nèi cÇn</v>
          </cell>
          <cell r="C24" t="str">
            <v>bé</v>
          </cell>
          <cell r="D24">
            <v>180000</v>
          </cell>
        </row>
        <row r="25">
          <cell r="A25">
            <v>21</v>
          </cell>
          <cell r="B25" t="str">
            <v>§Çu nèi èng chèng</v>
          </cell>
          <cell r="C25" t="str">
            <v>c¸i</v>
          </cell>
          <cell r="D25">
            <v>40000</v>
          </cell>
        </row>
        <row r="26">
          <cell r="A26">
            <v>22</v>
          </cell>
          <cell r="B26" t="str">
            <v>§e ghÌ ®¸</v>
          </cell>
          <cell r="C26" t="str">
            <v>c¸i</v>
          </cell>
          <cell r="D26">
            <v>20000</v>
          </cell>
        </row>
        <row r="27">
          <cell r="A27">
            <v>23</v>
          </cell>
          <cell r="B27" t="str">
            <v xml:space="preserve">§iezel </v>
          </cell>
          <cell r="C27" t="str">
            <v>kg</v>
          </cell>
          <cell r="D27">
            <v>5000</v>
          </cell>
        </row>
        <row r="28">
          <cell r="A28">
            <v>24</v>
          </cell>
          <cell r="B28" t="str">
            <v>§inh</v>
          </cell>
          <cell r="C28" t="str">
            <v>kg</v>
          </cell>
          <cell r="D28">
            <v>5000</v>
          </cell>
        </row>
        <row r="29">
          <cell r="A29">
            <v>25</v>
          </cell>
          <cell r="B29" t="str">
            <v>§inh + d©y thÐp</v>
          </cell>
          <cell r="C29" t="str">
            <v>kg</v>
          </cell>
          <cell r="D29">
            <v>5000</v>
          </cell>
        </row>
        <row r="30">
          <cell r="A30">
            <v>26</v>
          </cell>
          <cell r="B30" t="str">
            <v>§inh ®Üa</v>
          </cell>
          <cell r="C30" t="str">
            <v>kg</v>
          </cell>
          <cell r="D30">
            <v>5000</v>
          </cell>
        </row>
        <row r="31">
          <cell r="A31">
            <v>27</v>
          </cell>
          <cell r="B31" t="str">
            <v>§inh 10 cm</v>
          </cell>
          <cell r="C31" t="str">
            <v>kg</v>
          </cell>
          <cell r="D31">
            <v>5000</v>
          </cell>
        </row>
        <row r="32">
          <cell r="A32">
            <v>28</v>
          </cell>
          <cell r="B32" t="str">
            <v>§inh 3 cm</v>
          </cell>
          <cell r="C32" t="str">
            <v>kg</v>
          </cell>
          <cell r="D32">
            <v>5000</v>
          </cell>
        </row>
        <row r="33">
          <cell r="A33">
            <v>29</v>
          </cell>
          <cell r="B33" t="str">
            <v>§inh ch÷ U</v>
          </cell>
          <cell r="C33" t="str">
            <v>kg</v>
          </cell>
          <cell r="D33">
            <v>5000</v>
          </cell>
        </row>
        <row r="34">
          <cell r="A34">
            <v>30</v>
          </cell>
          <cell r="B34" t="str">
            <v>§iÖn cùc ®ång</v>
          </cell>
          <cell r="C34" t="str">
            <v>c¸i</v>
          </cell>
          <cell r="D34">
            <v>30000</v>
          </cell>
        </row>
        <row r="35">
          <cell r="A35">
            <v>31</v>
          </cell>
          <cell r="B35" t="str">
            <v>§iÖn cùc kh«ng ph©n cùc</v>
          </cell>
          <cell r="C35" t="str">
            <v>c¸i</v>
          </cell>
          <cell r="D35">
            <v>400000</v>
          </cell>
        </row>
        <row r="36">
          <cell r="A36">
            <v>32</v>
          </cell>
          <cell r="B36" t="str">
            <v>§iÖn cùc s¾t</v>
          </cell>
          <cell r="C36" t="str">
            <v>c¸i</v>
          </cell>
          <cell r="D36">
            <v>15000</v>
          </cell>
        </row>
        <row r="37">
          <cell r="A37">
            <v>33</v>
          </cell>
          <cell r="B37" t="str">
            <v>§Þa bµn ®Þa chÊt</v>
          </cell>
          <cell r="C37" t="str">
            <v>c¸i</v>
          </cell>
          <cell r="D37">
            <v>350000</v>
          </cell>
        </row>
        <row r="38">
          <cell r="A38">
            <v>34</v>
          </cell>
          <cell r="B38" t="str">
            <v>§Üa s¾t tr¸ng men</v>
          </cell>
          <cell r="C38" t="str">
            <v>c¸i</v>
          </cell>
          <cell r="D38">
            <v>8000</v>
          </cell>
        </row>
        <row r="39">
          <cell r="A39">
            <v>35</v>
          </cell>
          <cell r="B39" t="str">
            <v>§ui ®iÖn</v>
          </cell>
          <cell r="C39" t="str">
            <v>c¸i</v>
          </cell>
          <cell r="D39">
            <v>500</v>
          </cell>
        </row>
        <row r="40">
          <cell r="A40">
            <v>36</v>
          </cell>
          <cell r="B40" t="str">
            <v>¶nh mµu (9x12)</v>
          </cell>
          <cell r="C40" t="str">
            <v>kiÓu</v>
          </cell>
          <cell r="D40">
            <v>5000</v>
          </cell>
        </row>
        <row r="41">
          <cell r="A41">
            <v>37</v>
          </cell>
          <cell r="B41" t="str">
            <v>¾c quy</v>
          </cell>
          <cell r="C41" t="str">
            <v>c¸i</v>
          </cell>
          <cell r="D41">
            <v>250000</v>
          </cell>
        </row>
        <row r="42">
          <cell r="A42">
            <v>38</v>
          </cell>
          <cell r="B42" t="str">
            <v>¾c quy (12Vx2) + (6Vx1)</v>
          </cell>
          <cell r="C42" t="str">
            <v>bé</v>
          </cell>
          <cell r="D42">
            <v>250000</v>
          </cell>
        </row>
        <row r="43">
          <cell r="A43">
            <v>39</v>
          </cell>
          <cell r="B43" t="str">
            <v>Ac quy 12v</v>
          </cell>
          <cell r="C43" t="str">
            <v>bé</v>
          </cell>
          <cell r="D43">
            <v>300000</v>
          </cell>
        </row>
        <row r="44">
          <cell r="A44">
            <v>40</v>
          </cell>
          <cell r="B44" t="str">
            <v>Ac quy 24v</v>
          </cell>
          <cell r="C44" t="str">
            <v>b×nh</v>
          </cell>
          <cell r="D44">
            <v>420000</v>
          </cell>
        </row>
        <row r="45">
          <cell r="A45">
            <v>41</v>
          </cell>
          <cell r="B45" t="str">
            <v>AxÝt axalic</v>
          </cell>
          <cell r="C45" t="str">
            <v>kg</v>
          </cell>
          <cell r="D45">
            <v>40000</v>
          </cell>
        </row>
        <row r="46">
          <cell r="A46">
            <v>42</v>
          </cell>
          <cell r="B46" t="str">
            <v>AxÝt nit¬ric ®Æc</v>
          </cell>
          <cell r="C46" t="str">
            <v>gam</v>
          </cell>
          <cell r="D46">
            <v>40</v>
          </cell>
        </row>
        <row r="47">
          <cell r="A47">
            <v>43</v>
          </cell>
          <cell r="B47" t="str">
            <v>B¨ng m¸y håi ©m</v>
          </cell>
          <cell r="C47" t="str">
            <v>cuén</v>
          </cell>
          <cell r="D47">
            <v>10000</v>
          </cell>
        </row>
        <row r="48">
          <cell r="A48">
            <v>44</v>
          </cell>
          <cell r="B48" t="str">
            <v>B¸t s¾t tr¸ng men</v>
          </cell>
          <cell r="C48" t="str">
            <v>c¸i</v>
          </cell>
          <cell r="D48">
            <v>8000</v>
          </cell>
        </row>
        <row r="49">
          <cell r="A49">
            <v>45</v>
          </cell>
          <cell r="B49" t="str">
            <v>B×nh bãp n­íc</v>
          </cell>
          <cell r="C49" t="str">
            <v>c¸i</v>
          </cell>
          <cell r="D49">
            <v>10000</v>
          </cell>
        </row>
        <row r="50">
          <cell r="A50">
            <v>46</v>
          </cell>
          <cell r="B50" t="str">
            <v>B×nh hót Èm</v>
          </cell>
          <cell r="C50" t="str">
            <v>c¸i</v>
          </cell>
          <cell r="D50">
            <v>10000</v>
          </cell>
        </row>
        <row r="51">
          <cell r="A51">
            <v>47</v>
          </cell>
          <cell r="B51" t="str">
            <v>B×nh hót Èm cã vßi</v>
          </cell>
          <cell r="C51" t="str">
            <v>c¸i</v>
          </cell>
          <cell r="D51">
            <v>10000</v>
          </cell>
        </row>
        <row r="52">
          <cell r="A52">
            <v>48</v>
          </cell>
          <cell r="B52" t="str">
            <v>B×nh hót Èm, b×nh gi÷ Èm</v>
          </cell>
          <cell r="C52" t="str">
            <v>c¸i</v>
          </cell>
          <cell r="D52">
            <v>10000</v>
          </cell>
        </row>
        <row r="53">
          <cell r="A53">
            <v>49</v>
          </cell>
          <cell r="B53" t="str">
            <v>B×nh khÝ CO2 - (100bav)</v>
          </cell>
          <cell r="C53" t="str">
            <v>b×nh</v>
          </cell>
          <cell r="D53">
            <v>100000</v>
          </cell>
        </row>
        <row r="54">
          <cell r="A54">
            <v>50</v>
          </cell>
          <cell r="B54" t="str">
            <v>B×nh thñy tinh</v>
          </cell>
          <cell r="C54" t="str">
            <v>c¸i</v>
          </cell>
          <cell r="D54">
            <v>30000</v>
          </cell>
        </row>
        <row r="55">
          <cell r="A55">
            <v>51</v>
          </cell>
          <cell r="B55" t="str">
            <v>B×nh thñy tinh (100 - 1000)ml</v>
          </cell>
          <cell r="C55" t="str">
            <v>c¸i</v>
          </cell>
          <cell r="D55">
            <v>30000</v>
          </cell>
        </row>
        <row r="56">
          <cell r="A56">
            <v>52</v>
          </cell>
          <cell r="B56" t="str">
            <v>B×nh thñy tinh tam gi¸c (50-1000)ml</v>
          </cell>
          <cell r="C56" t="str">
            <v>c¸i</v>
          </cell>
          <cell r="D56">
            <v>30000</v>
          </cell>
        </row>
        <row r="57">
          <cell r="A57">
            <v>53</v>
          </cell>
          <cell r="B57" t="str">
            <v>B×nh tiªu b¶n</v>
          </cell>
          <cell r="C57" t="str">
            <v>c¸i</v>
          </cell>
          <cell r="D57">
            <v>15000</v>
          </cell>
        </row>
        <row r="58">
          <cell r="A58">
            <v>54</v>
          </cell>
          <cell r="B58" t="str">
            <v>B×nh tû träng</v>
          </cell>
          <cell r="C58" t="str">
            <v>c¸i</v>
          </cell>
          <cell r="D58">
            <v>15000</v>
          </cell>
        </row>
        <row r="59">
          <cell r="A59">
            <v>55</v>
          </cell>
          <cell r="B59" t="str">
            <v>B×nh tû träng 1000ml</v>
          </cell>
          <cell r="C59" t="str">
            <v>c¸i</v>
          </cell>
          <cell r="D59">
            <v>15000</v>
          </cell>
        </row>
        <row r="60">
          <cell r="A60">
            <v>56</v>
          </cell>
          <cell r="B60" t="str">
            <v>Bµn ®Ëp</v>
          </cell>
          <cell r="C60" t="str">
            <v>chiÕc</v>
          </cell>
          <cell r="D60">
            <v>50000</v>
          </cell>
        </row>
        <row r="61">
          <cell r="A61">
            <v>57</v>
          </cell>
          <cell r="B61" t="str">
            <v>Bµn ®Öm</v>
          </cell>
          <cell r="C61" t="str">
            <v>chiÕc</v>
          </cell>
          <cell r="D61">
            <v>50000</v>
          </cell>
        </row>
        <row r="62">
          <cell r="A62">
            <v>58</v>
          </cell>
          <cell r="B62" t="str">
            <v>Bµn nÐn D = 34cm</v>
          </cell>
          <cell r="C62" t="str">
            <v>c¸i</v>
          </cell>
          <cell r="D62">
            <v>400000</v>
          </cell>
        </row>
        <row r="63">
          <cell r="A63">
            <v>59</v>
          </cell>
          <cell r="B63" t="str">
            <v>B¶n gç 60 x 60</v>
          </cell>
          <cell r="C63" t="str">
            <v>c¸i</v>
          </cell>
          <cell r="D63">
            <v>10000</v>
          </cell>
        </row>
        <row r="64">
          <cell r="A64">
            <v>60</v>
          </cell>
          <cell r="B64" t="str">
            <v>Bãng ®iÖn</v>
          </cell>
          <cell r="C64" t="str">
            <v>c¸i</v>
          </cell>
          <cell r="D64">
            <v>15000</v>
          </cell>
        </row>
        <row r="65">
          <cell r="A65">
            <v>61</v>
          </cell>
          <cell r="B65" t="str">
            <v>Bãng ®iÖn 100W</v>
          </cell>
          <cell r="C65" t="str">
            <v>c¸i</v>
          </cell>
          <cell r="D65">
            <v>15000</v>
          </cell>
        </row>
        <row r="66">
          <cell r="A66">
            <v>62</v>
          </cell>
          <cell r="B66" t="str">
            <v>Bãng ®iÖn 110v - 100W</v>
          </cell>
          <cell r="C66" t="str">
            <v>c¸i</v>
          </cell>
          <cell r="D66">
            <v>15000</v>
          </cell>
        </row>
        <row r="67">
          <cell r="A67">
            <v>63</v>
          </cell>
          <cell r="B67" t="str">
            <v>Bãng ®iÖn 220V - 200W</v>
          </cell>
          <cell r="C67" t="str">
            <v>c¸i</v>
          </cell>
          <cell r="D67">
            <v>10000</v>
          </cell>
        </row>
        <row r="68">
          <cell r="A68">
            <v>64</v>
          </cell>
          <cell r="B68" t="str">
            <v>Bãng ®iÖn 36V - 40W</v>
          </cell>
          <cell r="C68" t="str">
            <v>c¸i</v>
          </cell>
          <cell r="D68">
            <v>10000</v>
          </cell>
        </row>
        <row r="69">
          <cell r="A69">
            <v>65</v>
          </cell>
          <cell r="B69" t="str">
            <v>Bãng ®iÖn 36W</v>
          </cell>
          <cell r="C69" t="str">
            <v>c¸i</v>
          </cell>
          <cell r="D69">
            <v>10000</v>
          </cell>
        </row>
        <row r="70">
          <cell r="A70">
            <v>66</v>
          </cell>
          <cell r="B70" t="str">
            <v>Bao cao su</v>
          </cell>
          <cell r="C70" t="str">
            <v>c¸i</v>
          </cell>
          <cell r="D70">
            <v>8000</v>
          </cell>
        </row>
        <row r="71">
          <cell r="A71">
            <v>67</v>
          </cell>
          <cell r="B71" t="str">
            <v>Bé èng mÉu nguyªn d¹ng</v>
          </cell>
          <cell r="C71" t="str">
            <v>bé</v>
          </cell>
          <cell r="D71">
            <v>500000</v>
          </cell>
        </row>
        <row r="72">
          <cell r="A72">
            <v>68</v>
          </cell>
          <cell r="B72" t="str">
            <v>Bé gia mèc cÇn khoan</v>
          </cell>
          <cell r="C72" t="str">
            <v>bé</v>
          </cell>
          <cell r="D72">
            <v>120000</v>
          </cell>
        </row>
        <row r="73">
          <cell r="A73">
            <v>69</v>
          </cell>
          <cell r="B73" t="str">
            <v>Bé kÝnh Ðp</v>
          </cell>
          <cell r="C73" t="str">
            <v>bé</v>
          </cell>
          <cell r="D73">
            <v>500000</v>
          </cell>
        </row>
        <row r="74">
          <cell r="A74">
            <v>70</v>
          </cell>
          <cell r="B74" t="str">
            <v>Bé më réng kim c­¬ng</v>
          </cell>
          <cell r="C74" t="str">
            <v>bé</v>
          </cell>
          <cell r="D74">
            <v>2500000</v>
          </cell>
        </row>
        <row r="75">
          <cell r="A75">
            <v>71</v>
          </cell>
          <cell r="B75" t="str">
            <v>Bé r©y ®Þa chÊt F 20cm</v>
          </cell>
          <cell r="C75" t="str">
            <v>bé</v>
          </cell>
          <cell r="D75">
            <v>1300000</v>
          </cell>
        </row>
        <row r="76">
          <cell r="A76">
            <v>72</v>
          </cell>
          <cell r="B76" t="str">
            <v>Bé r©y sái</v>
          </cell>
          <cell r="C76" t="str">
            <v>bé</v>
          </cell>
          <cell r="D76">
            <v>1750000</v>
          </cell>
        </row>
        <row r="77">
          <cell r="A77">
            <v>73</v>
          </cell>
          <cell r="B77" t="str">
            <v>Bé x¹c ac quy</v>
          </cell>
          <cell r="C77" t="str">
            <v>bé</v>
          </cell>
          <cell r="D77">
            <v>1000000</v>
          </cell>
        </row>
        <row r="78">
          <cell r="A78">
            <v>74</v>
          </cell>
          <cell r="B78" t="str">
            <v>Bóa</v>
          </cell>
          <cell r="C78" t="str">
            <v>chiÕc</v>
          </cell>
          <cell r="D78">
            <v>50000</v>
          </cell>
        </row>
        <row r="79">
          <cell r="A79">
            <v>75</v>
          </cell>
          <cell r="B79" t="str">
            <v>Bóa ®Þa chÊt</v>
          </cell>
          <cell r="C79" t="str">
            <v>c¸i</v>
          </cell>
          <cell r="D79">
            <v>50000</v>
          </cell>
        </row>
        <row r="80">
          <cell r="A80">
            <v>76</v>
          </cell>
          <cell r="B80" t="str">
            <v>Bót ch× ®en</v>
          </cell>
          <cell r="C80" t="str">
            <v>c¸i</v>
          </cell>
          <cell r="D80">
            <v>15000</v>
          </cell>
        </row>
        <row r="81">
          <cell r="A81">
            <v>77</v>
          </cell>
          <cell r="B81" t="str">
            <v>Bót l«ng cì nhá F 5, F 2cm, F 1cm</v>
          </cell>
          <cell r="C81" t="str">
            <v>bé</v>
          </cell>
          <cell r="D81">
            <v>1000000</v>
          </cell>
        </row>
        <row r="82">
          <cell r="A82">
            <v>78</v>
          </cell>
          <cell r="B82" t="str">
            <v>C¸nh s¾t (E60-E70-E100)</v>
          </cell>
          <cell r="C82" t="str">
            <v>bé</v>
          </cell>
          <cell r="D82">
            <v>8000</v>
          </cell>
        </row>
        <row r="83">
          <cell r="A83">
            <v>79</v>
          </cell>
          <cell r="B83" t="str">
            <v>C¸p</v>
          </cell>
          <cell r="C83" t="str">
            <v>m</v>
          </cell>
          <cell r="D83">
            <v>8000</v>
          </cell>
        </row>
        <row r="84">
          <cell r="A84">
            <v>80</v>
          </cell>
          <cell r="B84" t="str">
            <v>C¸p §K 6mm</v>
          </cell>
          <cell r="C84" t="str">
            <v>m</v>
          </cell>
          <cell r="D84">
            <v>6000</v>
          </cell>
        </row>
        <row r="85">
          <cell r="A85">
            <v>81</v>
          </cell>
          <cell r="B85" t="str">
            <v>C¸p móc n­íc</v>
          </cell>
          <cell r="C85" t="str">
            <v>m</v>
          </cell>
          <cell r="D85">
            <v>70000</v>
          </cell>
        </row>
        <row r="86">
          <cell r="A86">
            <v>82</v>
          </cell>
          <cell r="B86" t="str">
            <v>C¸p thÐp d©y F6 - F8 mm</v>
          </cell>
          <cell r="C86" t="str">
            <v>m</v>
          </cell>
          <cell r="D86">
            <v>10000</v>
          </cell>
        </row>
        <row r="87">
          <cell r="A87">
            <v>83</v>
          </cell>
          <cell r="B87" t="str">
            <v>C¸t chuÈn</v>
          </cell>
          <cell r="C87" t="str">
            <v>kg</v>
          </cell>
          <cell r="D87">
            <v>20</v>
          </cell>
        </row>
        <row r="88">
          <cell r="A88">
            <v>84</v>
          </cell>
          <cell r="B88" t="str">
            <v>C¸t sái</v>
          </cell>
          <cell r="C88" t="str">
            <v>m3</v>
          </cell>
          <cell r="D88">
            <v>50000</v>
          </cell>
        </row>
        <row r="89">
          <cell r="A89">
            <v>85</v>
          </cell>
          <cell r="B89" t="str">
            <v>C¸t vµng</v>
          </cell>
          <cell r="C89" t="str">
            <v>m3</v>
          </cell>
          <cell r="D89">
            <v>11500</v>
          </cell>
        </row>
        <row r="90">
          <cell r="A90">
            <v>86</v>
          </cell>
          <cell r="B90" t="str">
            <v>Cäc bªt«ng 8 x 8 x 60</v>
          </cell>
          <cell r="C90" t="str">
            <v>c¸i</v>
          </cell>
          <cell r="D90">
            <v>2500</v>
          </cell>
        </row>
        <row r="91">
          <cell r="A91">
            <v>87</v>
          </cell>
          <cell r="B91" t="str">
            <v>Cäc gç</v>
          </cell>
          <cell r="C91" t="str">
            <v>c¸i</v>
          </cell>
          <cell r="D91">
            <v>2500</v>
          </cell>
        </row>
        <row r="92">
          <cell r="A92">
            <v>88</v>
          </cell>
          <cell r="B92" t="str">
            <v>Cäc gç 0,04 x 0,04m</v>
          </cell>
          <cell r="C92" t="str">
            <v>c¸i</v>
          </cell>
          <cell r="D92">
            <v>2500</v>
          </cell>
        </row>
        <row r="93">
          <cell r="A93">
            <v>89</v>
          </cell>
          <cell r="B93" t="str">
            <v>Cäc gç 10 x 10 x 80</v>
          </cell>
          <cell r="C93" t="str">
            <v>c¸i</v>
          </cell>
          <cell r="D93">
            <v>2500</v>
          </cell>
        </row>
        <row r="94">
          <cell r="A94">
            <v>90</v>
          </cell>
          <cell r="B94" t="str">
            <v>Cäc gç 15 x 15 x 200</v>
          </cell>
          <cell r="C94" t="str">
            <v>cäc</v>
          </cell>
          <cell r="D94">
            <v>2500</v>
          </cell>
        </row>
        <row r="95">
          <cell r="A95">
            <v>91</v>
          </cell>
          <cell r="B95" t="str">
            <v>Cäc gç 4 x 4 x 30</v>
          </cell>
          <cell r="C95" t="str">
            <v>cäc</v>
          </cell>
          <cell r="D95">
            <v>2500</v>
          </cell>
        </row>
        <row r="96">
          <cell r="A96">
            <v>92</v>
          </cell>
          <cell r="B96" t="str">
            <v>Cäc gç 4x4x40cm</v>
          </cell>
          <cell r="C96" t="str">
            <v>c¸i</v>
          </cell>
          <cell r="D96">
            <v>2500</v>
          </cell>
        </row>
        <row r="97">
          <cell r="A97">
            <v>93</v>
          </cell>
          <cell r="B97" t="str">
            <v>Cäc gç 5 x 5 x 40</v>
          </cell>
          <cell r="C97" t="str">
            <v>c¸i</v>
          </cell>
          <cell r="D97">
            <v>2500</v>
          </cell>
        </row>
        <row r="98">
          <cell r="A98">
            <v>94</v>
          </cell>
          <cell r="B98" t="str">
            <v>Cäc mèc gç</v>
          </cell>
          <cell r="C98" t="str">
            <v>c¸i</v>
          </cell>
          <cell r="D98">
            <v>2500</v>
          </cell>
        </row>
        <row r="99">
          <cell r="A99">
            <v>95</v>
          </cell>
          <cell r="B99" t="str">
            <v>Cäc mèc xim¨ng</v>
          </cell>
          <cell r="C99" t="str">
            <v>c¸i</v>
          </cell>
          <cell r="D99">
            <v>10000</v>
          </cell>
        </row>
        <row r="100">
          <cell r="A100">
            <v>96</v>
          </cell>
          <cell r="B100" t="str">
            <v>Cäc neo</v>
          </cell>
          <cell r="C100" t="str">
            <v>bé</v>
          </cell>
          <cell r="D100">
            <v>10000</v>
          </cell>
        </row>
        <row r="101">
          <cell r="A101">
            <v>97</v>
          </cell>
          <cell r="B101" t="str">
            <v>Cäc s¾t §K 10 x 300mm</v>
          </cell>
          <cell r="C101" t="str">
            <v>cäc</v>
          </cell>
          <cell r="D101">
            <v>8000</v>
          </cell>
        </row>
        <row r="102">
          <cell r="A102">
            <v>98</v>
          </cell>
          <cell r="B102" t="str">
            <v>CÆp ®¨ng ký ®o ®¹c</v>
          </cell>
          <cell r="C102" t="str">
            <v>c¸i</v>
          </cell>
          <cell r="D102">
            <v>8000</v>
          </cell>
        </row>
        <row r="103">
          <cell r="A103">
            <v>99</v>
          </cell>
          <cell r="B103" t="str">
            <v>Cãt Ðp</v>
          </cell>
          <cell r="C103" t="str">
            <v>m2</v>
          </cell>
          <cell r="D103">
            <v>20000</v>
          </cell>
        </row>
        <row r="104">
          <cell r="A104">
            <v>100</v>
          </cell>
          <cell r="B104" t="str">
            <v>CÇn c¾t c¸nh (40c¸i)</v>
          </cell>
          <cell r="C104" t="str">
            <v>bé</v>
          </cell>
          <cell r="D104">
            <v>1000000</v>
          </cell>
        </row>
        <row r="105">
          <cell r="A105">
            <v>101</v>
          </cell>
          <cell r="B105" t="str">
            <v>CÇn chèt</v>
          </cell>
          <cell r="C105" t="str">
            <v>m</v>
          </cell>
          <cell r="D105">
            <v>400000</v>
          </cell>
        </row>
        <row r="106">
          <cell r="A106">
            <v>102</v>
          </cell>
          <cell r="B106" t="str">
            <v>CÇn khoan</v>
          </cell>
          <cell r="C106" t="str">
            <v>m</v>
          </cell>
          <cell r="D106">
            <v>80000</v>
          </cell>
        </row>
        <row r="107">
          <cell r="A107">
            <v>103</v>
          </cell>
          <cell r="B107" t="str">
            <v>CÇn khoan 25 x 105 x 800</v>
          </cell>
          <cell r="C107" t="str">
            <v>c¸i</v>
          </cell>
          <cell r="D107">
            <v>80000</v>
          </cell>
        </row>
        <row r="108">
          <cell r="A108">
            <v>104</v>
          </cell>
          <cell r="B108" t="str">
            <v>CÇn xo¾n</v>
          </cell>
          <cell r="C108" t="str">
            <v>m</v>
          </cell>
          <cell r="D108">
            <v>450000</v>
          </cell>
        </row>
        <row r="109">
          <cell r="A109">
            <v>105</v>
          </cell>
          <cell r="B109" t="str">
            <v>CÇn xuyªn</v>
          </cell>
          <cell r="C109" t="str">
            <v>m</v>
          </cell>
          <cell r="D109">
            <v>450000</v>
          </cell>
        </row>
        <row r="110">
          <cell r="A110">
            <v>106</v>
          </cell>
          <cell r="B110" t="str">
            <v>CÇu ch× sø</v>
          </cell>
          <cell r="C110" t="str">
            <v>c¸i</v>
          </cell>
          <cell r="D110">
            <v>5000</v>
          </cell>
        </row>
        <row r="111">
          <cell r="A111">
            <v>107</v>
          </cell>
          <cell r="B111" t="str">
            <v>CÇu dao ®iÖn 3 pha</v>
          </cell>
          <cell r="C111" t="str">
            <v>c¸i</v>
          </cell>
          <cell r="D111">
            <v>15000</v>
          </cell>
        </row>
        <row r="112">
          <cell r="A112">
            <v>108</v>
          </cell>
          <cell r="B112" t="str">
            <v>Cèc ®Êt luyÖn, cµng vaxiliep</v>
          </cell>
          <cell r="C112" t="str">
            <v>bé</v>
          </cell>
          <cell r="D112">
            <v>200000</v>
          </cell>
        </row>
        <row r="113">
          <cell r="A113">
            <v>109</v>
          </cell>
          <cell r="B113" t="str">
            <v>Cèc má nh«m (®un thµnh phÇn h¹t)</v>
          </cell>
          <cell r="C113" t="str">
            <v>c¸i</v>
          </cell>
          <cell r="D113">
            <v>8000</v>
          </cell>
        </row>
        <row r="114">
          <cell r="A114">
            <v>110</v>
          </cell>
          <cell r="B114" t="str">
            <v>Cèc thñy tinh</v>
          </cell>
          <cell r="C114" t="str">
            <v>c¸i</v>
          </cell>
          <cell r="D114">
            <v>18000</v>
          </cell>
        </row>
        <row r="115">
          <cell r="A115">
            <v>111</v>
          </cell>
          <cell r="B115" t="str">
            <v>Cèc thñy tinh (50-1000)ml</v>
          </cell>
          <cell r="C115" t="str">
            <v>c¸i</v>
          </cell>
          <cell r="D115">
            <v>18000</v>
          </cell>
        </row>
        <row r="116">
          <cell r="A116">
            <v>112</v>
          </cell>
          <cell r="B116" t="str">
            <v>Cèc thñy tinh 1000ml</v>
          </cell>
          <cell r="C116" t="str">
            <v>c¸i</v>
          </cell>
          <cell r="D116">
            <v>18000</v>
          </cell>
        </row>
        <row r="117">
          <cell r="A117">
            <v>113</v>
          </cell>
          <cell r="B117" t="str">
            <v>Cèi chµy ®ång</v>
          </cell>
          <cell r="C117" t="str">
            <v>bé</v>
          </cell>
          <cell r="D117">
            <v>300000</v>
          </cell>
        </row>
        <row r="118">
          <cell r="A118">
            <v>114</v>
          </cell>
          <cell r="B118" t="str">
            <v>Cèi chµy sø</v>
          </cell>
          <cell r="C118" t="str">
            <v>bé</v>
          </cell>
          <cell r="D118">
            <v>35000</v>
          </cell>
        </row>
        <row r="119">
          <cell r="A119">
            <v>115</v>
          </cell>
          <cell r="B119" t="str">
            <v>Cèi chµy thñy tinh</v>
          </cell>
          <cell r="C119" t="str">
            <v>bé</v>
          </cell>
          <cell r="D119">
            <v>120000</v>
          </cell>
        </row>
        <row r="120">
          <cell r="A120">
            <v>116</v>
          </cell>
          <cell r="B120" t="str">
            <v>Cèi chÕ bÞ</v>
          </cell>
          <cell r="C120" t="str">
            <v>bé</v>
          </cell>
          <cell r="D120">
            <v>600000</v>
          </cell>
        </row>
        <row r="121">
          <cell r="A121">
            <v>117</v>
          </cell>
          <cell r="B121" t="str">
            <v>Cèi chÕ bÞ (Anh)</v>
          </cell>
          <cell r="C121" t="str">
            <v>bé</v>
          </cell>
          <cell r="D121">
            <v>800000</v>
          </cell>
        </row>
        <row r="122">
          <cell r="A122">
            <v>118</v>
          </cell>
          <cell r="B122" t="str">
            <v>Cèi gi· ®¸</v>
          </cell>
          <cell r="C122" t="str">
            <v>bé</v>
          </cell>
          <cell r="D122">
            <v>700000</v>
          </cell>
        </row>
        <row r="123">
          <cell r="A123">
            <v>119</v>
          </cell>
          <cell r="B123" t="str">
            <v>Cét s¾t ®Æt m¸y ®o giã</v>
          </cell>
          <cell r="C123" t="str">
            <v>c¸i</v>
          </cell>
          <cell r="D123">
            <v>30000</v>
          </cell>
        </row>
        <row r="124">
          <cell r="A124">
            <v>120</v>
          </cell>
          <cell r="B124" t="str">
            <v>Cét s¾t ®Æt m¸y ®o sãng</v>
          </cell>
          <cell r="C124" t="str">
            <v>c¸i</v>
          </cell>
          <cell r="D124">
            <v>30000</v>
          </cell>
        </row>
        <row r="125">
          <cell r="A125">
            <v>121</v>
          </cell>
          <cell r="B125" t="str">
            <v>Chµy ®Çm ®Êt</v>
          </cell>
          <cell r="C125" t="str">
            <v>c¸i</v>
          </cell>
          <cell r="D125">
            <v>200000</v>
          </cell>
        </row>
        <row r="126">
          <cell r="A126">
            <v>122</v>
          </cell>
          <cell r="B126" t="str">
            <v>Chai nót mµi</v>
          </cell>
          <cell r="C126" t="str">
            <v>c¸i</v>
          </cell>
          <cell r="D126">
            <v>15000</v>
          </cell>
        </row>
        <row r="127">
          <cell r="A127">
            <v>123</v>
          </cell>
          <cell r="B127" t="str">
            <v>ChÐn nung</v>
          </cell>
          <cell r="C127" t="str">
            <v>c¸i</v>
          </cell>
          <cell r="D127">
            <v>6500</v>
          </cell>
        </row>
        <row r="128">
          <cell r="A128">
            <v>124</v>
          </cell>
          <cell r="B128" t="str">
            <v>ChÐn sø</v>
          </cell>
          <cell r="C128" t="str">
            <v>c¸i</v>
          </cell>
          <cell r="D128">
            <v>5000</v>
          </cell>
        </row>
        <row r="129">
          <cell r="A129">
            <v>125</v>
          </cell>
          <cell r="B129" t="str">
            <v>Chèt bóa</v>
          </cell>
          <cell r="C129" t="str">
            <v>chiÕc</v>
          </cell>
          <cell r="D129">
            <v>200000</v>
          </cell>
        </row>
        <row r="130">
          <cell r="A130">
            <v>126</v>
          </cell>
          <cell r="B130" t="str">
            <v>Chèt cÇn</v>
          </cell>
          <cell r="C130" t="str">
            <v>c¸i</v>
          </cell>
          <cell r="D130">
            <v>25000</v>
          </cell>
        </row>
        <row r="131">
          <cell r="A131">
            <v>127</v>
          </cell>
          <cell r="B131" t="str">
            <v>ChËu nh«m F 30cm</v>
          </cell>
          <cell r="C131" t="str">
            <v>c¸i</v>
          </cell>
          <cell r="D131">
            <v>30000</v>
          </cell>
        </row>
        <row r="132">
          <cell r="A132">
            <v>128</v>
          </cell>
          <cell r="B132" t="str">
            <v>ChËu thñy tinh</v>
          </cell>
          <cell r="C132" t="str">
            <v>c¸i</v>
          </cell>
          <cell r="D132">
            <v>30000</v>
          </cell>
        </row>
        <row r="133">
          <cell r="A133">
            <v>129</v>
          </cell>
          <cell r="B133" t="str">
            <v>ChËu thñy tinh F 20cm</v>
          </cell>
          <cell r="C133" t="str">
            <v>c¸i</v>
          </cell>
          <cell r="D133">
            <v>30000</v>
          </cell>
        </row>
        <row r="134">
          <cell r="A134">
            <v>130</v>
          </cell>
          <cell r="B134" t="str">
            <v>Chïy vaxiliep</v>
          </cell>
          <cell r="C134" t="str">
            <v>c¸i</v>
          </cell>
          <cell r="D134">
            <v>200000</v>
          </cell>
        </row>
        <row r="135">
          <cell r="A135">
            <v>131</v>
          </cell>
          <cell r="B135" t="str">
            <v>Choßng c¸nh tr¸ng hîp kim cøng</v>
          </cell>
          <cell r="C135" t="str">
            <v>c¸i</v>
          </cell>
          <cell r="D135">
            <v>500000</v>
          </cell>
        </row>
        <row r="136">
          <cell r="A136">
            <v>132</v>
          </cell>
          <cell r="B136" t="str">
            <v>Cßi ®o n­íc</v>
          </cell>
          <cell r="C136" t="str">
            <v>c¸i</v>
          </cell>
          <cell r="D136">
            <v>10000</v>
          </cell>
        </row>
        <row r="137">
          <cell r="A137">
            <v>133</v>
          </cell>
          <cell r="B137" t="str">
            <v>Cùc thu sãng däc</v>
          </cell>
          <cell r="C137" t="str">
            <v>chiÕc</v>
          </cell>
          <cell r="D137">
            <v>250000</v>
          </cell>
        </row>
        <row r="138">
          <cell r="A138">
            <v>134</v>
          </cell>
          <cell r="B138" t="str">
            <v>Cùc thu sãng ngang</v>
          </cell>
          <cell r="C138" t="str">
            <v>chiÕc</v>
          </cell>
          <cell r="D138">
            <v>300000</v>
          </cell>
        </row>
        <row r="139">
          <cell r="A139">
            <v>135</v>
          </cell>
          <cell r="B139" t="str">
            <v>Cuèc chim</v>
          </cell>
          <cell r="C139" t="str">
            <v>c¸i</v>
          </cell>
          <cell r="D139">
            <v>20000</v>
          </cell>
        </row>
        <row r="140">
          <cell r="A140">
            <v>136</v>
          </cell>
          <cell r="B140" t="str">
            <v>D©y ®iÖn</v>
          </cell>
          <cell r="C140" t="str">
            <v>m</v>
          </cell>
          <cell r="D140">
            <v>8000</v>
          </cell>
        </row>
        <row r="141">
          <cell r="A141">
            <v>137</v>
          </cell>
          <cell r="B141" t="str">
            <v>D©y ®iÖn næ m×n</v>
          </cell>
          <cell r="C141" t="str">
            <v>m</v>
          </cell>
          <cell r="D141">
            <v>8000</v>
          </cell>
        </row>
        <row r="142">
          <cell r="A142">
            <v>138</v>
          </cell>
          <cell r="B142" t="str">
            <v>D©y ®iÖn sóp</v>
          </cell>
          <cell r="C142" t="str">
            <v>m</v>
          </cell>
          <cell r="D142">
            <v>20000</v>
          </cell>
        </row>
        <row r="143">
          <cell r="A143">
            <v>139</v>
          </cell>
          <cell r="B143" t="str">
            <v>D©y ®o</v>
          </cell>
          <cell r="C143" t="str">
            <v>m</v>
          </cell>
          <cell r="D143">
            <v>8000</v>
          </cell>
        </row>
        <row r="144">
          <cell r="A144">
            <v>140</v>
          </cell>
          <cell r="B144" t="str">
            <v>D©y ®Þa chÊn</v>
          </cell>
          <cell r="C144" t="str">
            <v>m</v>
          </cell>
          <cell r="D144">
            <v>3500</v>
          </cell>
        </row>
        <row r="145">
          <cell r="A145">
            <v>141</v>
          </cell>
          <cell r="B145" t="str">
            <v>D©y ®Þa vËt lý (thu, ph¸t)</v>
          </cell>
          <cell r="C145" t="str">
            <v>m</v>
          </cell>
          <cell r="D145">
            <v>3500</v>
          </cell>
        </row>
        <row r="146">
          <cell r="A146">
            <v>142</v>
          </cell>
          <cell r="B146" t="str">
            <v>D©y c¸p §K 3 mm</v>
          </cell>
          <cell r="C146" t="str">
            <v>m</v>
          </cell>
          <cell r="D146">
            <v>8000</v>
          </cell>
        </row>
        <row r="147">
          <cell r="A147">
            <v>143</v>
          </cell>
          <cell r="B147" t="str">
            <v>D©y c¸p ®iÖn 3 pha</v>
          </cell>
          <cell r="C147" t="str">
            <v>m</v>
          </cell>
          <cell r="D147">
            <v>20000</v>
          </cell>
        </row>
        <row r="148">
          <cell r="A148">
            <v>144</v>
          </cell>
          <cell r="B148" t="str">
            <v>D©y cao su F 8ml (®Ó lµm thÊm vµ b·o hßa n­íc)</v>
          </cell>
          <cell r="C148" t="str">
            <v>m</v>
          </cell>
          <cell r="D148">
            <v>12000</v>
          </cell>
        </row>
        <row r="149">
          <cell r="A149">
            <v>145</v>
          </cell>
          <cell r="B149" t="str">
            <v>D©y thÐp F 2-3</v>
          </cell>
          <cell r="C149" t="str">
            <v>kg</v>
          </cell>
          <cell r="D149">
            <v>5000</v>
          </cell>
        </row>
        <row r="150">
          <cell r="A150">
            <v>146</v>
          </cell>
          <cell r="B150" t="str">
            <v>D©y thÐp vµ ®inh 5cm</v>
          </cell>
          <cell r="C150" t="str">
            <v>kg</v>
          </cell>
          <cell r="D150">
            <v>5000</v>
          </cell>
        </row>
        <row r="151">
          <cell r="A151">
            <v>147</v>
          </cell>
          <cell r="B151" t="str">
            <v>Dao rùa chÆt ®Êt</v>
          </cell>
          <cell r="C151" t="str">
            <v>c¸i</v>
          </cell>
          <cell r="D151">
            <v>30000</v>
          </cell>
        </row>
        <row r="152">
          <cell r="A152">
            <v>148</v>
          </cell>
          <cell r="B152" t="str">
            <v>Dao g¹t ®Êt</v>
          </cell>
          <cell r="C152" t="str">
            <v>c¸i</v>
          </cell>
          <cell r="D152">
            <v>30000</v>
          </cell>
        </row>
        <row r="153">
          <cell r="A153">
            <v>149</v>
          </cell>
          <cell r="B153" t="str">
            <v>Dao gät ®Êt</v>
          </cell>
          <cell r="C153" t="str">
            <v>c¸i</v>
          </cell>
          <cell r="D153">
            <v>30000</v>
          </cell>
        </row>
        <row r="154">
          <cell r="A154">
            <v>150</v>
          </cell>
          <cell r="B154" t="str">
            <v>Dao luyÖn ®Êt</v>
          </cell>
          <cell r="C154" t="str">
            <v>c¸i</v>
          </cell>
          <cell r="D154">
            <v>30000</v>
          </cell>
        </row>
        <row r="155">
          <cell r="A155">
            <v>151</v>
          </cell>
          <cell r="B155" t="str">
            <v>Dao nÐn, dao c¾t</v>
          </cell>
          <cell r="C155" t="str">
            <v>c¸i</v>
          </cell>
          <cell r="D155">
            <v>30000</v>
          </cell>
        </row>
        <row r="156">
          <cell r="A156">
            <v>152</v>
          </cell>
          <cell r="B156" t="str">
            <v>Dao vßng hîp kim</v>
          </cell>
          <cell r="C156" t="str">
            <v>c¸i</v>
          </cell>
          <cell r="D156">
            <v>30000</v>
          </cell>
        </row>
        <row r="157">
          <cell r="A157">
            <v>153</v>
          </cell>
          <cell r="B157" t="str">
            <v>Dao vßng nÐn</v>
          </cell>
          <cell r="C157" t="str">
            <v>c¸i</v>
          </cell>
          <cell r="D157">
            <v>30000</v>
          </cell>
        </row>
        <row r="158">
          <cell r="A158">
            <v>154</v>
          </cell>
          <cell r="B158" t="str">
            <v>Dao vßng thÊm</v>
          </cell>
          <cell r="C158" t="str">
            <v>c¸i</v>
          </cell>
          <cell r="D158">
            <v>30000</v>
          </cell>
        </row>
        <row r="159">
          <cell r="A159">
            <v>155</v>
          </cell>
          <cell r="B159" t="str">
            <v>DÇm I300 - 350 dµi h¬n 3,5m</v>
          </cell>
          <cell r="C159" t="str">
            <v>kg</v>
          </cell>
          <cell r="D159">
            <v>5000</v>
          </cell>
        </row>
        <row r="160">
          <cell r="A160">
            <v>156</v>
          </cell>
          <cell r="B160" t="str">
            <v>DÇu ®iezel</v>
          </cell>
          <cell r="C160" t="str">
            <v>kg</v>
          </cell>
          <cell r="D160">
            <v>5000</v>
          </cell>
        </row>
        <row r="161">
          <cell r="A161">
            <v>157</v>
          </cell>
          <cell r="B161" t="str">
            <v>DÇu c«ng nghiÖp 20</v>
          </cell>
          <cell r="C161" t="str">
            <v>kg</v>
          </cell>
          <cell r="D161">
            <v>8000</v>
          </cell>
        </row>
        <row r="162">
          <cell r="A162">
            <v>158</v>
          </cell>
          <cell r="B162" t="str">
            <v>DÇu kÝch</v>
          </cell>
          <cell r="C162" t="str">
            <v>kg</v>
          </cell>
          <cell r="D162">
            <v>8000</v>
          </cell>
        </row>
        <row r="163">
          <cell r="A163">
            <v>159</v>
          </cell>
          <cell r="B163" t="str">
            <v>DÇu mì phô</v>
          </cell>
          <cell r="C163" t="str">
            <v>kg</v>
          </cell>
          <cell r="D163">
            <v>5000</v>
          </cell>
        </row>
        <row r="164">
          <cell r="A164">
            <v>160</v>
          </cell>
          <cell r="B164" t="str">
            <v>Dông cô thÝ nghiÖm ®Çm nÐn</v>
          </cell>
          <cell r="C164" t="str">
            <v>bé</v>
          </cell>
          <cell r="D164">
            <v>300000</v>
          </cell>
        </row>
        <row r="165">
          <cell r="A165">
            <v>161</v>
          </cell>
          <cell r="B165" t="str">
            <v>Dông cô x¸c ®Þnh ®é tan r·</v>
          </cell>
          <cell r="C165" t="str">
            <v>c¸i</v>
          </cell>
          <cell r="D165">
            <v>400000</v>
          </cell>
        </row>
        <row r="166">
          <cell r="A166">
            <v>162</v>
          </cell>
          <cell r="B166" t="str">
            <v>Dông cô x¸c ®Þnh tr­¬ng në</v>
          </cell>
          <cell r="C166" t="str">
            <v>c¸i</v>
          </cell>
          <cell r="D166">
            <v>1500000</v>
          </cell>
        </row>
        <row r="167">
          <cell r="A167">
            <v>163</v>
          </cell>
          <cell r="B167" t="str">
            <v>Dông cô x¸c ®Þnh gãc nghØ cña c¸t</v>
          </cell>
          <cell r="C167" t="str">
            <v>bé</v>
          </cell>
          <cell r="D167">
            <v>200000</v>
          </cell>
        </row>
        <row r="168">
          <cell r="A168">
            <v>164</v>
          </cell>
          <cell r="B168" t="str">
            <v>èng ®o thÝ nghiÖm</v>
          </cell>
          <cell r="C168" t="str">
            <v>c¸i</v>
          </cell>
          <cell r="D168">
            <v>50000</v>
          </cell>
        </row>
        <row r="169">
          <cell r="A169">
            <v>165</v>
          </cell>
          <cell r="B169" t="str">
            <v>èng ®ong thñy tinh 1000ml</v>
          </cell>
          <cell r="C169" t="str">
            <v>c¸i</v>
          </cell>
          <cell r="D169">
            <v>50000</v>
          </cell>
        </row>
        <row r="170">
          <cell r="A170">
            <v>166</v>
          </cell>
          <cell r="B170" t="str">
            <v>èng ®ong thñy tinh 1000ml, 500ml, 200ml</v>
          </cell>
          <cell r="C170" t="str">
            <v>c¸i</v>
          </cell>
          <cell r="D170">
            <v>50000</v>
          </cell>
        </row>
        <row r="171">
          <cell r="A171">
            <v>167</v>
          </cell>
          <cell r="B171" t="str">
            <v>èng ®Þnh t©m cè ®Þnh d¹ng Thôy sü</v>
          </cell>
          <cell r="C171" t="str">
            <v>c¸i</v>
          </cell>
          <cell r="D171">
            <v>50000</v>
          </cell>
        </row>
        <row r="172">
          <cell r="A172">
            <v>168</v>
          </cell>
          <cell r="B172" t="str">
            <v>èng cao su dÉn n­íc</v>
          </cell>
          <cell r="C172" t="str">
            <v>m</v>
          </cell>
          <cell r="D172">
            <v>5000</v>
          </cell>
        </row>
        <row r="173">
          <cell r="A173">
            <v>169</v>
          </cell>
          <cell r="B173" t="str">
            <v>èng cao su dÉn n­íc F 16mm</v>
          </cell>
          <cell r="C173" t="str">
            <v>m</v>
          </cell>
          <cell r="D173">
            <v>5000</v>
          </cell>
        </row>
        <row r="174">
          <cell r="A174">
            <v>170</v>
          </cell>
          <cell r="B174" t="str">
            <v>èng cao su F 16 - F 18mm</v>
          </cell>
          <cell r="C174" t="str">
            <v>m</v>
          </cell>
          <cell r="D174">
            <v>5000</v>
          </cell>
        </row>
        <row r="175">
          <cell r="A175">
            <v>171</v>
          </cell>
          <cell r="B175" t="str">
            <v>èng cao su mÒm</v>
          </cell>
          <cell r="C175" t="str">
            <v>m</v>
          </cell>
          <cell r="D175">
            <v>5000</v>
          </cell>
        </row>
        <row r="176">
          <cell r="A176">
            <v>172</v>
          </cell>
          <cell r="B176" t="str">
            <v>èng chèng</v>
          </cell>
          <cell r="C176" t="str">
            <v>m</v>
          </cell>
          <cell r="D176">
            <v>8000</v>
          </cell>
        </row>
        <row r="177">
          <cell r="A177">
            <v>173</v>
          </cell>
          <cell r="B177" t="str">
            <v>èng chuÈn ®é 25ml</v>
          </cell>
          <cell r="C177" t="str">
            <v>c¸i</v>
          </cell>
          <cell r="D177">
            <v>60000</v>
          </cell>
        </row>
        <row r="178">
          <cell r="A178">
            <v>174</v>
          </cell>
          <cell r="B178" t="str">
            <v>èng day ®ång trôc F 25 &amp; F 50</v>
          </cell>
          <cell r="C178" t="str">
            <v>bé</v>
          </cell>
          <cell r="D178">
            <v>200000</v>
          </cell>
        </row>
        <row r="179">
          <cell r="A179">
            <v>175</v>
          </cell>
          <cell r="B179" t="str">
            <v>èng hót thñy tinh (2-100)ml</v>
          </cell>
          <cell r="C179" t="str">
            <v>c¸i</v>
          </cell>
          <cell r="D179">
            <v>50000</v>
          </cell>
        </row>
        <row r="180">
          <cell r="A180">
            <v>176</v>
          </cell>
          <cell r="B180" t="str">
            <v>èng kÏm F 32</v>
          </cell>
          <cell r="C180" t="str">
            <v>m</v>
          </cell>
          <cell r="D180">
            <v>20000</v>
          </cell>
        </row>
        <row r="181">
          <cell r="A181">
            <v>177</v>
          </cell>
          <cell r="B181" t="str">
            <v>èng läc l­íi ®ång (F 100 - F 200)mm</v>
          </cell>
          <cell r="C181" t="str">
            <v>m</v>
          </cell>
          <cell r="D181">
            <v>50000</v>
          </cell>
        </row>
        <row r="182">
          <cell r="A182">
            <v>178</v>
          </cell>
          <cell r="B182" t="str">
            <v>èng mÉu</v>
          </cell>
          <cell r="C182" t="str">
            <v>èng</v>
          </cell>
          <cell r="D182">
            <v>300000</v>
          </cell>
        </row>
        <row r="183">
          <cell r="A183">
            <v>179</v>
          </cell>
          <cell r="B183" t="str">
            <v>èng mÉu ®¬n</v>
          </cell>
          <cell r="C183" t="str">
            <v>m</v>
          </cell>
          <cell r="D183">
            <v>300000</v>
          </cell>
        </row>
        <row r="184">
          <cell r="A184">
            <v>180</v>
          </cell>
          <cell r="B184" t="str">
            <v>èng mÉu kÐp</v>
          </cell>
          <cell r="C184" t="str">
            <v>c¸i</v>
          </cell>
          <cell r="D184">
            <v>1200000</v>
          </cell>
        </row>
        <row r="185">
          <cell r="A185">
            <v>181</v>
          </cell>
          <cell r="B185" t="str">
            <v>èng mÉu nguyªn d¹ng</v>
          </cell>
          <cell r="C185" t="str">
            <v>m</v>
          </cell>
          <cell r="D185">
            <v>600000</v>
          </cell>
        </row>
        <row r="186">
          <cell r="A186">
            <v>182</v>
          </cell>
          <cell r="B186" t="str">
            <v>èng mÉu xo¾n</v>
          </cell>
          <cell r="C186" t="str">
            <v>m</v>
          </cell>
          <cell r="D186">
            <v>600000</v>
          </cell>
        </row>
        <row r="187">
          <cell r="A187">
            <v>183</v>
          </cell>
          <cell r="B187" t="str">
            <v>èng móc n­íc dµi 2m</v>
          </cell>
          <cell r="C187" t="str">
            <v>c¸i</v>
          </cell>
          <cell r="D187">
            <v>50000</v>
          </cell>
        </row>
        <row r="188">
          <cell r="A188">
            <v>184</v>
          </cell>
          <cell r="B188" t="str">
            <v>èng ngoµi F 16</v>
          </cell>
          <cell r="C188" t="str">
            <v>m</v>
          </cell>
          <cell r="D188">
            <v>10000</v>
          </cell>
        </row>
        <row r="189">
          <cell r="A189">
            <v>185</v>
          </cell>
          <cell r="B189" t="str">
            <v>èng n­íc F 50</v>
          </cell>
          <cell r="C189" t="str">
            <v>m</v>
          </cell>
          <cell r="D189">
            <v>20000</v>
          </cell>
        </row>
        <row r="190">
          <cell r="A190">
            <v>186</v>
          </cell>
          <cell r="B190" t="str">
            <v>èng sóng + qu¶ ®¹n</v>
          </cell>
          <cell r="C190" t="str">
            <v>chiÕc</v>
          </cell>
          <cell r="D190">
            <v>2000000</v>
          </cell>
        </row>
        <row r="191">
          <cell r="A191">
            <v>187</v>
          </cell>
          <cell r="B191" t="str">
            <v>èng tæ ong dµi 1m</v>
          </cell>
          <cell r="C191" t="str">
            <v>èng</v>
          </cell>
          <cell r="D191">
            <v>100000</v>
          </cell>
        </row>
        <row r="192">
          <cell r="A192">
            <v>188</v>
          </cell>
          <cell r="B192" t="str">
            <v>èng thñy tinh ch÷ T F 8</v>
          </cell>
          <cell r="C192" t="str">
            <v>c¸i</v>
          </cell>
          <cell r="D192">
            <v>50000</v>
          </cell>
        </row>
        <row r="193">
          <cell r="A193">
            <v>189</v>
          </cell>
          <cell r="B193" t="str">
            <v>èng thñy tinh F 8ml dµi 1m lµm thÊm</v>
          </cell>
          <cell r="C193" t="str">
            <v>c¸i</v>
          </cell>
          <cell r="D193">
            <v>50000</v>
          </cell>
        </row>
        <row r="194">
          <cell r="A194">
            <v>190</v>
          </cell>
          <cell r="B194" t="str">
            <v>èng trong F 42 (cÇn khoan)</v>
          </cell>
          <cell r="C194" t="str">
            <v>m</v>
          </cell>
          <cell r="D194">
            <v>50000</v>
          </cell>
        </row>
        <row r="195">
          <cell r="A195">
            <v>191</v>
          </cell>
          <cell r="B195" t="str">
            <v>èng x¸c ®Þnh chuyÓn dÞch</v>
          </cell>
          <cell r="C195" t="str">
            <v>c¸i</v>
          </cell>
          <cell r="D195">
            <v>50000</v>
          </cell>
        </row>
        <row r="196">
          <cell r="A196">
            <v>192</v>
          </cell>
          <cell r="B196" t="str">
            <v>G¹ch chØ</v>
          </cell>
          <cell r="C196" t="str">
            <v>viªn</v>
          </cell>
          <cell r="D196">
            <v>300</v>
          </cell>
        </row>
        <row r="197">
          <cell r="A197">
            <v>193</v>
          </cell>
          <cell r="B197" t="str">
            <v>Gç chèng nhãm V F 18</v>
          </cell>
          <cell r="C197" t="str">
            <v>m3</v>
          </cell>
          <cell r="D197">
            <v>1500000</v>
          </cell>
        </row>
        <row r="198">
          <cell r="A198">
            <v>194</v>
          </cell>
          <cell r="B198" t="str">
            <v>Gç d¸n 40</v>
          </cell>
          <cell r="C198" t="str">
            <v>m2</v>
          </cell>
          <cell r="D198">
            <v>25000</v>
          </cell>
        </row>
        <row r="199">
          <cell r="A199">
            <v>195</v>
          </cell>
          <cell r="B199" t="str">
            <v>Gç dÇu 25</v>
          </cell>
          <cell r="C199" t="str">
            <v>m2</v>
          </cell>
          <cell r="D199">
            <v>25000</v>
          </cell>
        </row>
        <row r="200">
          <cell r="A200">
            <v>196</v>
          </cell>
          <cell r="B200" t="str">
            <v>Gç nhãm V</v>
          </cell>
          <cell r="C200" t="str">
            <v>m3</v>
          </cell>
          <cell r="D200">
            <v>1500000</v>
          </cell>
        </row>
        <row r="201">
          <cell r="A201">
            <v>197</v>
          </cell>
          <cell r="B201" t="str">
            <v>Gç tÊm</v>
          </cell>
          <cell r="C201" t="str">
            <v>m3</v>
          </cell>
          <cell r="D201">
            <v>2000000</v>
          </cell>
        </row>
        <row r="202">
          <cell r="A202">
            <v>198</v>
          </cell>
          <cell r="B202" t="str">
            <v>Gç v¸n 4 ph©n</v>
          </cell>
          <cell r="C202" t="str">
            <v>m3</v>
          </cell>
          <cell r="D202">
            <v>2000000</v>
          </cell>
        </row>
        <row r="203">
          <cell r="A203">
            <v>199</v>
          </cell>
          <cell r="B203" t="str">
            <v>Gç xÎ nhãm V</v>
          </cell>
          <cell r="C203" t="str">
            <v>m3</v>
          </cell>
          <cell r="D203">
            <v>1500000</v>
          </cell>
        </row>
        <row r="204">
          <cell r="A204">
            <v>200</v>
          </cell>
          <cell r="B204" t="str">
            <v>Ghen cao su F 63</v>
          </cell>
          <cell r="C204" t="str">
            <v>m</v>
          </cell>
          <cell r="D204">
            <v>10000</v>
          </cell>
        </row>
        <row r="205">
          <cell r="A205">
            <v>201</v>
          </cell>
          <cell r="B205" t="str">
            <v>Ghen kim lo¹i F 63</v>
          </cell>
          <cell r="C205" t="str">
            <v>m</v>
          </cell>
          <cell r="D205">
            <v>25000</v>
          </cell>
        </row>
        <row r="206">
          <cell r="A206">
            <v>202</v>
          </cell>
          <cell r="B206" t="str">
            <v>Gi¸ èng nghiÖm</v>
          </cell>
          <cell r="C206" t="str">
            <v>c¸i</v>
          </cell>
          <cell r="D206">
            <v>150000</v>
          </cell>
        </row>
        <row r="207">
          <cell r="A207">
            <v>203</v>
          </cell>
          <cell r="B207" t="str">
            <v>Gi¸ gç lµm thÊm</v>
          </cell>
          <cell r="C207" t="str">
            <v>c¸i</v>
          </cell>
          <cell r="D207">
            <v>150000</v>
          </cell>
        </row>
        <row r="208">
          <cell r="A208">
            <v>204</v>
          </cell>
          <cell r="B208" t="str">
            <v>GiÊy ®¨ng ký ®o ®¹c</v>
          </cell>
          <cell r="C208" t="str">
            <v>tê</v>
          </cell>
          <cell r="D208">
            <v>200</v>
          </cell>
        </row>
        <row r="209">
          <cell r="A209">
            <v>205</v>
          </cell>
          <cell r="B209" t="str">
            <v>GiÊy ®¸nh m¸y</v>
          </cell>
          <cell r="C209" t="str">
            <v>ram</v>
          </cell>
          <cell r="D209">
            <v>20000</v>
          </cell>
        </row>
        <row r="210">
          <cell r="A210">
            <v>206</v>
          </cell>
          <cell r="B210" t="str">
            <v>GiÊy ¶nh</v>
          </cell>
          <cell r="C210" t="str">
            <v>m</v>
          </cell>
          <cell r="D210">
            <v>50000</v>
          </cell>
        </row>
        <row r="211">
          <cell r="A211">
            <v>207</v>
          </cell>
          <cell r="B211" t="str">
            <v>GiÊy ¶nh khæ 140mm</v>
          </cell>
          <cell r="C211" t="str">
            <v>m</v>
          </cell>
          <cell r="D211">
            <v>100000</v>
          </cell>
        </row>
        <row r="212">
          <cell r="A212">
            <v>208</v>
          </cell>
          <cell r="B212" t="str">
            <v>GiÊy bãng can</v>
          </cell>
          <cell r="C212" t="str">
            <v>m</v>
          </cell>
          <cell r="D212">
            <v>2500</v>
          </cell>
        </row>
        <row r="213">
          <cell r="A213">
            <v>209</v>
          </cell>
          <cell r="B213" t="str">
            <v>GiÊy bãng can</v>
          </cell>
          <cell r="C213" t="str">
            <v>m2</v>
          </cell>
          <cell r="D213">
            <v>3000</v>
          </cell>
        </row>
        <row r="214">
          <cell r="A214">
            <v>210</v>
          </cell>
          <cell r="B214" t="str">
            <v>GiÊy can</v>
          </cell>
          <cell r="C214" t="str">
            <v>cuén</v>
          </cell>
          <cell r="D214">
            <v>200000</v>
          </cell>
        </row>
        <row r="215">
          <cell r="A215">
            <v>211</v>
          </cell>
          <cell r="B215" t="str">
            <v>GiÊy can</v>
          </cell>
          <cell r="C215" t="str">
            <v>m</v>
          </cell>
          <cell r="D215">
            <v>2500</v>
          </cell>
        </row>
        <row r="216">
          <cell r="A216">
            <v>212</v>
          </cell>
          <cell r="B216" t="str">
            <v>GiÊy can cao 0,3m</v>
          </cell>
          <cell r="C216" t="str">
            <v>m</v>
          </cell>
          <cell r="D216">
            <v>2500</v>
          </cell>
        </row>
        <row r="217">
          <cell r="A217">
            <v>213</v>
          </cell>
          <cell r="B217" t="str">
            <v>GiÊy Croki</v>
          </cell>
          <cell r="C217" t="str">
            <v>tê</v>
          </cell>
          <cell r="D217">
            <v>3400</v>
          </cell>
        </row>
        <row r="218">
          <cell r="A218">
            <v>214</v>
          </cell>
          <cell r="B218" t="str">
            <v>GiÊy gãi mÉu</v>
          </cell>
          <cell r="C218" t="str">
            <v>ram</v>
          </cell>
          <cell r="D218">
            <v>22000</v>
          </cell>
        </row>
        <row r="219">
          <cell r="A219">
            <v>215</v>
          </cell>
          <cell r="B219" t="str">
            <v>GiÊy in</v>
          </cell>
          <cell r="C219" t="str">
            <v>m2</v>
          </cell>
          <cell r="D219">
            <v>5000</v>
          </cell>
        </row>
        <row r="220">
          <cell r="A220">
            <v>216</v>
          </cell>
          <cell r="B220" t="str">
            <v>GiÊy kÎ ly</v>
          </cell>
          <cell r="C220" t="str">
            <v>m</v>
          </cell>
          <cell r="D220">
            <v>2600</v>
          </cell>
        </row>
        <row r="221">
          <cell r="A221">
            <v>217</v>
          </cell>
          <cell r="B221" t="str">
            <v>GiÊy kÎ ly</v>
          </cell>
          <cell r="C221" t="str">
            <v>tê</v>
          </cell>
          <cell r="D221">
            <v>2600</v>
          </cell>
        </row>
        <row r="222">
          <cell r="A222">
            <v>218</v>
          </cell>
          <cell r="B222" t="str">
            <v>GiÊy kÎ ly cao 0,3m</v>
          </cell>
          <cell r="C222" t="str">
            <v>m</v>
          </cell>
          <cell r="D222">
            <v>2600</v>
          </cell>
        </row>
        <row r="223">
          <cell r="A223">
            <v>219</v>
          </cell>
          <cell r="B223" t="str">
            <v>GiÊy kÎ ngang</v>
          </cell>
          <cell r="C223" t="str">
            <v>quyÓn</v>
          </cell>
          <cell r="D223">
            <v>2000</v>
          </cell>
        </row>
        <row r="224">
          <cell r="A224">
            <v>220</v>
          </cell>
          <cell r="B224" t="str">
            <v>GiÊy tr¾ng</v>
          </cell>
          <cell r="C224" t="str">
            <v>tËp</v>
          </cell>
          <cell r="D224">
            <v>2000</v>
          </cell>
        </row>
        <row r="225">
          <cell r="A225">
            <v>221</v>
          </cell>
          <cell r="B225" t="str">
            <v>GiÊy vÏ</v>
          </cell>
          <cell r="C225" t="str">
            <v>tê</v>
          </cell>
          <cell r="D225">
            <v>5000</v>
          </cell>
        </row>
        <row r="226">
          <cell r="A226">
            <v>222</v>
          </cell>
          <cell r="B226" t="str">
            <v>GiÊy vÏ b×nh ®å phao</v>
          </cell>
          <cell r="C226" t="str">
            <v>tê</v>
          </cell>
          <cell r="D226">
            <v>5000</v>
          </cell>
        </row>
        <row r="227">
          <cell r="A227">
            <v>223</v>
          </cell>
          <cell r="B227" t="str">
            <v>GiÊy vÏ b×nh ®å phao</v>
          </cell>
          <cell r="C227" t="str">
            <v>tê</v>
          </cell>
          <cell r="D227">
            <v>5000</v>
          </cell>
        </row>
        <row r="228">
          <cell r="A228">
            <v>224</v>
          </cell>
          <cell r="B228" t="str">
            <v>GiÊy vÏ b¶n ®å (50 x 50)</v>
          </cell>
          <cell r="C228" t="str">
            <v>tê</v>
          </cell>
          <cell r="D228">
            <v>5000</v>
          </cell>
        </row>
        <row r="229">
          <cell r="A229">
            <v>225</v>
          </cell>
          <cell r="B229" t="str">
            <v>GiÊy viÕt</v>
          </cell>
          <cell r="C229" t="str">
            <v>tËp</v>
          </cell>
          <cell r="D229">
            <v>2000</v>
          </cell>
        </row>
        <row r="230">
          <cell r="A230">
            <v>226</v>
          </cell>
          <cell r="B230" t="str">
            <v>Hãa chÊt</v>
          </cell>
          <cell r="C230" t="str">
            <v>kg</v>
          </cell>
          <cell r="D230">
            <v>40000</v>
          </cell>
        </row>
        <row r="231">
          <cell r="A231">
            <v>227</v>
          </cell>
          <cell r="B231" t="str">
            <v>Hãa chÊt (HCL, axetylen)</v>
          </cell>
          <cell r="C231" t="str">
            <v>kg</v>
          </cell>
          <cell r="D231">
            <v>40000</v>
          </cell>
        </row>
        <row r="232">
          <cell r="A232">
            <v>228</v>
          </cell>
          <cell r="B232" t="str">
            <v>Hãa chÊt c¸c lo¹i</v>
          </cell>
          <cell r="C232" t="str">
            <v>gam</v>
          </cell>
          <cell r="D232">
            <v>40</v>
          </cell>
        </row>
        <row r="233">
          <cell r="A233">
            <v>229</v>
          </cell>
          <cell r="B233" t="str">
            <v>Hép bét mµu</v>
          </cell>
          <cell r="C233" t="str">
            <v>hép</v>
          </cell>
          <cell r="D233">
            <v>15000</v>
          </cell>
        </row>
        <row r="234">
          <cell r="A234">
            <v>230</v>
          </cell>
          <cell r="B234" t="str">
            <v>Hép bót d¹ mµu</v>
          </cell>
          <cell r="C234" t="str">
            <v>hép</v>
          </cell>
          <cell r="D234">
            <v>15000</v>
          </cell>
        </row>
        <row r="235">
          <cell r="A235">
            <v>231</v>
          </cell>
          <cell r="B235" t="str">
            <v>Hép gç ®ùng mÉu</v>
          </cell>
          <cell r="C235" t="str">
            <v>hép</v>
          </cell>
          <cell r="D235">
            <v>8000</v>
          </cell>
        </row>
        <row r="236">
          <cell r="A236">
            <v>232</v>
          </cell>
          <cell r="B236" t="str">
            <v>Hép gç ®ùng mÉu 400 x 400 x 400</v>
          </cell>
          <cell r="C236" t="str">
            <v>hép</v>
          </cell>
          <cell r="D236">
            <v>35000</v>
          </cell>
        </row>
        <row r="237">
          <cell r="A237">
            <v>233</v>
          </cell>
          <cell r="B237" t="str">
            <v>Hép gç 24 « ®ùng mÉu l­u</v>
          </cell>
          <cell r="C237" t="str">
            <v>hép</v>
          </cell>
          <cell r="D237">
            <v>45000</v>
          </cell>
        </row>
        <row r="238">
          <cell r="A238">
            <v>234</v>
          </cell>
          <cell r="B238" t="str">
            <v>Hép gç 2 ng¨n dµi 1m</v>
          </cell>
          <cell r="C238" t="str">
            <v>hép</v>
          </cell>
          <cell r="D238">
            <v>15000</v>
          </cell>
        </row>
        <row r="239">
          <cell r="A239">
            <v>235</v>
          </cell>
          <cell r="B239" t="str">
            <v>Hép n¨ng l­îng</v>
          </cell>
          <cell r="C239" t="str">
            <v>hép</v>
          </cell>
          <cell r="D239">
            <v>500000</v>
          </cell>
        </row>
        <row r="240">
          <cell r="A240">
            <v>236</v>
          </cell>
          <cell r="B240" t="str">
            <v>Hép nh«m nhá</v>
          </cell>
          <cell r="C240" t="str">
            <v>hép</v>
          </cell>
          <cell r="D240">
            <v>8000</v>
          </cell>
        </row>
        <row r="241">
          <cell r="A241">
            <v>237</v>
          </cell>
          <cell r="B241" t="str">
            <v>Hép t«n 200 x 200 x 1</v>
          </cell>
          <cell r="C241" t="str">
            <v>hép</v>
          </cell>
          <cell r="D241">
            <v>12000</v>
          </cell>
        </row>
        <row r="242">
          <cell r="A242">
            <v>238</v>
          </cell>
          <cell r="B242" t="str">
            <v>Hép t«n 200 x 100 mm</v>
          </cell>
          <cell r="C242" t="str">
            <v>c¸i</v>
          </cell>
          <cell r="D242">
            <v>12000</v>
          </cell>
        </row>
        <row r="243">
          <cell r="A243">
            <v>239</v>
          </cell>
          <cell r="B243" t="str">
            <v>Kali thiocyarat</v>
          </cell>
          <cell r="C243" t="str">
            <v>gam</v>
          </cell>
          <cell r="D243">
            <v>40</v>
          </cell>
        </row>
        <row r="244">
          <cell r="A244">
            <v>240</v>
          </cell>
          <cell r="B244" t="str">
            <v>Khay men</v>
          </cell>
          <cell r="C244" t="str">
            <v>c¸i</v>
          </cell>
          <cell r="D244">
            <v>50000</v>
          </cell>
        </row>
        <row r="245">
          <cell r="A245">
            <v>241</v>
          </cell>
          <cell r="B245" t="str">
            <v>Khay men ch÷ nhËt</v>
          </cell>
          <cell r="C245" t="str">
            <v>c¸i</v>
          </cell>
          <cell r="D245">
            <v>50000</v>
          </cell>
        </row>
        <row r="246">
          <cell r="A246">
            <v>242</v>
          </cell>
          <cell r="B246" t="str">
            <v>Khay men to</v>
          </cell>
          <cell r="C246" t="str">
            <v>c¸i</v>
          </cell>
          <cell r="D246">
            <v>50000</v>
          </cell>
        </row>
        <row r="247">
          <cell r="A247">
            <v>243</v>
          </cell>
          <cell r="B247" t="str">
            <v>Khay men to + nhá</v>
          </cell>
          <cell r="C247" t="str">
            <v>c¸i</v>
          </cell>
          <cell r="D247">
            <v>50000</v>
          </cell>
        </row>
        <row r="248">
          <cell r="A248">
            <v>244</v>
          </cell>
          <cell r="B248" t="str">
            <v>Khay ñ ®Êt</v>
          </cell>
          <cell r="C248" t="str">
            <v>c¸i</v>
          </cell>
          <cell r="D248">
            <v>50000</v>
          </cell>
        </row>
        <row r="249">
          <cell r="A249">
            <v>245</v>
          </cell>
          <cell r="B249" t="str">
            <v>Khu«n t¹o mÉu</v>
          </cell>
          <cell r="C249" t="str">
            <v>c¸i</v>
          </cell>
          <cell r="D249">
            <v>50000</v>
          </cell>
        </row>
        <row r="250">
          <cell r="A250">
            <v>246</v>
          </cell>
          <cell r="B250" t="str">
            <v>KÝnh dÇy 10ly (20 x 40)cm (kÝnh mµi mê)</v>
          </cell>
          <cell r="C250" t="str">
            <v>c¸i</v>
          </cell>
          <cell r="D250">
            <v>50000</v>
          </cell>
        </row>
        <row r="251">
          <cell r="A251">
            <v>247</v>
          </cell>
          <cell r="B251" t="str">
            <v>KÝnh lËp thÓ</v>
          </cell>
          <cell r="C251" t="str">
            <v>c¸i</v>
          </cell>
          <cell r="D251">
            <v>100000</v>
          </cell>
        </row>
        <row r="252">
          <cell r="A252">
            <v>248</v>
          </cell>
          <cell r="B252" t="str">
            <v>KÝnh lóp</v>
          </cell>
          <cell r="C252" t="str">
            <v>c¸i</v>
          </cell>
          <cell r="D252">
            <v>60000</v>
          </cell>
        </row>
        <row r="253">
          <cell r="A253">
            <v>249</v>
          </cell>
          <cell r="B253" t="str">
            <v>KÝnh mµi mê</v>
          </cell>
          <cell r="C253" t="str">
            <v>c¸i</v>
          </cell>
          <cell r="D253">
            <v>50000</v>
          </cell>
        </row>
        <row r="254">
          <cell r="A254">
            <v>250</v>
          </cell>
          <cell r="B254" t="str">
            <v>KÝnh tr¾ng (2x30x50)mm</v>
          </cell>
          <cell r="C254" t="str">
            <v>c¸i</v>
          </cell>
          <cell r="D254">
            <v>50000</v>
          </cell>
        </row>
        <row r="255">
          <cell r="A255">
            <v>251</v>
          </cell>
          <cell r="B255" t="str">
            <v>KÝnh vu«ng 16 x 16</v>
          </cell>
          <cell r="C255" t="str">
            <v>c¸i</v>
          </cell>
          <cell r="D255">
            <v>5000</v>
          </cell>
        </row>
        <row r="256">
          <cell r="A256">
            <v>252</v>
          </cell>
          <cell r="B256" t="str">
            <v>KÝp ®iÖn vi sai</v>
          </cell>
          <cell r="C256" t="str">
            <v>c¸i</v>
          </cell>
          <cell r="D256">
            <v>3200</v>
          </cell>
        </row>
        <row r="257">
          <cell r="A257">
            <v>253</v>
          </cell>
          <cell r="B257" t="str">
            <v>La men</v>
          </cell>
          <cell r="C257" t="str">
            <v>kg</v>
          </cell>
          <cell r="D257">
            <v>15000</v>
          </cell>
        </row>
        <row r="258">
          <cell r="A258">
            <v>254</v>
          </cell>
          <cell r="B258" t="str">
            <v>L­ìi c¾t ®Êt</v>
          </cell>
          <cell r="C258" t="str">
            <v>c¸i</v>
          </cell>
          <cell r="D258">
            <v>30000</v>
          </cell>
        </row>
        <row r="259">
          <cell r="A259">
            <v>255</v>
          </cell>
          <cell r="B259" t="str">
            <v>Mµng buång n­íc F 270</v>
          </cell>
          <cell r="C259" t="str">
            <v>c¸i</v>
          </cell>
          <cell r="D259">
            <v>50000</v>
          </cell>
        </row>
        <row r="260">
          <cell r="A260">
            <v>256</v>
          </cell>
          <cell r="B260" t="str">
            <v>Mèc bªt«ng ®óc s½n</v>
          </cell>
          <cell r="C260" t="str">
            <v>c¸i</v>
          </cell>
          <cell r="D260">
            <v>25000</v>
          </cell>
        </row>
        <row r="261">
          <cell r="A261">
            <v>257</v>
          </cell>
          <cell r="B261" t="str">
            <v>Mia ®o mùc n­íc 150x40x1500</v>
          </cell>
          <cell r="C261" t="str">
            <v>c¸i</v>
          </cell>
          <cell r="D261">
            <v>65000</v>
          </cell>
        </row>
        <row r="262">
          <cell r="A262">
            <v>258</v>
          </cell>
          <cell r="B262" t="str">
            <v>Mòi khoan</v>
          </cell>
          <cell r="C262" t="str">
            <v>c¸i</v>
          </cell>
          <cell r="D262">
            <v>60000</v>
          </cell>
        </row>
        <row r="263">
          <cell r="A263">
            <v>259</v>
          </cell>
          <cell r="B263" t="str">
            <v>Mòi khoan ch÷ thËp F 46</v>
          </cell>
          <cell r="C263" t="str">
            <v>c¸i</v>
          </cell>
          <cell r="D263">
            <v>60000</v>
          </cell>
        </row>
        <row r="264">
          <cell r="A264">
            <v>260</v>
          </cell>
          <cell r="B264" t="str">
            <v>Mòi khoan h×nh xuyÕn g¾n r¨ng hîp kim cøng</v>
          </cell>
          <cell r="C264" t="str">
            <v>c¸i</v>
          </cell>
          <cell r="D264">
            <v>450000</v>
          </cell>
        </row>
        <row r="265">
          <cell r="A265">
            <v>261</v>
          </cell>
          <cell r="B265" t="str">
            <v>Mòi khoan hîp kim</v>
          </cell>
          <cell r="C265" t="str">
            <v>c¸i</v>
          </cell>
          <cell r="D265">
            <v>75000</v>
          </cell>
        </row>
        <row r="266">
          <cell r="A266">
            <v>262</v>
          </cell>
          <cell r="B266" t="str">
            <v>Mòi khoan kim c­¬ng</v>
          </cell>
          <cell r="C266" t="str">
            <v>c¸i</v>
          </cell>
          <cell r="D266">
            <v>1300000</v>
          </cell>
        </row>
        <row r="267">
          <cell r="A267">
            <v>263</v>
          </cell>
          <cell r="B267" t="str">
            <v>Mòi xuyªn</v>
          </cell>
          <cell r="C267" t="str">
            <v>c¸i</v>
          </cell>
          <cell r="D267">
            <v>600000</v>
          </cell>
        </row>
        <row r="268">
          <cell r="A268">
            <v>264</v>
          </cell>
          <cell r="B268" t="str">
            <v>Mòi xuyªn c¾t</v>
          </cell>
          <cell r="C268" t="str">
            <v>c¸i</v>
          </cell>
          <cell r="D268">
            <v>600000</v>
          </cell>
        </row>
        <row r="269">
          <cell r="A269">
            <v>265</v>
          </cell>
          <cell r="B269" t="str">
            <v>Mòi xuyªn h×nh nãn</v>
          </cell>
          <cell r="C269" t="str">
            <v>c¸i</v>
          </cell>
          <cell r="D269">
            <v>600000</v>
          </cell>
        </row>
        <row r="270">
          <cell r="A270">
            <v>266</v>
          </cell>
          <cell r="B270" t="str">
            <v>Mu«i xóc ®Êt</v>
          </cell>
          <cell r="C270" t="str">
            <v>c¸i</v>
          </cell>
          <cell r="D270">
            <v>200000</v>
          </cell>
        </row>
        <row r="271">
          <cell r="A271">
            <v>267</v>
          </cell>
          <cell r="B271" t="str">
            <v>Mùc can</v>
          </cell>
          <cell r="C271" t="str">
            <v>lä</v>
          </cell>
          <cell r="D271">
            <v>15000</v>
          </cell>
        </row>
        <row r="272">
          <cell r="A272">
            <v>268</v>
          </cell>
          <cell r="B272" t="str">
            <v>N¨ng l­îng ®iÖn</v>
          </cell>
          <cell r="C272" t="str">
            <v>kwh</v>
          </cell>
          <cell r="D272">
            <v>800</v>
          </cell>
        </row>
        <row r="273">
          <cell r="A273">
            <v>269</v>
          </cell>
          <cell r="B273" t="str">
            <v>Nåi ¸p suÊt hót ch©n kh«ng (®Ó lµm tû träng-b·o hßa)</v>
          </cell>
          <cell r="C273" t="str">
            <v>c¸i</v>
          </cell>
          <cell r="D273">
            <v>200000</v>
          </cell>
        </row>
        <row r="274">
          <cell r="A274">
            <v>270</v>
          </cell>
          <cell r="B274" t="str">
            <v>Neo 25kg</v>
          </cell>
          <cell r="C274" t="str">
            <v>c¸i</v>
          </cell>
          <cell r="D274">
            <v>290000</v>
          </cell>
        </row>
        <row r="275">
          <cell r="A275">
            <v>271</v>
          </cell>
          <cell r="B275" t="str">
            <v>NhËt ký kh¶o s¸t</v>
          </cell>
          <cell r="C275" t="str">
            <v>quyÓn</v>
          </cell>
          <cell r="D275">
            <v>5000</v>
          </cell>
        </row>
        <row r="276">
          <cell r="A276">
            <v>272</v>
          </cell>
          <cell r="B276" t="str">
            <v>NhiÖt kÕ</v>
          </cell>
          <cell r="C276" t="str">
            <v>c¸i</v>
          </cell>
          <cell r="D276">
            <v>100000</v>
          </cell>
        </row>
        <row r="277">
          <cell r="A277">
            <v>273</v>
          </cell>
          <cell r="B277" t="str">
            <v>NhiÖt kÕ 100oC -1500oC</v>
          </cell>
          <cell r="C277" t="str">
            <v>c¸i</v>
          </cell>
          <cell r="D277">
            <v>120000</v>
          </cell>
        </row>
        <row r="278">
          <cell r="A278">
            <v>274</v>
          </cell>
          <cell r="B278" t="str">
            <v>NhiÖt kÕ 10oC - 600oC</v>
          </cell>
          <cell r="C278" t="str">
            <v>c¸i</v>
          </cell>
          <cell r="D278">
            <v>200000</v>
          </cell>
        </row>
        <row r="279">
          <cell r="A279">
            <v>275</v>
          </cell>
          <cell r="B279" t="str">
            <v>NhiÖt kÕ 50oC, 300oC, 100oC, 200oC</v>
          </cell>
          <cell r="C279" t="str">
            <v>c¸i</v>
          </cell>
          <cell r="D279">
            <v>120000</v>
          </cell>
        </row>
        <row r="280">
          <cell r="A280">
            <v>276</v>
          </cell>
          <cell r="B280" t="str">
            <v>Nhùa ca na ®a</v>
          </cell>
          <cell r="C280" t="str">
            <v>kg</v>
          </cell>
          <cell r="D280">
            <v>20000</v>
          </cell>
        </row>
        <row r="281">
          <cell r="A281">
            <v>277</v>
          </cell>
          <cell r="B281" t="str">
            <v>N­íc cÊt</v>
          </cell>
          <cell r="C281" t="str">
            <v>lÝt</v>
          </cell>
          <cell r="D281">
            <v>15000</v>
          </cell>
        </row>
        <row r="282">
          <cell r="A282">
            <v>278</v>
          </cell>
          <cell r="B282" t="str">
            <v>Nit¬ benzen tinh khiÕt</v>
          </cell>
          <cell r="C282" t="str">
            <v>gam</v>
          </cell>
          <cell r="D282">
            <v>40</v>
          </cell>
        </row>
        <row r="283">
          <cell r="A283">
            <v>279</v>
          </cell>
          <cell r="B283" t="str">
            <v>Nit¬ rat b¹c</v>
          </cell>
          <cell r="C283" t="str">
            <v>gam</v>
          </cell>
          <cell r="D283">
            <v>40</v>
          </cell>
        </row>
        <row r="284">
          <cell r="A284">
            <v>280</v>
          </cell>
          <cell r="B284" t="str">
            <v>Paraphin</v>
          </cell>
          <cell r="C284" t="str">
            <v>kg</v>
          </cell>
          <cell r="D284">
            <v>12000</v>
          </cell>
        </row>
        <row r="285">
          <cell r="A285">
            <v>281</v>
          </cell>
          <cell r="B285" t="str">
            <v>Phao ®o sãng</v>
          </cell>
          <cell r="C285" t="str">
            <v>c¸i</v>
          </cell>
          <cell r="D285">
            <v>300000</v>
          </cell>
        </row>
        <row r="286">
          <cell r="A286">
            <v>282</v>
          </cell>
          <cell r="B286" t="str">
            <v>Phao thö ®é chÆt</v>
          </cell>
          <cell r="C286" t="str">
            <v>bé</v>
          </cell>
          <cell r="D286">
            <v>2000000</v>
          </cell>
        </row>
        <row r="287">
          <cell r="A287">
            <v>283</v>
          </cell>
          <cell r="B287" t="str">
            <v>Phao tû träng kÕ</v>
          </cell>
          <cell r="C287" t="str">
            <v>bé</v>
          </cell>
          <cell r="D287">
            <v>300000</v>
          </cell>
        </row>
        <row r="288">
          <cell r="A288">
            <v>284</v>
          </cell>
          <cell r="B288" t="str">
            <v>Phim + ¶nh mµu 9x12</v>
          </cell>
          <cell r="C288" t="str">
            <v>cuén</v>
          </cell>
          <cell r="D288">
            <v>50000</v>
          </cell>
        </row>
        <row r="289">
          <cell r="A289">
            <v>285</v>
          </cell>
          <cell r="B289" t="str">
            <v>PhÌn s¾t</v>
          </cell>
          <cell r="C289" t="str">
            <v>gam</v>
          </cell>
          <cell r="D289">
            <v>60000</v>
          </cell>
        </row>
        <row r="290">
          <cell r="A290">
            <v>286</v>
          </cell>
          <cell r="B290" t="str">
            <v>PhÔu rãt c¸t</v>
          </cell>
          <cell r="C290" t="str">
            <v>bé</v>
          </cell>
          <cell r="D290">
            <v>200000</v>
          </cell>
        </row>
        <row r="291">
          <cell r="A291">
            <v>287</v>
          </cell>
          <cell r="B291" t="str">
            <v>PhÔu s¾t F 5cm</v>
          </cell>
          <cell r="C291" t="str">
            <v>c¸i</v>
          </cell>
          <cell r="D291">
            <v>5000</v>
          </cell>
        </row>
        <row r="292">
          <cell r="A292">
            <v>288</v>
          </cell>
          <cell r="B292" t="str">
            <v>PhÔu thñy tinh</v>
          </cell>
          <cell r="C292" t="str">
            <v>c¸i</v>
          </cell>
          <cell r="D292">
            <v>6000</v>
          </cell>
        </row>
        <row r="293">
          <cell r="A293">
            <v>289</v>
          </cell>
          <cell r="B293" t="str">
            <v>PhÔu thñy tinh (60-100)mm</v>
          </cell>
          <cell r="C293" t="str">
            <v>c¸i</v>
          </cell>
          <cell r="D293">
            <v>2000</v>
          </cell>
        </row>
        <row r="294">
          <cell r="A294">
            <v>290</v>
          </cell>
          <cell r="B294" t="str">
            <v>Pin ®Ìn</v>
          </cell>
          <cell r="C294" t="str">
            <v>qu¶</v>
          </cell>
          <cell r="D294">
            <v>2000</v>
          </cell>
        </row>
        <row r="295">
          <cell r="A295">
            <v>291</v>
          </cell>
          <cell r="B295" t="str">
            <v>Pin ®o l­u tèc</v>
          </cell>
          <cell r="C295" t="str">
            <v>qu¶</v>
          </cell>
          <cell r="D295">
            <v>1000</v>
          </cell>
        </row>
        <row r="296">
          <cell r="A296">
            <v>292</v>
          </cell>
          <cell r="B296" t="str">
            <v>Pin 1,5V</v>
          </cell>
          <cell r="C296" t="str">
            <v>qu¶</v>
          </cell>
          <cell r="D296">
            <v>500000</v>
          </cell>
        </row>
        <row r="297">
          <cell r="A297">
            <v>293</v>
          </cell>
          <cell r="B297" t="str">
            <v>Pin 69V</v>
          </cell>
          <cell r="C297" t="str">
            <v>hßm</v>
          </cell>
          <cell r="D297">
            <v>800000</v>
          </cell>
        </row>
        <row r="298">
          <cell r="A298">
            <v>294</v>
          </cell>
          <cell r="B298" t="str">
            <v>Pin BTO-45</v>
          </cell>
          <cell r="C298" t="str">
            <v>hßm</v>
          </cell>
          <cell r="D298">
            <v>2000</v>
          </cell>
        </row>
        <row r="299">
          <cell r="A299">
            <v>295</v>
          </cell>
          <cell r="B299" t="str">
            <v>Pin dïng cho ®o n­íc</v>
          </cell>
          <cell r="C299" t="str">
            <v>®«i</v>
          </cell>
          <cell r="D299">
            <v>40000</v>
          </cell>
        </row>
        <row r="300">
          <cell r="A300">
            <v>296</v>
          </cell>
          <cell r="B300" t="str">
            <v>Qu¶ bo cao su</v>
          </cell>
          <cell r="C300" t="str">
            <v>qu¶</v>
          </cell>
          <cell r="D300">
            <v>7000</v>
          </cell>
        </row>
        <row r="301">
          <cell r="A301">
            <v>297</v>
          </cell>
          <cell r="B301" t="str">
            <v>Que hµn</v>
          </cell>
          <cell r="C301" t="str">
            <v>kg</v>
          </cell>
          <cell r="D301">
            <v>5000</v>
          </cell>
        </row>
        <row r="302">
          <cell r="A302">
            <v>298</v>
          </cell>
          <cell r="B302" t="str">
            <v>Que khuÊy ®Êt</v>
          </cell>
          <cell r="C302" t="str">
            <v>c¸i</v>
          </cell>
          <cell r="D302">
            <v>1300000</v>
          </cell>
        </row>
        <row r="303">
          <cell r="A303">
            <v>299</v>
          </cell>
          <cell r="B303" t="str">
            <v>R©y ®Þa chÊt c«ng tr×nh</v>
          </cell>
          <cell r="C303" t="str">
            <v>bé</v>
          </cell>
          <cell r="D303">
            <v>400000</v>
          </cell>
        </row>
        <row r="304">
          <cell r="A304">
            <v>300</v>
          </cell>
          <cell r="B304" t="str">
            <v>R©y ®Þa chÊt c«ng tr×nh (Anh)</v>
          </cell>
          <cell r="C304" t="str">
            <v>bé</v>
          </cell>
          <cell r="D304">
            <v>1500000</v>
          </cell>
        </row>
        <row r="305">
          <cell r="A305">
            <v>301</v>
          </cell>
          <cell r="B305" t="str">
            <v>R©y dông cô ®Çm nÖn</v>
          </cell>
          <cell r="C305" t="str">
            <v>bé</v>
          </cell>
          <cell r="D305">
            <v>1500000</v>
          </cell>
        </row>
        <row r="306">
          <cell r="A306">
            <v>302</v>
          </cell>
          <cell r="B306" t="str">
            <v>Rïa neo phao</v>
          </cell>
          <cell r="C306" t="str">
            <v>c¸i</v>
          </cell>
          <cell r="D306">
            <v>25000</v>
          </cell>
        </row>
        <row r="307">
          <cell r="A307">
            <v>303</v>
          </cell>
          <cell r="B307" t="str">
            <v>S¬n ®á</v>
          </cell>
          <cell r="C307" t="str">
            <v>kg</v>
          </cell>
          <cell r="D307">
            <v>25000</v>
          </cell>
        </row>
        <row r="308">
          <cell r="A308">
            <v>304</v>
          </cell>
          <cell r="B308" t="str">
            <v>S¬n ®á tr¾ng</v>
          </cell>
          <cell r="C308" t="str">
            <v>kg</v>
          </cell>
          <cell r="D308">
            <v>25000</v>
          </cell>
        </row>
        <row r="309">
          <cell r="A309">
            <v>305</v>
          </cell>
          <cell r="B309" t="str">
            <v>S¬n c¸c lo¹i</v>
          </cell>
          <cell r="C309" t="str">
            <v>kg</v>
          </cell>
          <cell r="D309">
            <v>25000</v>
          </cell>
        </row>
        <row r="310">
          <cell r="A310">
            <v>306</v>
          </cell>
          <cell r="B310" t="str">
            <v>S¾t trßn F14</v>
          </cell>
          <cell r="C310" t="str">
            <v>kg</v>
          </cell>
          <cell r="D310">
            <v>5000</v>
          </cell>
        </row>
        <row r="311">
          <cell r="A311">
            <v>307</v>
          </cell>
          <cell r="B311" t="str">
            <v>Sæ ®o</v>
          </cell>
          <cell r="C311" t="str">
            <v>quyÓn</v>
          </cell>
          <cell r="D311">
            <v>2000</v>
          </cell>
        </row>
        <row r="312">
          <cell r="A312">
            <v>308</v>
          </cell>
          <cell r="B312" t="str">
            <v>Sæ ®o ®¹c</v>
          </cell>
          <cell r="C312" t="str">
            <v>quyÓn</v>
          </cell>
          <cell r="D312">
            <v>2000</v>
          </cell>
        </row>
        <row r="313">
          <cell r="A313">
            <v>309</v>
          </cell>
          <cell r="B313" t="str">
            <v>Sæ ®o c¸c lo¹i</v>
          </cell>
          <cell r="C313" t="str">
            <v>quyÓn</v>
          </cell>
          <cell r="D313">
            <v>2000</v>
          </cell>
        </row>
        <row r="314">
          <cell r="A314">
            <v>310</v>
          </cell>
          <cell r="B314" t="str">
            <v>Sæ ®o lón</v>
          </cell>
          <cell r="C314" t="str">
            <v>quyÓn</v>
          </cell>
          <cell r="D314">
            <v>2000</v>
          </cell>
        </row>
        <row r="315">
          <cell r="A315">
            <v>311</v>
          </cell>
          <cell r="B315" t="str">
            <v>Sæ ®o n­íc</v>
          </cell>
          <cell r="C315" t="str">
            <v>quyÓn</v>
          </cell>
          <cell r="D315">
            <v>2000</v>
          </cell>
        </row>
        <row r="316">
          <cell r="A316">
            <v>312</v>
          </cell>
          <cell r="B316" t="str">
            <v>Sæ Ðp n­íc</v>
          </cell>
          <cell r="C316" t="str">
            <v>quyÓn</v>
          </cell>
          <cell r="D316">
            <v>2000</v>
          </cell>
        </row>
        <row r="317">
          <cell r="A317">
            <v>313</v>
          </cell>
          <cell r="B317" t="str">
            <v>Sæ hót n­íc</v>
          </cell>
          <cell r="C317" t="str">
            <v>quyÓn</v>
          </cell>
          <cell r="D317">
            <v>2000</v>
          </cell>
        </row>
        <row r="318">
          <cell r="A318">
            <v>314</v>
          </cell>
          <cell r="B318" t="str">
            <v>Sæ móc n­íc</v>
          </cell>
          <cell r="C318" t="str">
            <v>quyÓn</v>
          </cell>
          <cell r="D318">
            <v>2000</v>
          </cell>
        </row>
        <row r="319">
          <cell r="A319">
            <v>315</v>
          </cell>
          <cell r="B319" t="str">
            <v>Sæ tæng hîp ®é lón</v>
          </cell>
          <cell r="C319" t="str">
            <v>quyÓn</v>
          </cell>
          <cell r="D319">
            <v>2000</v>
          </cell>
        </row>
        <row r="320">
          <cell r="A320">
            <v>316</v>
          </cell>
          <cell r="B320" t="str">
            <v>Xoong nh«m ®un s¸p</v>
          </cell>
          <cell r="C320" t="str">
            <v>c¸i</v>
          </cell>
          <cell r="D320">
            <v>20000</v>
          </cell>
        </row>
        <row r="321">
          <cell r="A321">
            <v>317</v>
          </cell>
          <cell r="B321" t="str">
            <v>Sun f¸t ®ång</v>
          </cell>
          <cell r="C321" t="str">
            <v>kg</v>
          </cell>
          <cell r="D321">
            <v>4000</v>
          </cell>
        </row>
        <row r="322">
          <cell r="A322">
            <v>318</v>
          </cell>
          <cell r="B322" t="str">
            <v>T¹ c¸ gang 100kg</v>
          </cell>
          <cell r="C322" t="str">
            <v>qu¶</v>
          </cell>
          <cell r="D322">
            <v>350000</v>
          </cell>
        </row>
        <row r="323">
          <cell r="A323">
            <v>319</v>
          </cell>
          <cell r="B323" t="str">
            <v>T¹ c¸ gang 50kg</v>
          </cell>
          <cell r="C323" t="str">
            <v>qu¶</v>
          </cell>
          <cell r="D323">
            <v>175000</v>
          </cell>
        </row>
        <row r="324">
          <cell r="A324">
            <v>320</v>
          </cell>
          <cell r="B324" t="str">
            <v>T¹ ch× 15kg</v>
          </cell>
          <cell r="C324" t="str">
            <v>c¸i</v>
          </cell>
          <cell r="D324">
            <v>100000</v>
          </cell>
        </row>
        <row r="325">
          <cell r="A325">
            <v>321</v>
          </cell>
          <cell r="B325" t="str">
            <v>Têi ®Þa chÊn</v>
          </cell>
          <cell r="C325" t="str">
            <v>chiÕc</v>
          </cell>
          <cell r="D325">
            <v>120000</v>
          </cell>
        </row>
        <row r="326">
          <cell r="A326">
            <v>322</v>
          </cell>
          <cell r="B326" t="str">
            <v>Têi cuèn d©y</v>
          </cell>
          <cell r="C326" t="str">
            <v>c¸i</v>
          </cell>
          <cell r="D326">
            <v>100000</v>
          </cell>
        </row>
        <row r="327">
          <cell r="A327">
            <v>323</v>
          </cell>
          <cell r="B327" t="str">
            <v>Têi cuèn d©y ®Þa chÊn</v>
          </cell>
          <cell r="C327" t="str">
            <v>c¸i</v>
          </cell>
          <cell r="D327">
            <v>120000</v>
          </cell>
        </row>
        <row r="328">
          <cell r="A328">
            <v>324</v>
          </cell>
          <cell r="B328" t="str">
            <v>tÊm kÑp ng©m b·o hßa</v>
          </cell>
          <cell r="C328" t="str">
            <v>c¸i</v>
          </cell>
          <cell r="D328">
            <v>50000</v>
          </cell>
        </row>
        <row r="329">
          <cell r="A329">
            <v>325</v>
          </cell>
          <cell r="B329" t="str">
            <v>ThÐp dÇm I vµ kÝch c¸c lo¹i</v>
          </cell>
          <cell r="C329" t="str">
            <v>kg</v>
          </cell>
          <cell r="D329">
            <v>5000</v>
          </cell>
        </row>
        <row r="330">
          <cell r="A330">
            <v>326</v>
          </cell>
          <cell r="B330" t="str">
            <v>ThÐp F8 - F10</v>
          </cell>
          <cell r="C330" t="str">
            <v>m</v>
          </cell>
          <cell r="D330">
            <v>5000</v>
          </cell>
        </row>
        <row r="331">
          <cell r="A331">
            <v>327</v>
          </cell>
          <cell r="B331" t="str">
            <v>ThÐp gai F 10</v>
          </cell>
          <cell r="C331" t="str">
            <v>kg</v>
          </cell>
          <cell r="D331">
            <v>5000</v>
          </cell>
        </row>
        <row r="332">
          <cell r="A332">
            <v>328</v>
          </cell>
          <cell r="B332" t="str">
            <v>ThÐp gai F 16</v>
          </cell>
          <cell r="C332" t="str">
            <v>kg</v>
          </cell>
          <cell r="D332">
            <v>5000</v>
          </cell>
        </row>
        <row r="333">
          <cell r="A333">
            <v>329</v>
          </cell>
          <cell r="B333" t="str">
            <v>ThÐp gai F 22</v>
          </cell>
          <cell r="C333" t="str">
            <v>kg</v>
          </cell>
          <cell r="D333">
            <v>5000</v>
          </cell>
        </row>
        <row r="334">
          <cell r="A334">
            <v>330</v>
          </cell>
          <cell r="B334" t="str">
            <v>ThÐp gai F 32-40</v>
          </cell>
          <cell r="C334" t="str">
            <v>kg</v>
          </cell>
          <cell r="D334">
            <v>5000</v>
          </cell>
        </row>
        <row r="335">
          <cell r="A335">
            <v>331</v>
          </cell>
          <cell r="B335" t="str">
            <v>Th­íc cuén 20m</v>
          </cell>
          <cell r="C335" t="str">
            <v>c¸i</v>
          </cell>
          <cell r="D335">
            <v>15000</v>
          </cell>
        </row>
        <row r="336">
          <cell r="A336">
            <v>332</v>
          </cell>
          <cell r="B336" t="str">
            <v>Th­íc d©y 50m</v>
          </cell>
          <cell r="C336" t="str">
            <v>c¸i</v>
          </cell>
          <cell r="D336">
            <v>15000</v>
          </cell>
        </row>
        <row r="337">
          <cell r="A337">
            <v>333</v>
          </cell>
          <cell r="B337" t="str">
            <v>Th­íc mÐt</v>
          </cell>
          <cell r="C337" t="str">
            <v>c¸i</v>
          </cell>
          <cell r="D337">
            <v>15000</v>
          </cell>
        </row>
        <row r="338">
          <cell r="A338">
            <v>334</v>
          </cell>
          <cell r="B338" t="str">
            <v>Th­íc thÐp</v>
          </cell>
          <cell r="C338" t="str">
            <v>c¸i</v>
          </cell>
          <cell r="D338">
            <v>25000</v>
          </cell>
        </row>
        <row r="339">
          <cell r="A339">
            <v>335</v>
          </cell>
          <cell r="B339" t="str">
            <v>Thïng ®o l­u l­îng n­íc</v>
          </cell>
          <cell r="C339" t="str">
            <v>c¸i</v>
          </cell>
          <cell r="D339">
            <v>250000</v>
          </cell>
        </row>
        <row r="340">
          <cell r="A340">
            <v>336</v>
          </cell>
          <cell r="B340" t="str">
            <v>Thïng ®ùng n­íc</v>
          </cell>
          <cell r="C340" t="str">
            <v>c¸i</v>
          </cell>
          <cell r="D340">
            <v>60000</v>
          </cell>
        </row>
        <row r="341">
          <cell r="A341">
            <v>337</v>
          </cell>
          <cell r="B341" t="str">
            <v>Thïng g¸nh n­íc</v>
          </cell>
          <cell r="C341" t="str">
            <v>®«i</v>
          </cell>
          <cell r="D341">
            <v>60000</v>
          </cell>
        </row>
        <row r="342">
          <cell r="A342">
            <v>338</v>
          </cell>
          <cell r="B342" t="str">
            <v>Thïng l­u l­îng 60 lÝt</v>
          </cell>
          <cell r="C342" t="str">
            <v>c¸i</v>
          </cell>
          <cell r="D342">
            <v>500000</v>
          </cell>
        </row>
        <row r="343">
          <cell r="A343">
            <v>339</v>
          </cell>
          <cell r="B343" t="str">
            <v>Thïng ng©m b·o hßa</v>
          </cell>
          <cell r="C343" t="str">
            <v>c¸i</v>
          </cell>
          <cell r="D343">
            <v>250000</v>
          </cell>
        </row>
        <row r="344">
          <cell r="A344">
            <v>340</v>
          </cell>
          <cell r="B344" t="str">
            <v>Thïng ph©n ly</v>
          </cell>
          <cell r="C344" t="str">
            <v>c¸i</v>
          </cell>
          <cell r="D344">
            <v>250000</v>
          </cell>
        </row>
        <row r="345">
          <cell r="A345">
            <v>341</v>
          </cell>
          <cell r="B345" t="str">
            <v>Thñy ng©n</v>
          </cell>
          <cell r="C345" t="str">
            <v>kg</v>
          </cell>
          <cell r="D345">
            <v>288000</v>
          </cell>
        </row>
        <row r="346">
          <cell r="A346">
            <v>342</v>
          </cell>
          <cell r="B346" t="str">
            <v>Thuæng ®µo ®Êt</v>
          </cell>
          <cell r="C346" t="str">
            <v>c¸i</v>
          </cell>
          <cell r="D346">
            <v>25000</v>
          </cell>
        </row>
        <row r="347">
          <cell r="A347">
            <v>343</v>
          </cell>
          <cell r="B347" t="str">
            <v>Thuèc ¶nh hiÖn vµ h·m</v>
          </cell>
          <cell r="C347" t="str">
            <v>lÝt</v>
          </cell>
          <cell r="D347">
            <v>50000</v>
          </cell>
        </row>
        <row r="348">
          <cell r="A348">
            <v>344</v>
          </cell>
          <cell r="B348" t="str">
            <v>Thuèc næ Am«nit</v>
          </cell>
          <cell r="C348" t="str">
            <v>kg</v>
          </cell>
          <cell r="D348">
            <v>10500</v>
          </cell>
        </row>
        <row r="349">
          <cell r="A349">
            <v>345</v>
          </cell>
          <cell r="B349" t="str">
            <v>Tói v¶i ®ùng mÉu</v>
          </cell>
          <cell r="C349" t="str">
            <v>c¸i</v>
          </cell>
          <cell r="D349">
            <v>5000</v>
          </cell>
        </row>
        <row r="350">
          <cell r="A350">
            <v>346</v>
          </cell>
          <cell r="B350" t="str">
            <v>Tre c©y</v>
          </cell>
          <cell r="C350" t="str">
            <v>c©y</v>
          </cell>
          <cell r="D350">
            <v>15000</v>
          </cell>
        </row>
        <row r="351">
          <cell r="A351">
            <v>347</v>
          </cell>
          <cell r="B351" t="str">
            <v>Tre lµm tiªu ng¾m</v>
          </cell>
          <cell r="C351" t="str">
            <v>c©y</v>
          </cell>
          <cell r="D351">
            <v>15000</v>
          </cell>
        </row>
        <row r="352">
          <cell r="A352">
            <v>348</v>
          </cell>
          <cell r="B352" t="str">
            <v>Trøng båi b¶n vÏ</v>
          </cell>
          <cell r="C352" t="str">
            <v>qu¶</v>
          </cell>
          <cell r="D352">
            <v>1500</v>
          </cell>
        </row>
        <row r="353">
          <cell r="A353">
            <v>349</v>
          </cell>
          <cell r="B353" t="str">
            <v>Tuy « dÉn n­íc</v>
          </cell>
          <cell r="C353" t="str">
            <v>m</v>
          </cell>
          <cell r="D353">
            <v>38000</v>
          </cell>
        </row>
        <row r="354">
          <cell r="A354">
            <v>350</v>
          </cell>
          <cell r="B354" t="str">
            <v>X¨ng</v>
          </cell>
          <cell r="C354" t="str">
            <v>kg</v>
          </cell>
          <cell r="D354">
            <v>5000</v>
          </cell>
        </row>
        <row r="355">
          <cell r="A355">
            <v>351</v>
          </cell>
          <cell r="B355" t="str">
            <v>X« mµn</v>
          </cell>
          <cell r="C355" t="str">
            <v>m</v>
          </cell>
          <cell r="D355">
            <v>5000</v>
          </cell>
        </row>
        <row r="356">
          <cell r="A356">
            <v>352</v>
          </cell>
          <cell r="B356" t="str">
            <v>X« móc n­íc</v>
          </cell>
          <cell r="C356" t="str">
            <v>c¸i</v>
          </cell>
          <cell r="D356">
            <v>10000</v>
          </cell>
        </row>
        <row r="357">
          <cell r="A357">
            <v>353</v>
          </cell>
          <cell r="B357" t="str">
            <v>Xi m¨ng</v>
          </cell>
          <cell r="C357" t="str">
            <v>kg</v>
          </cell>
          <cell r="D357">
            <v>800</v>
          </cell>
        </row>
        <row r="358">
          <cell r="A358">
            <v>354</v>
          </cell>
          <cell r="B358" t="str">
            <v>Xim¨ng PC30</v>
          </cell>
          <cell r="C358" t="str">
            <v>kg</v>
          </cell>
          <cell r="D358">
            <v>800</v>
          </cell>
        </row>
        <row r="359">
          <cell r="A359">
            <v>355</v>
          </cell>
          <cell r="B359" t="str">
            <v>XÎng</v>
          </cell>
          <cell r="C359" t="str">
            <v>c¸i</v>
          </cell>
          <cell r="D359">
            <v>20000</v>
          </cell>
        </row>
        <row r="360">
          <cell r="A360" t="str">
            <v/>
          </cell>
        </row>
        <row r="361">
          <cell r="A361">
            <v>356</v>
          </cell>
          <cell r="B361" t="str">
            <v>Nh©n c«ng</v>
          </cell>
          <cell r="D361" t="str">
            <v>l­¬ng 210.000</v>
          </cell>
        </row>
        <row r="362">
          <cell r="A362">
            <v>357</v>
          </cell>
          <cell r="B362" t="str">
            <v>CÊp bËc thî b×nh qu©n 4/7</v>
          </cell>
          <cell r="C362" t="str">
            <v>C«ng</v>
          </cell>
          <cell r="D362">
            <v>27150.070153846154</v>
          </cell>
        </row>
        <row r="363">
          <cell r="A363">
            <v>358</v>
          </cell>
          <cell r="B363" t="str">
            <v>CÊp bËc thî b×nh qu©n 4.2/7</v>
          </cell>
          <cell r="C363" t="str">
            <v>C«ng</v>
          </cell>
          <cell r="D363">
            <v>28198.035692307771</v>
          </cell>
        </row>
        <row r="364">
          <cell r="A364">
            <v>359</v>
          </cell>
          <cell r="B364" t="str">
            <v>CÊp bËc thî b×nh qu©n 4,5/7</v>
          </cell>
          <cell r="C364" t="str">
            <v>C«ng</v>
          </cell>
          <cell r="D364">
            <v>29769.983999999997</v>
          </cell>
        </row>
        <row r="365">
          <cell r="A365">
            <v>360</v>
          </cell>
          <cell r="B365" t="str">
            <v>CÊp bËc thî b×nh qu©n 5/7</v>
          </cell>
          <cell r="C365" t="str">
            <v>C«ng</v>
          </cell>
          <cell r="D365">
            <v>32389.89784615385</v>
          </cell>
        </row>
        <row r="366">
          <cell r="A366">
            <v>361</v>
          </cell>
          <cell r="B366" t="str">
            <v>CÊp bËc thî b×nh qu©n 4,2/7</v>
          </cell>
          <cell r="C366" t="str">
            <v>C«ng</v>
          </cell>
          <cell r="D366">
            <v>28198.035692307771</v>
          </cell>
        </row>
        <row r="367">
          <cell r="A367">
            <v>362</v>
          </cell>
          <cell r="B367" t="str">
            <v>Kü s­ 4,5/6</v>
          </cell>
          <cell r="C367" t="str">
            <v>C«ng</v>
          </cell>
        </row>
        <row r="368">
          <cell r="A368">
            <v>363</v>
          </cell>
          <cell r="B368" t="str">
            <v>Kü s­ 6/10</v>
          </cell>
          <cell r="C368" t="str">
            <v>C«ng</v>
          </cell>
        </row>
        <row r="369">
          <cell r="A369" t="str">
            <v/>
          </cell>
        </row>
        <row r="370">
          <cell r="A370">
            <v>364</v>
          </cell>
          <cell r="B370" t="str">
            <v>M¸y</v>
          </cell>
        </row>
        <row r="371">
          <cell r="A371">
            <v>365</v>
          </cell>
          <cell r="B371" t="str">
            <v>¤ t«</v>
          </cell>
          <cell r="C371" t="str">
            <v>ca</v>
          </cell>
          <cell r="D371" t="str">
            <v>v</v>
          </cell>
        </row>
        <row r="372">
          <cell r="A372">
            <v>366</v>
          </cell>
          <cell r="B372" t="str">
            <v>¤ t« t¶i 5 tÊn</v>
          </cell>
          <cell r="C372" t="str">
            <v>ca</v>
          </cell>
          <cell r="D372" t="str">
            <v>v</v>
          </cell>
        </row>
        <row r="373">
          <cell r="A373">
            <v>367</v>
          </cell>
          <cell r="B373" t="str">
            <v>§Þa bµn</v>
          </cell>
          <cell r="C373" t="str">
            <v>ca</v>
          </cell>
          <cell r="D373" t="str">
            <v>v</v>
          </cell>
        </row>
        <row r="374">
          <cell r="A374">
            <v>368</v>
          </cell>
          <cell r="B374" t="str">
            <v>M¸y ®ittom¸t</v>
          </cell>
          <cell r="C374" t="str">
            <v>ca</v>
          </cell>
          <cell r="D374">
            <v>151066</v>
          </cell>
        </row>
        <row r="375">
          <cell r="A375">
            <v>369</v>
          </cell>
          <cell r="B375" t="str">
            <v>Bé ®o mia ba la</v>
          </cell>
          <cell r="C375" t="str">
            <v>ca</v>
          </cell>
          <cell r="D375">
            <v>2006</v>
          </cell>
        </row>
        <row r="376">
          <cell r="A376">
            <v>370</v>
          </cell>
          <cell r="B376" t="str">
            <v>Bé cÇn benkenman</v>
          </cell>
          <cell r="C376" t="str">
            <v>ca</v>
          </cell>
          <cell r="D376">
            <v>16125</v>
          </cell>
        </row>
        <row r="377">
          <cell r="A377">
            <v>371</v>
          </cell>
          <cell r="B377" t="str">
            <v>Bé dông cô thÝ nghiÖm SPT</v>
          </cell>
          <cell r="C377" t="str">
            <v>ca</v>
          </cell>
          <cell r="D377">
            <v>12190</v>
          </cell>
        </row>
        <row r="378">
          <cell r="A378">
            <v>372</v>
          </cell>
          <cell r="B378" t="str">
            <v>Bé gi¸ khoan tay vµ têi</v>
          </cell>
          <cell r="C378" t="str">
            <v>ca</v>
          </cell>
          <cell r="D378">
            <v>26250</v>
          </cell>
        </row>
        <row r="379">
          <cell r="A379">
            <v>373</v>
          </cell>
          <cell r="B379" t="str">
            <v>Bé khoan tay</v>
          </cell>
          <cell r="C379" t="str">
            <v>ca</v>
          </cell>
          <cell r="D379">
            <v>37050</v>
          </cell>
        </row>
        <row r="380">
          <cell r="A380">
            <v>374</v>
          </cell>
          <cell r="B380" t="str">
            <v>Bé m¸y khoan cby-3ub hoÆc lo¹i t­¬ng tù</v>
          </cell>
          <cell r="C380" t="str">
            <v>ca</v>
          </cell>
          <cell r="D380">
            <v>400951</v>
          </cell>
        </row>
        <row r="381">
          <cell r="A381">
            <v>375</v>
          </cell>
          <cell r="B381" t="str">
            <v xml:space="preserve">Bé nÐn ngang GA hoÆc t­¬ng tù </v>
          </cell>
          <cell r="C381" t="str">
            <v>ca</v>
          </cell>
          <cell r="D381">
            <v>430000</v>
          </cell>
        </row>
        <row r="382">
          <cell r="A382">
            <v>376</v>
          </cell>
          <cell r="B382" t="str">
            <v>Bóa c¨n MO-10</v>
          </cell>
          <cell r="C382" t="str">
            <v>ca</v>
          </cell>
          <cell r="D382">
            <v>9223</v>
          </cell>
        </row>
        <row r="383">
          <cell r="A383">
            <v>377</v>
          </cell>
          <cell r="B383" t="str">
            <v>Bóa khoan tay P30</v>
          </cell>
          <cell r="C383" t="str">
            <v>ca</v>
          </cell>
          <cell r="D383">
            <v>19003</v>
          </cell>
        </row>
        <row r="384">
          <cell r="A384">
            <v>378</v>
          </cell>
          <cell r="B384" t="str">
            <v>BÕp ®iÖn</v>
          </cell>
          <cell r="C384" t="str">
            <v>ca</v>
          </cell>
          <cell r="D384">
            <v>310</v>
          </cell>
        </row>
        <row r="385">
          <cell r="A385">
            <v>379</v>
          </cell>
          <cell r="B385" t="str">
            <v>BÕp c¸t</v>
          </cell>
          <cell r="C385" t="str">
            <v>ca</v>
          </cell>
          <cell r="D385">
            <v>915</v>
          </cell>
        </row>
        <row r="386">
          <cell r="A386">
            <v>380</v>
          </cell>
          <cell r="B386" t="str">
            <v>C©n bµn</v>
          </cell>
          <cell r="C386" t="str">
            <v>ca</v>
          </cell>
          <cell r="D386">
            <v>3660</v>
          </cell>
        </row>
        <row r="387">
          <cell r="A387">
            <v>381</v>
          </cell>
          <cell r="B387" t="str">
            <v>C©n ph©n tÝch</v>
          </cell>
          <cell r="C387" t="str">
            <v>ca</v>
          </cell>
          <cell r="D387">
            <v>7320</v>
          </cell>
        </row>
        <row r="388">
          <cell r="A388">
            <v>382</v>
          </cell>
          <cell r="B388" t="str">
            <v>C©n ph©n tÝch vµ c©n ®iÖn</v>
          </cell>
          <cell r="C388" t="str">
            <v>ca</v>
          </cell>
          <cell r="D388" t="str">
            <v>v</v>
          </cell>
        </row>
        <row r="389">
          <cell r="A389">
            <v>383</v>
          </cell>
          <cell r="B389" t="str">
            <v>C©n ph©n tÝch vµ c©n kü thuËt</v>
          </cell>
          <cell r="C389" t="str">
            <v>ca</v>
          </cell>
          <cell r="D389">
            <v>7320</v>
          </cell>
        </row>
        <row r="390">
          <cell r="A390">
            <v>384</v>
          </cell>
          <cell r="B390" t="str">
            <v>Ca n« 150 CV</v>
          </cell>
          <cell r="C390" t="str">
            <v>ca</v>
          </cell>
          <cell r="D390">
            <v>280214</v>
          </cell>
        </row>
        <row r="391">
          <cell r="A391">
            <v>385</v>
          </cell>
          <cell r="B391" t="str">
            <v>CÇn cÈu 10T</v>
          </cell>
          <cell r="C391" t="str">
            <v>ca</v>
          </cell>
          <cell r="D391" t="str">
            <v>v</v>
          </cell>
        </row>
        <row r="392">
          <cell r="A392">
            <v>386</v>
          </cell>
          <cell r="B392" t="str">
            <v>CÈu tù hµnh b¸nh h¬i 10T</v>
          </cell>
          <cell r="C392" t="str">
            <v>ca</v>
          </cell>
          <cell r="D392">
            <v>546701</v>
          </cell>
        </row>
        <row r="393">
          <cell r="A393">
            <v>387</v>
          </cell>
          <cell r="B393" t="str">
            <v>§alta 020</v>
          </cell>
          <cell r="C393" t="str">
            <v>ca</v>
          </cell>
          <cell r="D393">
            <v>18540</v>
          </cell>
        </row>
        <row r="394">
          <cell r="A394">
            <v>388</v>
          </cell>
          <cell r="B394" t="str">
            <v>C©n ®iÖn</v>
          </cell>
          <cell r="C394" t="str">
            <v>ca</v>
          </cell>
          <cell r="D394" t="str">
            <v>v</v>
          </cell>
        </row>
        <row r="395">
          <cell r="A395">
            <v>389</v>
          </cell>
          <cell r="B395" t="str">
            <v>èng nhßm</v>
          </cell>
          <cell r="C395" t="str">
            <v>ca</v>
          </cell>
          <cell r="D395">
            <v>2472</v>
          </cell>
        </row>
        <row r="396">
          <cell r="A396">
            <v>390</v>
          </cell>
          <cell r="B396" t="str">
            <v>Khoan tay</v>
          </cell>
          <cell r="C396" t="str">
            <v>ca</v>
          </cell>
          <cell r="D396">
            <v>37050</v>
          </cell>
        </row>
        <row r="397">
          <cell r="A397">
            <v>391</v>
          </cell>
          <cell r="B397" t="str">
            <v>KÝch 100 tÊn</v>
          </cell>
          <cell r="C397" t="str">
            <v>ca</v>
          </cell>
          <cell r="D397">
            <v>42764</v>
          </cell>
        </row>
        <row r="398">
          <cell r="A398">
            <v>392</v>
          </cell>
          <cell r="B398" t="str">
            <v>KÝch th¸o mÉu</v>
          </cell>
          <cell r="C398" t="str">
            <v>ca</v>
          </cell>
          <cell r="D398">
            <v>30546</v>
          </cell>
        </row>
        <row r="399">
          <cell r="A399">
            <v>393</v>
          </cell>
          <cell r="B399" t="str">
            <v>KÝnh hiÓn vi</v>
          </cell>
          <cell r="C399" t="str">
            <v>ca</v>
          </cell>
          <cell r="D399">
            <v>10980</v>
          </cell>
        </row>
        <row r="400">
          <cell r="A400">
            <v>394</v>
          </cell>
          <cell r="B400" t="str">
            <v>Lß nung</v>
          </cell>
          <cell r="C400" t="str">
            <v>ca</v>
          </cell>
          <cell r="D400">
            <v>9548</v>
          </cell>
        </row>
        <row r="401">
          <cell r="A401">
            <v>395</v>
          </cell>
          <cell r="B401" t="str">
            <v>M¸y ®µm tho¹i</v>
          </cell>
          <cell r="C401" t="str">
            <v>ca</v>
          </cell>
          <cell r="D401">
            <v>5875</v>
          </cell>
        </row>
        <row r="402">
          <cell r="A402">
            <v>396</v>
          </cell>
          <cell r="B402" t="str">
            <v>M¸y ®Çm</v>
          </cell>
          <cell r="C402" t="str">
            <v>ca</v>
          </cell>
          <cell r="D402">
            <v>6405</v>
          </cell>
        </row>
        <row r="403">
          <cell r="A403">
            <v>397</v>
          </cell>
          <cell r="B403" t="str">
            <v>M¸y ®o giã</v>
          </cell>
          <cell r="C403" t="str">
            <v>ca</v>
          </cell>
          <cell r="D403">
            <v>10080</v>
          </cell>
        </row>
        <row r="404">
          <cell r="A404">
            <v>398</v>
          </cell>
          <cell r="B404" t="str">
            <v>M¸y ®o PH</v>
          </cell>
          <cell r="C404" t="str">
            <v>ca</v>
          </cell>
          <cell r="D404">
            <v>4575</v>
          </cell>
        </row>
        <row r="405">
          <cell r="A405">
            <v>399</v>
          </cell>
          <cell r="B405" t="str">
            <v>M¸y ®o sãng</v>
          </cell>
          <cell r="C405" t="str">
            <v>ca</v>
          </cell>
          <cell r="D405">
            <v>92400</v>
          </cell>
        </row>
        <row r="406">
          <cell r="A406">
            <v>400</v>
          </cell>
          <cell r="B406" t="str">
            <v>M¸y ®Þa chÊn 12 m¹ch</v>
          </cell>
          <cell r="C406" t="str">
            <v>ca</v>
          </cell>
          <cell r="D406">
            <v>258000</v>
          </cell>
        </row>
        <row r="407">
          <cell r="A407">
            <v>401</v>
          </cell>
          <cell r="B407" t="str">
            <v>M¸y ®Þa chÊn ES - 125</v>
          </cell>
          <cell r="C407" t="str">
            <v>ca</v>
          </cell>
          <cell r="D407">
            <v>86000</v>
          </cell>
        </row>
        <row r="408">
          <cell r="A408">
            <v>402</v>
          </cell>
          <cell r="B408" t="str">
            <v>M¸y ¶nh</v>
          </cell>
          <cell r="C408" t="str">
            <v>ca</v>
          </cell>
          <cell r="D408">
            <v>5640</v>
          </cell>
        </row>
        <row r="409">
          <cell r="A409">
            <v>403</v>
          </cell>
          <cell r="B409" t="str">
            <v>M¸y b¬m d100</v>
          </cell>
          <cell r="C409" t="str">
            <v>ca</v>
          </cell>
          <cell r="D409">
            <v>76300</v>
          </cell>
        </row>
        <row r="410">
          <cell r="A410">
            <v>404</v>
          </cell>
          <cell r="B410" t="str">
            <v>M¸y b¬m n­íc</v>
          </cell>
          <cell r="C410" t="str">
            <v>ca</v>
          </cell>
          <cell r="D410">
            <v>76300</v>
          </cell>
        </row>
        <row r="411">
          <cell r="A411">
            <v>405</v>
          </cell>
          <cell r="B411" t="str">
            <v>M¸y b¬m 250/50</v>
          </cell>
          <cell r="C411" t="str">
            <v>ca</v>
          </cell>
          <cell r="D411">
            <v>76300</v>
          </cell>
        </row>
        <row r="412">
          <cell r="A412">
            <v>406</v>
          </cell>
          <cell r="B412" t="str">
            <v>M¸y b¬m d48</v>
          </cell>
          <cell r="C412" t="str">
            <v>ca</v>
          </cell>
          <cell r="D412">
            <v>1830</v>
          </cell>
        </row>
        <row r="413">
          <cell r="A413">
            <v>407</v>
          </cell>
          <cell r="B413" t="str">
            <v>M¸y b¬m n­íc 7.5 KW</v>
          </cell>
          <cell r="C413" t="str">
            <v>ca</v>
          </cell>
          <cell r="D413">
            <v>10280</v>
          </cell>
        </row>
        <row r="414">
          <cell r="A414">
            <v>408</v>
          </cell>
          <cell r="B414" t="str">
            <v>M¸y b¬m n­íc 460W</v>
          </cell>
          <cell r="C414" t="str">
            <v>ca</v>
          </cell>
          <cell r="D414">
            <v>1830</v>
          </cell>
        </row>
        <row r="415">
          <cell r="A415">
            <v>409</v>
          </cell>
          <cell r="B415" t="str">
            <v>M¸y bé ®µm</v>
          </cell>
          <cell r="C415" t="str">
            <v>ca</v>
          </cell>
          <cell r="D415">
            <v>5875</v>
          </cell>
        </row>
        <row r="416">
          <cell r="A416">
            <v>410</v>
          </cell>
          <cell r="B416" t="str">
            <v>M¸y biÕn thÕ hµn 7,5KW</v>
          </cell>
          <cell r="C416" t="str">
            <v>ca</v>
          </cell>
          <cell r="D416">
            <v>9443</v>
          </cell>
        </row>
        <row r="417">
          <cell r="A417">
            <v>411</v>
          </cell>
          <cell r="B417" t="str">
            <v>M¸y biÕn thÕ th¾p s¸ng</v>
          </cell>
          <cell r="C417" t="str">
            <v>ca</v>
          </cell>
          <cell r="D417">
            <v>9443</v>
          </cell>
        </row>
        <row r="418">
          <cell r="A418">
            <v>412</v>
          </cell>
          <cell r="B418" t="str">
            <v>M¸y c­a ®¸ vµ mµi ®¸</v>
          </cell>
          <cell r="C418" t="str">
            <v>ca</v>
          </cell>
          <cell r="D418">
            <v>12200</v>
          </cell>
        </row>
        <row r="419">
          <cell r="A419">
            <v>413</v>
          </cell>
          <cell r="B419" t="str">
            <v>M¸y c¾t</v>
          </cell>
          <cell r="C419" t="str">
            <v>ca</v>
          </cell>
          <cell r="D419">
            <v>1647</v>
          </cell>
        </row>
        <row r="420">
          <cell r="A420">
            <v>414</v>
          </cell>
          <cell r="B420" t="str">
            <v>M¸y c¾t ba trôc</v>
          </cell>
          <cell r="C420" t="str">
            <v>ca</v>
          </cell>
          <cell r="D420">
            <v>328250</v>
          </cell>
        </row>
        <row r="421">
          <cell r="A421">
            <v>415</v>
          </cell>
          <cell r="B421" t="str">
            <v>M¸y c¾t mÉu lín (30x30)cm</v>
          </cell>
          <cell r="C421" t="str">
            <v>ca</v>
          </cell>
          <cell r="D421">
            <v>10980</v>
          </cell>
        </row>
        <row r="422">
          <cell r="A422">
            <v>416</v>
          </cell>
          <cell r="B422" t="str">
            <v>M¸y c¾t n­íc</v>
          </cell>
          <cell r="C422" t="str">
            <v>ca</v>
          </cell>
          <cell r="D422" t="str">
            <v>v</v>
          </cell>
        </row>
        <row r="423">
          <cell r="A423">
            <v>417</v>
          </cell>
          <cell r="B423" t="str">
            <v>M¸y c¾t nhá</v>
          </cell>
          <cell r="C423" t="str">
            <v>ca</v>
          </cell>
          <cell r="D423" t="str">
            <v>v</v>
          </cell>
        </row>
        <row r="424">
          <cell r="A424">
            <v>418</v>
          </cell>
          <cell r="B424" t="str">
            <v>M¸y c¾t øng biÕn</v>
          </cell>
          <cell r="C424" t="str">
            <v>ca</v>
          </cell>
          <cell r="D424">
            <v>109800</v>
          </cell>
        </row>
        <row r="425">
          <cell r="A425">
            <v>419</v>
          </cell>
          <cell r="B425" t="str">
            <v>M¸y caragrang (lµm thÝ nghiÖm ch¶y)</v>
          </cell>
          <cell r="C425" t="str">
            <v>ca</v>
          </cell>
          <cell r="D425">
            <v>4117</v>
          </cell>
        </row>
        <row r="426">
          <cell r="A426">
            <v>420</v>
          </cell>
          <cell r="B426" t="str">
            <v>M¸y ch­ng cÊt n­íc</v>
          </cell>
          <cell r="C426" t="str">
            <v>ca</v>
          </cell>
          <cell r="D426">
            <v>3978</v>
          </cell>
        </row>
        <row r="427">
          <cell r="A427">
            <v>421</v>
          </cell>
          <cell r="B427" t="str">
            <v>M¸y Ðp Litvinop</v>
          </cell>
          <cell r="C427" t="str">
            <v>ca</v>
          </cell>
          <cell r="D427">
            <v>16470</v>
          </cell>
        </row>
        <row r="428">
          <cell r="A428">
            <v>422</v>
          </cell>
          <cell r="B428" t="str">
            <v>M¸y Ðp mÉu ®¸</v>
          </cell>
          <cell r="C428" t="str">
            <v>ca</v>
          </cell>
          <cell r="D428">
            <v>100650</v>
          </cell>
        </row>
        <row r="429">
          <cell r="A429">
            <v>423</v>
          </cell>
          <cell r="B429" t="str">
            <v>M¸y Ên GA hoÆc t­¬ng tù</v>
          </cell>
          <cell r="C429" t="str">
            <v>ca</v>
          </cell>
          <cell r="D429">
            <v>243667</v>
          </cell>
        </row>
        <row r="430">
          <cell r="A430">
            <v>424</v>
          </cell>
          <cell r="B430" t="str">
            <v>M¸y håi ©m</v>
          </cell>
          <cell r="C430" t="str">
            <v>ca</v>
          </cell>
          <cell r="D430">
            <v>32250</v>
          </cell>
        </row>
        <row r="431">
          <cell r="A431">
            <v>425</v>
          </cell>
          <cell r="B431" t="str">
            <v>M¸y hót ch©n kh«ng</v>
          </cell>
          <cell r="C431" t="str">
            <v>ca</v>
          </cell>
          <cell r="D431">
            <v>7161</v>
          </cell>
        </row>
        <row r="432">
          <cell r="A432">
            <v>426</v>
          </cell>
          <cell r="B432" t="str">
            <v>M¸y khoan</v>
          </cell>
          <cell r="C432" t="str">
            <v>ca</v>
          </cell>
          <cell r="D432" t="str">
            <v>v</v>
          </cell>
        </row>
        <row r="433">
          <cell r="A433">
            <v>427</v>
          </cell>
          <cell r="B433" t="str">
            <v>M¸y khoan F-60L hoÆc B-40L</v>
          </cell>
          <cell r="C433" t="str">
            <v>ca</v>
          </cell>
          <cell r="D433">
            <v>790969</v>
          </cell>
        </row>
        <row r="434">
          <cell r="A434">
            <v>428</v>
          </cell>
          <cell r="B434" t="str">
            <v>M¸y khoan mÉu ®¸</v>
          </cell>
          <cell r="C434" t="str">
            <v>ca</v>
          </cell>
          <cell r="D434">
            <v>33855</v>
          </cell>
        </row>
        <row r="435">
          <cell r="A435">
            <v>429</v>
          </cell>
          <cell r="B435" t="str">
            <v>M¸y khoan Ykb - 25</v>
          </cell>
          <cell r="C435" t="str">
            <v>ca</v>
          </cell>
          <cell r="D435">
            <v>21500</v>
          </cell>
        </row>
        <row r="436">
          <cell r="A436">
            <v>430</v>
          </cell>
          <cell r="B436" t="str">
            <v>M¸y khoan CBY-150-3ub</v>
          </cell>
          <cell r="C436" t="str">
            <v>ca</v>
          </cell>
          <cell r="D436">
            <v>400951</v>
          </cell>
        </row>
        <row r="437">
          <cell r="A437">
            <v>431</v>
          </cell>
          <cell r="B437" t="str">
            <v>M¸y khoan Ykb 50 m hoÆc lo¹i t­¬ng tù</v>
          </cell>
          <cell r="C437" t="str">
            <v>ca</v>
          </cell>
          <cell r="D437" t="str">
            <v>v</v>
          </cell>
        </row>
        <row r="438">
          <cell r="A438">
            <v>432</v>
          </cell>
          <cell r="B438" t="str">
            <v>M¸y kinh vÜ theo 020</v>
          </cell>
          <cell r="C438" t="str">
            <v>ca</v>
          </cell>
          <cell r="D438">
            <v>27467</v>
          </cell>
        </row>
        <row r="439">
          <cell r="A439">
            <v>433</v>
          </cell>
          <cell r="B439" t="str">
            <v>M¸y l­u tèc BMM</v>
          </cell>
          <cell r="C439" t="str">
            <v>ca</v>
          </cell>
          <cell r="D439">
            <v>10080</v>
          </cell>
        </row>
        <row r="440">
          <cell r="A440">
            <v>434</v>
          </cell>
          <cell r="B440" t="str">
            <v>M¸y l­u tèc s«ng</v>
          </cell>
          <cell r="C440" t="str">
            <v>ca</v>
          </cell>
          <cell r="D440">
            <v>25200</v>
          </cell>
        </row>
        <row r="441">
          <cell r="A441">
            <v>435</v>
          </cell>
          <cell r="B441" t="str">
            <v>M¸y mµi ®¸</v>
          </cell>
          <cell r="C441" t="str">
            <v>ca</v>
          </cell>
          <cell r="D441">
            <v>12200</v>
          </cell>
        </row>
        <row r="442">
          <cell r="A442">
            <v>436</v>
          </cell>
          <cell r="B442" t="str">
            <v>M¸y MF-2-100</v>
          </cell>
          <cell r="C442" t="str">
            <v>ca</v>
          </cell>
          <cell r="D442">
            <v>32250</v>
          </cell>
        </row>
        <row r="443">
          <cell r="A443">
            <v>437</v>
          </cell>
          <cell r="B443" t="str">
            <v>M¸y nÐn</v>
          </cell>
          <cell r="C443" t="str">
            <v>ca</v>
          </cell>
          <cell r="D443">
            <v>10980</v>
          </cell>
        </row>
        <row r="444">
          <cell r="A444">
            <v>438</v>
          </cell>
          <cell r="B444" t="str">
            <v>M¸y nÐn mét trôc</v>
          </cell>
          <cell r="C444" t="str">
            <v>ca</v>
          </cell>
          <cell r="D444">
            <v>10980</v>
          </cell>
        </row>
        <row r="445">
          <cell r="A445">
            <v>439</v>
          </cell>
          <cell r="B445" t="str">
            <v>M¸y nÐn khÝ 600m3/h</v>
          </cell>
          <cell r="C445" t="str">
            <v>ca</v>
          </cell>
          <cell r="D445">
            <v>131387</v>
          </cell>
        </row>
        <row r="446">
          <cell r="A446">
            <v>440</v>
          </cell>
          <cell r="B446" t="str">
            <v>M¸y nÐn khÝ DK9 (600m3/h)</v>
          </cell>
          <cell r="C446" t="str">
            <v>ca</v>
          </cell>
          <cell r="D446">
            <v>131387</v>
          </cell>
        </row>
        <row r="447">
          <cell r="A447">
            <v>441</v>
          </cell>
          <cell r="B447" t="str">
            <v>M¸y nÐn khÝ B10 (1200m3/h)</v>
          </cell>
          <cell r="C447" t="str">
            <v>ca</v>
          </cell>
          <cell r="D447">
            <v>383236</v>
          </cell>
        </row>
        <row r="448">
          <cell r="A448">
            <v>442</v>
          </cell>
          <cell r="B448" t="str">
            <v>M¸y so mµu ngän löa</v>
          </cell>
          <cell r="C448" t="str">
            <v>ca</v>
          </cell>
          <cell r="D448">
            <v>25620</v>
          </cell>
        </row>
        <row r="449">
          <cell r="A449">
            <v>443</v>
          </cell>
          <cell r="B449" t="str">
            <v>M¸y so mµu quang ®iÖn</v>
          </cell>
          <cell r="C449" t="str">
            <v>ca</v>
          </cell>
          <cell r="D449">
            <v>67100</v>
          </cell>
        </row>
        <row r="450">
          <cell r="A450">
            <v>444</v>
          </cell>
          <cell r="B450" t="str">
            <v>M¸y thÊm</v>
          </cell>
          <cell r="C450" t="str">
            <v>ca</v>
          </cell>
          <cell r="D450" t="str">
            <v>v</v>
          </cell>
        </row>
        <row r="451">
          <cell r="A451">
            <v>445</v>
          </cell>
          <cell r="B451" t="str">
            <v>M¸y theo 010</v>
          </cell>
          <cell r="C451" t="str">
            <v>ca</v>
          </cell>
          <cell r="D451">
            <v>41200</v>
          </cell>
        </row>
        <row r="452">
          <cell r="A452">
            <v>446</v>
          </cell>
          <cell r="B452" t="str">
            <v>M¸y thñy b×nh NI 030</v>
          </cell>
          <cell r="C452" t="str">
            <v>ca</v>
          </cell>
          <cell r="D452">
            <v>18883</v>
          </cell>
        </row>
        <row r="453">
          <cell r="A453">
            <v>447</v>
          </cell>
          <cell r="B453" t="str">
            <v>M¸y thñy chuÈn NI 030</v>
          </cell>
          <cell r="C453" t="str">
            <v>ca</v>
          </cell>
          <cell r="D453">
            <v>18883</v>
          </cell>
        </row>
        <row r="454">
          <cell r="A454">
            <v>448</v>
          </cell>
          <cell r="B454" t="str">
            <v>M¸y trén ®Êt</v>
          </cell>
          <cell r="C454" t="str">
            <v>ca</v>
          </cell>
          <cell r="D454">
            <v>5490</v>
          </cell>
        </row>
        <row r="455">
          <cell r="A455">
            <v>449</v>
          </cell>
          <cell r="B455" t="str">
            <v>M¸y UJ-18</v>
          </cell>
          <cell r="C455" t="str">
            <v>ca</v>
          </cell>
          <cell r="D455">
            <v>32250</v>
          </cell>
        </row>
        <row r="456">
          <cell r="A456">
            <v>450</v>
          </cell>
          <cell r="B456" t="str">
            <v>M¸y vµ mia bala</v>
          </cell>
          <cell r="C456" t="str">
            <v>ca</v>
          </cell>
          <cell r="D456">
            <v>2006</v>
          </cell>
        </row>
        <row r="457">
          <cell r="A457">
            <v>451</v>
          </cell>
          <cell r="B457" t="str">
            <v>M¸y x¸c ®Þnh hÖ sè thÊm</v>
          </cell>
          <cell r="C457" t="str">
            <v>ca</v>
          </cell>
          <cell r="D457">
            <v>43920</v>
          </cell>
        </row>
        <row r="458">
          <cell r="A458">
            <v>452</v>
          </cell>
          <cell r="B458" t="str">
            <v>M¸y x¸c ®Þnh m«®un</v>
          </cell>
          <cell r="C458" t="str">
            <v>ca</v>
          </cell>
          <cell r="D458">
            <v>18300</v>
          </cell>
        </row>
        <row r="459">
          <cell r="A459">
            <v>453</v>
          </cell>
          <cell r="B459" t="str">
            <v>M¸y xuyªn ®éng RA - 50 hoÆc t­¬ng tù</v>
          </cell>
          <cell r="C459" t="str">
            <v>ca</v>
          </cell>
          <cell r="D459">
            <v>43000</v>
          </cell>
        </row>
        <row r="460">
          <cell r="A460">
            <v>454</v>
          </cell>
          <cell r="B460" t="str">
            <v>M¸y xuyªn tÜnh Gouda hoÆc t­¬ng tù</v>
          </cell>
          <cell r="C460" t="str">
            <v>ca</v>
          </cell>
          <cell r="D460">
            <v>376250</v>
          </cell>
        </row>
        <row r="461">
          <cell r="A461">
            <v>455</v>
          </cell>
          <cell r="B461" t="str">
            <v>NI 004</v>
          </cell>
          <cell r="C461" t="str">
            <v>ca</v>
          </cell>
          <cell r="D461" t="str">
            <v>v</v>
          </cell>
        </row>
        <row r="462">
          <cell r="A462">
            <v>456</v>
          </cell>
          <cell r="B462" t="str">
            <v>NI 030</v>
          </cell>
          <cell r="C462" t="str">
            <v>ca</v>
          </cell>
          <cell r="D462">
            <v>18883</v>
          </cell>
        </row>
        <row r="463">
          <cell r="A463">
            <v>457</v>
          </cell>
          <cell r="B463" t="str">
            <v>Qu¹t giã CB-5M</v>
          </cell>
          <cell r="C463" t="str">
            <v>ca</v>
          </cell>
          <cell r="D463">
            <v>10286</v>
          </cell>
        </row>
        <row r="464">
          <cell r="A464">
            <v>458</v>
          </cell>
          <cell r="B464" t="str">
            <v>Tæ hîp m¸y khoan vµ b¬m</v>
          </cell>
          <cell r="C464" t="str">
            <v>ca</v>
          </cell>
          <cell r="D464">
            <v>477251</v>
          </cell>
        </row>
        <row r="465">
          <cell r="A465">
            <v>459</v>
          </cell>
          <cell r="B465" t="str">
            <v>Têi th¶ m¸y</v>
          </cell>
          <cell r="C465" t="str">
            <v>ca</v>
          </cell>
          <cell r="D465">
            <v>17588</v>
          </cell>
        </row>
        <row r="466">
          <cell r="A466">
            <v>460</v>
          </cell>
          <cell r="B466" t="str">
            <v>Têi th¶ neo 5 tÊn</v>
          </cell>
          <cell r="C466" t="str">
            <v>ca</v>
          </cell>
          <cell r="D466">
            <v>34203</v>
          </cell>
        </row>
        <row r="467">
          <cell r="A467">
            <v>461</v>
          </cell>
          <cell r="B467" t="str">
            <v>Theo 010</v>
          </cell>
          <cell r="C467" t="str">
            <v>ca</v>
          </cell>
          <cell r="D467">
            <v>41200</v>
          </cell>
        </row>
        <row r="468">
          <cell r="A468">
            <v>462</v>
          </cell>
          <cell r="B468" t="str">
            <v>Theo 020</v>
          </cell>
          <cell r="C468" t="str">
            <v>ca</v>
          </cell>
          <cell r="D468">
            <v>27467</v>
          </cell>
        </row>
        <row r="469">
          <cell r="A469">
            <v>463</v>
          </cell>
          <cell r="B469" t="str">
            <v>Thïng trôc 0,5m3</v>
          </cell>
          <cell r="C469" t="str">
            <v>ca</v>
          </cell>
          <cell r="D469">
            <v>500</v>
          </cell>
        </row>
        <row r="470">
          <cell r="A470">
            <v>464</v>
          </cell>
          <cell r="B470" t="str">
            <v>ThuyÒn 5 tÊn</v>
          </cell>
          <cell r="C470" t="str">
            <v>ca</v>
          </cell>
          <cell r="D470">
            <v>48484</v>
          </cell>
        </row>
        <row r="471">
          <cell r="A471">
            <v>465</v>
          </cell>
          <cell r="B471" t="str">
            <v>ThuyÒn gç 5 tÊn</v>
          </cell>
          <cell r="C471" t="str">
            <v>ca</v>
          </cell>
          <cell r="D471">
            <v>48484</v>
          </cell>
        </row>
        <row r="472">
          <cell r="A472">
            <v>466</v>
          </cell>
          <cell r="B472" t="str">
            <v>Tñ hót ®éc</v>
          </cell>
          <cell r="C472" t="str">
            <v>ca</v>
          </cell>
          <cell r="D472">
            <v>7320</v>
          </cell>
        </row>
        <row r="473">
          <cell r="A473">
            <v>467</v>
          </cell>
          <cell r="B473" t="str">
            <v>Tñ sÊy</v>
          </cell>
          <cell r="C473" t="str">
            <v>ca</v>
          </cell>
          <cell r="D473">
            <v>9150</v>
          </cell>
        </row>
        <row r="474">
          <cell r="A474">
            <v>468</v>
          </cell>
          <cell r="B474" t="str">
            <v>Tñ sÊy 2KW</v>
          </cell>
          <cell r="C474" t="str">
            <v>ca</v>
          </cell>
          <cell r="D474">
            <v>9150</v>
          </cell>
        </row>
        <row r="475">
          <cell r="A475">
            <v>469</v>
          </cell>
          <cell r="B475" t="str">
            <v>TRIOSX - 12</v>
          </cell>
          <cell r="C475" t="str">
            <v>ca</v>
          </cell>
          <cell r="D475">
            <v>258000</v>
          </cell>
        </row>
        <row r="476">
          <cell r="A476">
            <v>470</v>
          </cell>
          <cell r="B476" t="str">
            <v>Xuång m¸y 30cv</v>
          </cell>
          <cell r="C476" t="str">
            <v>ca</v>
          </cell>
          <cell r="D476">
            <v>38144</v>
          </cell>
        </row>
        <row r="477">
          <cell r="A477">
            <v>471</v>
          </cell>
          <cell r="B477" t="str">
            <v>M¸y CBR (Anh hoÆc Ph¸p)</v>
          </cell>
          <cell r="C477" t="str">
            <v>ca</v>
          </cell>
          <cell r="D477">
            <v>91375</v>
          </cell>
        </row>
        <row r="478">
          <cell r="A478">
            <v>472</v>
          </cell>
          <cell r="B478" t="str">
            <v>M¸y ph¸t ®iÖn 2,5-3,0KW</v>
          </cell>
          <cell r="C478" t="str">
            <v>ca</v>
          </cell>
          <cell r="D478">
            <v>8226</v>
          </cell>
        </row>
        <row r="479">
          <cell r="A479">
            <v>473</v>
          </cell>
          <cell r="B479" t="str">
            <v>C©n kü thuËt</v>
          </cell>
          <cell r="C479" t="str">
            <v>ca</v>
          </cell>
          <cell r="D479">
            <v>5125</v>
          </cell>
        </row>
        <row r="480">
          <cell r="A480">
            <v>474</v>
          </cell>
          <cell r="B480" t="str">
            <v>KÝch thñy lùc 50 tÊn</v>
          </cell>
          <cell r="C480" t="str">
            <v>ca</v>
          </cell>
          <cell r="D480">
            <v>30546</v>
          </cell>
        </row>
        <row r="481">
          <cell r="A481">
            <v>475</v>
          </cell>
          <cell r="B481" t="str">
            <v>M¸y ®Þa chÊn TRIOSX - 24</v>
          </cell>
          <cell r="C481" t="str">
            <v>ca</v>
          </cell>
          <cell r="D481">
            <v>301000</v>
          </cell>
        </row>
        <row r="482">
          <cell r="A482">
            <v>476</v>
          </cell>
          <cell r="B482" t="str">
            <v>¤t« vËn chuyÓn (néi tuyÕn)</v>
          </cell>
          <cell r="C482" t="str">
            <v>ca</v>
          </cell>
          <cell r="D482">
            <v>161496</v>
          </cell>
        </row>
        <row r="483">
          <cell r="A483">
            <v>477</v>
          </cell>
          <cell r="B483" t="str">
            <v>¤t« t¶i tiªu chuÈn cã chÊt t¶i</v>
          </cell>
          <cell r="C483" t="str">
            <v>ca</v>
          </cell>
          <cell r="D483">
            <v>375750</v>
          </cell>
        </row>
        <row r="484">
          <cell r="A484">
            <v>478</v>
          </cell>
          <cell r="B484" t="str">
            <v>Theo 02N</v>
          </cell>
          <cell r="C484" t="str">
            <v>ca</v>
          </cell>
          <cell r="D484" t="str">
            <v>v</v>
          </cell>
        </row>
        <row r="485">
          <cell r="A485">
            <v>479</v>
          </cell>
          <cell r="B485" t="str">
            <v>ThuyÒn 7 tÊn</v>
          </cell>
          <cell r="C485" t="str">
            <v>ca</v>
          </cell>
          <cell r="D485">
            <v>66019</v>
          </cell>
        </row>
        <row r="486">
          <cell r="A486">
            <v>480</v>
          </cell>
          <cell r="B486" t="str">
            <v>WILD-T3</v>
          </cell>
          <cell r="C486" t="str">
            <v>ca</v>
          </cell>
          <cell r="D486">
            <v>41200</v>
          </cell>
        </row>
        <row r="487">
          <cell r="A487">
            <v>481</v>
          </cell>
          <cell r="B487" t="str">
            <v>M¸y khoan (dïng trong TN SPT)</v>
          </cell>
          <cell r="C487" t="str">
            <v>ca</v>
          </cell>
          <cell r="D487">
            <v>400951</v>
          </cell>
        </row>
        <row r="488">
          <cell r="A488">
            <v>482</v>
          </cell>
          <cell r="B488" t="str">
            <v>¤t« t¶i 12T</v>
          </cell>
          <cell r="C488" t="str">
            <v>ca</v>
          </cell>
          <cell r="D488">
            <v>363043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THKP"/>
      <sheetName val="PHAN TICH`VAT TU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Sheet5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Tai khoan"/>
      <sheetName val="GVT"/>
      <sheetName val="TTTram"/>
      <sheetName val="Tongke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MTO REV.2(ARMOR)"/>
      <sheetName val="VL,NC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DO AM DT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BO"/>
      <sheetName val="QTDG"/>
      <sheetName val="gia xe "/>
      <sheetName val="giathanh1"/>
      <sheetName val="_"/>
      <sheetName val="TONG HOP K©N© 2ÈI"/>
      <sheetName val="DTCT-TB"/>
      <sheetName val="TONG KE DZ 0.4 KV"/>
      <sheetName val="Bia TQT"/>
      <sheetName val="Thuc thanh"/>
      <sheetName val="Luong T1- 03"/>
      <sheetName val="Luong T2- 03"/>
      <sheetName val="Luong T3- 03"/>
      <sheetName val="TT04"/>
      <sheetName val="TONGSBU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gia xe _ay"/>
      <sheetName val="_ _U_"/>
      <sheetName val="Sheet5__x0008__x0006__x0008__x0003_ဠ 蜰Ư༢_螸Ư༢_蠼Ư༢_裀Ư༢_襄Ư"/>
      <sheetName val="_ _U___U___U___U___U___U_______"/>
      <sheetName val="Sheet5__x0008__x0006__x0008__x0003__ _U___U___U___U___U"/>
      <sheetName val="_ _U___U___U___U___U___U__"/>
      <sheetName val="Gia KS"/>
      <sheetName val="dg"/>
      <sheetName val="TL rieng"/>
      <sheetName val="PHAN TICH VAT T_x0015_ NGANG"/>
      <sheetName val="PHAN TACH VAT TU THEO NHOM"/>
      <sheetName val="TONG HOP NHAN CNNG"/>
      <sheetName val="DIEF GIAI CPSX"/>
      <sheetName val="BANG GIA DU UOAN THUY LOI"/>
      <sheetName val="TONG KE"/>
      <sheetName val="Electrical Breakdown"/>
      <sheetName val="dtct cau"/>
      <sheetName val="Chi tiet1"/>
      <sheetName val="ay (28-10-2005)"/>
      <sheetName val="CHIET TINH DGN GIA"/>
      <sheetName val="PTVT (MAU)"/>
      <sheetName val="Tong_ke"/>
      <sheetName val="___Ý___Ý___Ý___Ý___Ý___Ý_______"/>
      <sheetName val="Sheet5__x0008__x0006__x0008__x0003____Ý___Ý___Ý___Ý___Ý"/>
      <sheetName val="_ia nhan cong"/>
      <sheetName val="DS_cau"/>
      <sheetName val="tong_hop"/>
      <sheetName val="phan_tich_DG"/>
      <sheetName val="gia_vat_lieu"/>
      <sheetName val="gia_xe_may"/>
      <sheetName val="gia_nhan_cong"/>
      <sheetName val="DANH_SACH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PHAN_TICH`VAT_TU"/>
      <sheetName val="DIEN_GIAI_KL"/>
      <sheetName val="KL_DUONG_GOM"/>
      <sheetName val="TGTHUC_HIEN"/>
      <sheetName val="KLLK_THUC_HIEN"/>
      <sheetName val="PTCT_MUONG"/>
      <sheetName val="DGTH_MUONG"/>
      <sheetName val="Sheet5ဠ蜰Ư༢螸Ư༢蠼Ư༢裀Ư༢襄Ư༢览Ư༢"/>
      <sheetName val="Sheet5ဠ蜰Ư༢螸Ư༢蠼Ư༢裀Ư༢襄Ư"/>
      <sheetName val="DO_AM_DT"/>
      <sheetName val="Thuc_thanh"/>
      <sheetName val="Tien_An_T11"/>
      <sheetName val="Bang_luong"/>
      <sheetName val="Bang_CC"/>
      <sheetName val="_Luong_nghien_"/>
      <sheetName val="Phuc_vu"/>
      <sheetName val="May_Phat"/>
      <sheetName val="dtct cong"/>
      <sheetName val="VL_NC"/>
      <sheetName val="01 Bid Price summary"/>
      <sheetName val=" Luong nghiun "/>
      <sheetName val="BC11cau-QL15A-3"/>
      <sheetName val="DK-TT"/>
      <sheetName val="KLLK THUC @IEN"/>
      <sheetName val=" lam"/>
      <sheetName val="Thuc thanh_ס_________x0009__忀ס__x0004______"/>
      <sheetName val="ay (28-10-2005)__#2_Du toan nga"/>
      <sheetName val="chitiet"/>
      <sheetName val="DZ 22KV"/>
      <sheetName val="uniBase"/>
      <sheetName val="vniBase"/>
      <sheetName val="abcBase"/>
      <sheetName val="TH VAL TU"/>
      <sheetName val="BANG BU VAN CxUYEN"/>
      <sheetName val="CHI PHI CÁ!MAY"/>
      <sheetName val="_ _Ý_"/>
      <sheetName val="Sheet5__U__U__U__U__U__U_"/>
      <sheetName val="Sheet5__U__U__U__U__U"/>
      <sheetName val=""/>
      <sheetName val="Sheet5__x0008__x0006__x0008__x0003____Ý___Ý___Ý____x000f_____x000f_"/>
      <sheetName val="_ _Ý___Ý___Ý___Ý___Ý___Ý_______"/>
      <sheetName val="LEGEND"/>
      <sheetName val="Tiepdia"/>
      <sheetName val="PONG HOP KINH PHI"/>
      <sheetName val="PHAN TICH KHOI HUONG"/>
      <sheetName val="Sheet5_x0000__x0008__x0006__x0008__x0003_ဠ_x0000_蜰Ư༢_x0000_螸Ư༢_x0000_蠼Ư༢_x0000_裀Ư༢_x0000_襄Ư"/>
      <sheetName val="gia xe _x0000_ay"/>
      <sheetName val="Sheet5_x0000__x0008__x0006__x0008__x0003_ဠ 蜰Ư༢_x0000_螸Ư༢_x0000_蠼Ư༢_x0000_裀Ư༢_x0000_襄Ư"/>
      <sheetName val="Sheet5_x0000__x0008__x0006__x0008__x0003_ဠ_x0000_蜰Ư༢_x0000_螸Ư༢_x0000_蠼Ư༢_x0000_⋀_x000f_쀀꾈∁_x000f_"/>
      <sheetName val="?_x0000_?U?_x0000_?U?_x0000_?U?_x0000_?U?_x0000_?U?_x0000_?U?_x0000__x0000__x0000__x0000__x0000__x0000_"/>
      <sheetName val="Sheet5_x0000__x0008__x0006__x0008__x0003_?_x0000_?U?_x0000_?U?_x0000_?U?_x0000_?U?_x0000_?U"/>
      <sheetName val="Sheet5_x0000__x0008__x0006__x0008__x0003_?_x0000_?U?_x0000_?U?_x0000_?U?_x0000_?_x000f_???_x000f_"/>
      <sheetName val="?"/>
      <sheetName val="Sheet5?_x0008__x0006__x0008__x0003_ဠ?蜰Ư༢?螸Ư༢?蠼Ư༢?裀Ư༢?襄Ư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gia xe ?ay"/>
      <sheetName val="? ?U?_x0000_?U?_x0000_?U?_x0000_?U?_x0000_?U?_x0000_?U?_x0000__x0000__x0000__x0000__x0000__x0000_"/>
      <sheetName val="Sheet5?_x0008__x0006__x0008__x0003_ဠ 蜰Ư༢?螸Ư༢?蠼Ư༢?裀Ư༢?襄Ư"/>
      <sheetName val="? ?U???U???U???U???U???U???????"/>
      <sheetName val="Sheet5_x0000__x0008__x0006__x0008__x0003_? ?U?_x0000_?U?_x0000_?U?_x0000_?U?_x0000_?U"/>
      <sheetName val="Sheet5?_x0008__x0006__x0008__x0003_? ?U???U???U???U???U"/>
      <sheetName val="? ?U???U???U???U???U???U??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ay (28-10-2005)_x0000__x0000_#2_Du toan nga"/>
      <sheetName val="???Ý???Ý???Ý???Ý???Ý???Ý???????"/>
      <sheetName val="Sheet5?_x0008__x0006__x0008__x0003_???Ý???Ý???Ý???Ý???Ý"/>
      <sheetName val="'ia nhan cong"/>
      <sheetName val="Thuc thanh_x0000_ס_x0000__x0000__x0000__x0000__x0000__x0000__x0000__x0000__x0009__x0000_忀ס_x0000__x0004__x0000__x0000__x0000__x0000__x0000_"/>
      <sheetName val=" lam_x0000__x000e_2_Goi 1 (TT04)_x0000_ 2_goi 1 d"/>
      <sheetName val="Thuc thanh?ס????????_x0009_?忀ס?_x0004_?????"/>
      <sheetName val="ay (28-10-2005)??#2_Du toan nga"/>
      <sheetName val="? ?Ý?_x0000_?Ý?_x0000_?Ý?_x0000_?Ý?_x0000_?Ý?_x0000_?Ý?_x0000__x0000__x0000__x0000__x0000__x0000_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Sheet5??U??U??U??U??U??U?"/>
      <sheetName val="Sheet5??U??U??U??U??U"/>
      <sheetName val="_x0000__x0000__x0000__x0000__x0000__x0000__x0000__x0000__x0000__x0000__x0000_![BC11cau-QL15A-3.xl"/>
      <sheetName val="Sheet5_x0000__x0008__x0006__x0008__x0003_?_x0000_?Ý?_x0000_?Ý?_x0000_?Ý?_x0000_?_x000f_???_x000f_"/>
      <sheetName val="Sheet5?_x0008__x0006__x0008__x0003_???Ý???Ý???Ý???_x000f_???_x000f_"/>
      <sheetName val="? ?Ý???Ý???Ý???Ý???Ý???Ý???????"/>
      <sheetName val="DON CIA TONG HOP"/>
      <sheetName val="Sheet5_x0000__x0008__x0006__x0008__x0003_ဠ_x0000_蜰Ư༢_x0000_螸Ư༢_x0000_蠼Ư༢_x0000_⋀_x000f_쀀궈∁_x000f_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Sheet5??Ý??Ý??Ý??Ý??Ý??Ý?"/>
      <sheetName val="Sheet5??Ý??Ý??Ý??Ý??Ý"/>
      <sheetName val="Names"/>
      <sheetName val="Shɥet5_x0000__x0008__x0006__x0008__x0003_ဠ 蜰Ư༢_x0000_螸Ư༢_x0000_蠼Ư༢_x0000_裀Ư༢_x0000_襄Ư"/>
      <sheetName val="TPSX"/>
      <sheetName val="Sheet5?_x0008__x0006__x0008__x0003_ဠ?蜰Ư༢?螸Ư༢?蠼Ư༢?⋀_x000f_쀀궈∁_x000f_"/>
      <sheetName val="[BC11cau-Q"/>
      <sheetName val="Sheet5?_x0008__x0006__x0008__x0003_???U???U???U???U??7U"/>
      <sheetName val="Dept"/>
      <sheetName val="Don gia-cau"/>
      <sheetName val="NKC"/>
      <sheetName val=" lam?_x000e_2_Goi 1 (TT04)? 2_goi 1 d"/>
      <sheetName val="? ?U?"/>
      <sheetName val="Sheet5?_x0008__x0006__x0008__x0003_ဠ 蜰Ư༢?螸Ư༢?蠼Ư༢?裀Ưܢ?襄Ư"/>
      <sheetName val="MAKHO"/>
      <sheetName val="Thuc thanh_x0000_ס_x0000__x0009_忀ס_x0000__x0004__x0000_鵀ס_x0000_怈ס_x0000_d_x0000_![BC"/>
      <sheetName val="Sheet5__x0008__x0006__x0008__x0003_ဠ 蜰Ư༢_螸Ư༢_蠼Ư༢_裀Ưܢ_襄Ư"/>
      <sheetName val="BOQ-1"/>
      <sheetName val="Tra"/>
      <sheetName val="Shee«"/>
      <sheetName val="She«3"/>
      <sheetName val="Sheet5__x0008__x0006__x0008__x0003_ဠ_蜰Ư༢_螸Ư༢_蠼Ư༢_⋀_x000f_쀀궈∁_x000f_"/>
      <sheetName val="Luong ¼1- 03"/>
      <sheetName val="Sales2002"/>
      <sheetName val="Thuc thanh_x0000_ס_x0000_ 忀ס_x0000__x0004__x0000_鵀ס_x0000_怈ס_x0000_d_x0000_![BC"/>
      <sheetName val="ay (28-10-2005)_x0000_#2_Du toan ngay"/>
      <sheetName val="DI-ESTI"/>
      <sheetName val="???????????![BC11cau-QL15A-3.xl"/>
      <sheetName val="Thuc thanh_x0000_ס_x0000__x0000__x0000__x0000__x0000__x0000__x0000__x0000_ _x0000_忀ס_x0000__x0004__x0000__x0000__x0000__x0000__x0000_"/>
      <sheetName val="Thuc thanh?ס???????? ?忀ס?_x0004_?????"/>
      <sheetName val="Sheet5_x0000__x0008__x0006__x0008__x0003_ဠ_x0000_茰Ư༢_x0000_螸Ư༢_x0000_蠼Ư༢_x0000_裀Ư༢_x0000_襄Ư"/>
      <sheetName val="Sheet5?_x0008__x0006__x0008__x0003_ဠ?蜰Ư༢?螸Ư༢?蠼Ư༢?裀Ư༢?褄Ư"/>
      <sheetName val="_BC11cau-Q"/>
      <sheetName val="Khoi luong"/>
      <sheetName val="VC BG"/>
      <sheetName val="Thuc thanh?ס? 忀ס?_x0004_?鵀ס?怈ס?d?![BC"/>
      <sheetName val="Shɥet5"/>
      <sheetName val="___________!_BC11cau-QL15A-3.xl"/>
      <sheetName val="Shɥet5?_x0008__x0006__x0008__x0003_ဠ 蜰Ư༢?螸Ư༢?蠼Ư༢?裀Ư༢?襄Ư"/>
      <sheetName val="She«_x0005_"/>
      <sheetName val="???Ý???Ý???Ý???Ý???Ý???Ý??"/>
      <sheetName val="Thuc thanh?ס?_x0009_忀ס?_x0004_?鵀ס?怈ס?d?![BC"/>
      <sheetName val="BANG_BU_ËAN_CH+QE1"/>
      <sheetName val="She«þ"/>
      <sheetName val="tra-vat-lieu"/>
      <sheetName val="KH-Q1,Q2,01"/>
      <sheetName val="Cuoc Vc"/>
      <sheetName val="?_x0000_îm??_x0000_ùn??_x0000_ÛÇ??_x0000_Á¸??_x0000_???_x0000__x0000__x0000__x0000__x0000__x0000_"/>
      <sheetName val=" lam__x000e_2_Goi 1 (TT04)_ 2_goi 1 d"/>
      <sheetName val="Thuc thanh_x0000_ס_x0000__x0000__x0000__x0000__x0000__x0000__x0000__x0000_ _x0000_忀ס_x0005__x0000__x0000__x0000__x0002__x0000_惙"/>
      <sheetName val="Thuc thanh_ס________ _忀ס__x0004______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Thuc thanh_x0000_?_x0000__x0000__x0000__x0000__x0000__x0000__x0000__x0000__x0009__x0000_??_x0000__x0004__x0000__x0000__x0000__x0000__x0000_"/>
      <sheetName val="Thuc thanh??????????_x0009_????_x0004_?????"/>
      <sheetName val="Sheet5__x0008__x0006__x0008__x0000__x0000__x0000__x0000_&quot;@_x0010_*_x0000__x0000__x0000__x0000__x0000_&quot;@_x0010_*_x0000__x0000__x0000__x0000_"/>
      <sheetName val="TONG XOP NHAN CONG"/>
      <sheetName val="Ktmo"/>
      <sheetName val="VC"/>
      <sheetName val="DGCT"/>
      <sheetName val="Sheet5__x0008__x0006__x0008__x0003____U___U___U___U__7U"/>
      <sheetName val="VC B_x005f_x000F_"/>
      <sheetName val="Sheet5_x0000__x0008__x0006__x0008__x0003_? ?Ý?_x0000_?Ý?_x0000_?Ý?_x0000_?Ý?_x0000_?Ý"/>
      <sheetName val="Sheet5?_x0008__x0006__x0008__x0003_? ?Ý???Ý???Ý???Ý???Ý"/>
      <sheetName val="MTL$-INTER"/>
      <sheetName val="SUMMARY"/>
      <sheetName val="Thuc thanh_ס_ 忀ס__x0004__鵀ס_怈ס_d_!_BC"/>
      <sheetName val="___Ý___Ý___Ý___Ý___Ý___Ý__"/>
      <sheetName val="Sheet09"/>
      <sheetName val="DS_cau1"/>
      <sheetName val="tong_hop1"/>
      <sheetName val="phan_tich_DG1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Tra_bang"/>
      <sheetName val="KKKKKKKK"/>
      <sheetName val="Sheet5__Ý__Ý__Ý__Ý__Ý__Ý_"/>
      <sheetName val="Sheet5__Ý__Ý__Ý__Ý__Ý"/>
      <sheetName val="Shɥet5?_x0008__x0006__x0008__x0003_ဠ 蜰Ư༢?螸Ư༢?䘭瘖ૐķ柖_x0014__x0000__x0000_Өക"/>
      <sheetName val="Shɥet5?_x0008__x0006__x0008__x0003_ဠ 蜰Ư༢?螸Ư༢?蠼혷᭧_x0001__x0000_⠀ꡯ鰕䌳퀀"/>
      <sheetName val="gia_vat_lieu1"/>
      <sheetName val="gia_xe_may1"/>
      <sheetName val="ay (28-10-2005)?#2_Du toan ngay"/>
      <sheetName val="Luong T3- 0_x0013_"/>
      <sheetName val="Sheet5ဠ蜰Ư༢螸Ư༢蠼Ư༢⋀쀀꾈∁"/>
      <sheetName val="Sheet5??U??U??U?????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???_x000f__x0000__x0001__x0000__x0000__x0000__x0000__x0000__x0000__x0000_??U???U???U??"/>
      <sheetName val="Rheet5"/>
      <sheetName val="gha xe "/>
      <sheetName val="C47(T11)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450000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>
            <v>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 refreshError="1"/>
      <sheetData sheetId="277" refreshError="1"/>
      <sheetData sheetId="278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 refreshError="1"/>
      <sheetData sheetId="301"/>
      <sheetData sheetId="302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 refreshError="1"/>
      <sheetData sheetId="323" refreshError="1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/>
      <sheetData sheetId="354" refreshError="1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 refreshError="1"/>
      <sheetData sheetId="399" refreshError="1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KS"/>
      <sheetName val="Tra KS"/>
      <sheetName val="kstk"/>
      <sheetName val="Gia KS"/>
      <sheetName val="DTCT-TB"/>
      <sheetName val="TONG KE DZ 0.4 KV"/>
      <sheetName val="DTCT"/>
      <sheetName val="Quan Ly Ban Ve TKTC"/>
      <sheetName val="CODE"/>
      <sheetName val="VL,NC"/>
      <sheetName val="303+303"/>
      <sheetName val="chi_tiet_KS"/>
      <sheetName val="Tra_KS"/>
      <sheetName val="Quan_Ly_Ban_Ve_TKTC"/>
      <sheetName val="Gia_KS"/>
    </sheetNames>
    <sheetDataSet>
      <sheetData sheetId="0"/>
      <sheetData sheetId="1" refreshError="1">
        <row r="5">
          <cell r="B5" t="str">
            <v>¸p kÕ (250bav)</v>
          </cell>
          <cell r="C5" t="str">
            <v>c¸i</v>
          </cell>
          <cell r="D5">
            <v>200000</v>
          </cell>
        </row>
        <row r="6">
          <cell r="B6" t="str">
            <v>¸p kÕ (5-25-100bav)</v>
          </cell>
          <cell r="C6" t="str">
            <v>bé</v>
          </cell>
          <cell r="D6">
            <v>200000</v>
          </cell>
        </row>
        <row r="7">
          <cell r="B7" t="str">
            <v>¸p kÕ b×nh h¬i (25bav)</v>
          </cell>
          <cell r="C7" t="str">
            <v>c¸i</v>
          </cell>
          <cell r="D7">
            <v>200000</v>
          </cell>
        </row>
        <row r="8">
          <cell r="B8" t="str">
            <v>§¸ d¨m</v>
          </cell>
          <cell r="C8" t="str">
            <v>m3</v>
          </cell>
          <cell r="D8">
            <v>70000</v>
          </cell>
        </row>
        <row r="9">
          <cell r="B9" t="str">
            <v>§¸ héc</v>
          </cell>
          <cell r="C9" t="str">
            <v>m3</v>
          </cell>
          <cell r="D9">
            <v>50000</v>
          </cell>
        </row>
        <row r="10">
          <cell r="B10" t="str">
            <v>§¸ sái 1x2</v>
          </cell>
          <cell r="C10" t="str">
            <v>m3</v>
          </cell>
          <cell r="D10">
            <v>70000</v>
          </cell>
        </row>
        <row r="11">
          <cell r="B11" t="str">
            <v>§µn ®o lón</v>
          </cell>
          <cell r="C11" t="str">
            <v>bé</v>
          </cell>
          <cell r="D11">
            <v>2000000</v>
          </cell>
        </row>
        <row r="12">
          <cell r="B12" t="str">
            <v>§ång hå ®iÖn ®o v¹n n¨ng</v>
          </cell>
          <cell r="C12" t="str">
            <v>chiÕc</v>
          </cell>
          <cell r="D12">
            <v>500000</v>
          </cell>
        </row>
        <row r="13">
          <cell r="B13" t="str">
            <v>§ång hå ®o ¸p lùc</v>
          </cell>
          <cell r="C13" t="str">
            <v>c¸i</v>
          </cell>
          <cell r="D13">
            <v>300000</v>
          </cell>
        </row>
        <row r="14">
          <cell r="B14" t="str">
            <v>§ång hå ®o ¸p lùc 4kg/cm2</v>
          </cell>
          <cell r="C14" t="str">
            <v>c¸i</v>
          </cell>
          <cell r="D14">
            <v>300000</v>
          </cell>
        </row>
        <row r="15">
          <cell r="B15" t="str">
            <v>§ång hå ®o ®iÖn</v>
          </cell>
          <cell r="C15" t="str">
            <v>chiÕc</v>
          </cell>
          <cell r="D15">
            <v>500000</v>
          </cell>
        </row>
        <row r="16">
          <cell r="B16" t="str">
            <v>§ång hå ®Ó bµn</v>
          </cell>
          <cell r="C16" t="str">
            <v>c¸i</v>
          </cell>
          <cell r="D16">
            <v>15000</v>
          </cell>
        </row>
        <row r="17">
          <cell r="B17" t="str">
            <v>§ång hå ®o biÕn d¹ng</v>
          </cell>
          <cell r="C17" t="str">
            <v>c¸i</v>
          </cell>
          <cell r="D17">
            <v>500000</v>
          </cell>
        </row>
        <row r="18">
          <cell r="B18" t="str">
            <v>§ång hå ®o lón</v>
          </cell>
          <cell r="C18" t="str">
            <v>c¸i</v>
          </cell>
          <cell r="D18">
            <v>800000</v>
          </cell>
        </row>
        <row r="19">
          <cell r="B19" t="str">
            <v>§ång hå ®o l­u l­îng 3m3/h</v>
          </cell>
          <cell r="C19" t="str">
            <v>c¸i</v>
          </cell>
          <cell r="D19">
            <v>150000</v>
          </cell>
        </row>
        <row r="20">
          <cell r="B20" t="str">
            <v>§ång hå ®o møc n­íc</v>
          </cell>
          <cell r="C20" t="str">
            <v>c¸i</v>
          </cell>
          <cell r="D20">
            <v>200000</v>
          </cell>
        </row>
        <row r="21">
          <cell r="B21" t="str">
            <v>§ång hå ®o n­íc</v>
          </cell>
          <cell r="C21" t="str">
            <v>c¸i</v>
          </cell>
          <cell r="D21">
            <v>300000</v>
          </cell>
        </row>
        <row r="22">
          <cell r="B22" t="str">
            <v>§ång hå bÊm gi©y</v>
          </cell>
          <cell r="C22" t="str">
            <v>c¸i</v>
          </cell>
          <cell r="D22">
            <v>120000</v>
          </cell>
        </row>
        <row r="23">
          <cell r="B23" t="str">
            <v>§ång hå l­u l­îng</v>
          </cell>
          <cell r="C23" t="str">
            <v>c¸i</v>
          </cell>
          <cell r="D23">
            <v>200000</v>
          </cell>
        </row>
        <row r="24">
          <cell r="B24" t="str">
            <v>§Çu nèi cÇn</v>
          </cell>
          <cell r="C24" t="str">
            <v>bé</v>
          </cell>
          <cell r="D24">
            <v>180000</v>
          </cell>
        </row>
        <row r="25">
          <cell r="B25" t="str">
            <v>§Çu nèi èng chèng</v>
          </cell>
          <cell r="C25" t="str">
            <v>c¸i</v>
          </cell>
          <cell r="D25">
            <v>40000</v>
          </cell>
        </row>
        <row r="26">
          <cell r="B26" t="str">
            <v>§e ghÌ ®¸</v>
          </cell>
          <cell r="C26" t="str">
            <v>c¸i</v>
          </cell>
          <cell r="D26">
            <v>20000</v>
          </cell>
        </row>
        <row r="27">
          <cell r="B27" t="str">
            <v xml:space="preserve">§iezel </v>
          </cell>
          <cell r="C27" t="str">
            <v>kg</v>
          </cell>
          <cell r="D27">
            <v>5000</v>
          </cell>
        </row>
        <row r="28">
          <cell r="B28" t="str">
            <v>§inh</v>
          </cell>
          <cell r="C28" t="str">
            <v>kg</v>
          </cell>
          <cell r="D28">
            <v>5000</v>
          </cell>
        </row>
        <row r="29">
          <cell r="B29" t="str">
            <v>§inh + d©y thÐp</v>
          </cell>
          <cell r="C29" t="str">
            <v>kg</v>
          </cell>
          <cell r="D29">
            <v>5000</v>
          </cell>
        </row>
        <row r="30">
          <cell r="B30" t="str">
            <v>§inh ®Üa</v>
          </cell>
          <cell r="C30" t="str">
            <v>kg</v>
          </cell>
          <cell r="D30">
            <v>5000</v>
          </cell>
        </row>
        <row r="31">
          <cell r="B31" t="str">
            <v>§inh 10 cm</v>
          </cell>
          <cell r="C31" t="str">
            <v>kg</v>
          </cell>
          <cell r="D31">
            <v>5000</v>
          </cell>
        </row>
        <row r="32">
          <cell r="B32" t="str">
            <v>§inh 3 cm</v>
          </cell>
          <cell r="C32" t="str">
            <v>kg</v>
          </cell>
          <cell r="D32">
            <v>5000</v>
          </cell>
        </row>
        <row r="33">
          <cell r="B33" t="str">
            <v>§inh ch÷ U</v>
          </cell>
          <cell r="C33" t="str">
            <v>kg</v>
          </cell>
          <cell r="D33">
            <v>5000</v>
          </cell>
        </row>
        <row r="34">
          <cell r="B34" t="str">
            <v>§iÖn cùc ®ång</v>
          </cell>
          <cell r="C34" t="str">
            <v>c¸i</v>
          </cell>
          <cell r="D34">
            <v>30000</v>
          </cell>
        </row>
        <row r="35">
          <cell r="B35" t="str">
            <v>§iÖn cùc kh«ng ph©n cùc</v>
          </cell>
          <cell r="C35" t="str">
            <v>c¸i</v>
          </cell>
          <cell r="D35">
            <v>400000</v>
          </cell>
        </row>
        <row r="36">
          <cell r="B36" t="str">
            <v>§iÖn cùc s¾t</v>
          </cell>
          <cell r="C36" t="str">
            <v>c¸i</v>
          </cell>
          <cell r="D36">
            <v>15000</v>
          </cell>
        </row>
        <row r="37">
          <cell r="B37" t="str">
            <v>§Þa bµn ®Þa chÊt</v>
          </cell>
          <cell r="C37" t="str">
            <v>c¸i</v>
          </cell>
          <cell r="D37">
            <v>350000</v>
          </cell>
        </row>
        <row r="38">
          <cell r="B38" t="str">
            <v>§Üa s¾t tr¸ng men</v>
          </cell>
          <cell r="C38" t="str">
            <v>c¸i</v>
          </cell>
          <cell r="D38">
            <v>8000</v>
          </cell>
        </row>
        <row r="39">
          <cell r="B39" t="str">
            <v>§ui ®iÖn</v>
          </cell>
          <cell r="C39" t="str">
            <v>c¸i</v>
          </cell>
          <cell r="D39">
            <v>500</v>
          </cell>
        </row>
        <row r="40">
          <cell r="B40" t="str">
            <v>¶nh mµu (9x12)</v>
          </cell>
          <cell r="C40" t="str">
            <v>kiÓu</v>
          </cell>
          <cell r="D40">
            <v>5000</v>
          </cell>
        </row>
        <row r="41">
          <cell r="B41" t="str">
            <v>¾c quy</v>
          </cell>
          <cell r="C41" t="str">
            <v>c¸i</v>
          </cell>
          <cell r="D41">
            <v>250000</v>
          </cell>
        </row>
        <row r="42">
          <cell r="B42" t="str">
            <v>¾c quy (12Vx2) + (6Vx1)</v>
          </cell>
          <cell r="C42" t="str">
            <v>bé</v>
          </cell>
          <cell r="D42">
            <v>250000</v>
          </cell>
        </row>
        <row r="43">
          <cell r="B43" t="str">
            <v>Ac quy 12v</v>
          </cell>
          <cell r="C43" t="str">
            <v>bé</v>
          </cell>
          <cell r="D43">
            <v>300000</v>
          </cell>
        </row>
        <row r="44">
          <cell r="B44" t="str">
            <v>Ac quy 24v</v>
          </cell>
          <cell r="C44" t="str">
            <v>b×nh</v>
          </cell>
          <cell r="D44">
            <v>420000</v>
          </cell>
        </row>
        <row r="45">
          <cell r="B45" t="str">
            <v>AxÝt axalic</v>
          </cell>
          <cell r="C45" t="str">
            <v>kg</v>
          </cell>
          <cell r="D45">
            <v>40000</v>
          </cell>
        </row>
        <row r="46">
          <cell r="B46" t="str">
            <v>AxÝt nit¬ric ®Æc</v>
          </cell>
          <cell r="C46" t="str">
            <v>gam</v>
          </cell>
          <cell r="D46">
            <v>40</v>
          </cell>
        </row>
        <row r="47">
          <cell r="B47" t="str">
            <v>B¨ng m¸y håi ©m</v>
          </cell>
          <cell r="C47" t="str">
            <v>cuén</v>
          </cell>
          <cell r="D47">
            <v>10000</v>
          </cell>
        </row>
        <row r="48">
          <cell r="B48" t="str">
            <v>B¸t s¾t tr¸ng men</v>
          </cell>
          <cell r="C48" t="str">
            <v>c¸i</v>
          </cell>
          <cell r="D48">
            <v>8000</v>
          </cell>
        </row>
        <row r="49">
          <cell r="B49" t="str">
            <v>B×nh bãp n­íc</v>
          </cell>
          <cell r="C49" t="str">
            <v>c¸i</v>
          </cell>
          <cell r="D49">
            <v>10000</v>
          </cell>
        </row>
        <row r="50">
          <cell r="B50" t="str">
            <v>B×nh hót Èm</v>
          </cell>
          <cell r="C50" t="str">
            <v>c¸i</v>
          </cell>
          <cell r="D50">
            <v>10000</v>
          </cell>
        </row>
        <row r="51">
          <cell r="B51" t="str">
            <v>B×nh hót Èm cã vßi</v>
          </cell>
          <cell r="C51" t="str">
            <v>c¸i</v>
          </cell>
          <cell r="D51">
            <v>10000</v>
          </cell>
        </row>
        <row r="52">
          <cell r="B52" t="str">
            <v>B×nh hót Èm, b×nh gi÷ Èm</v>
          </cell>
          <cell r="C52" t="str">
            <v>c¸i</v>
          </cell>
          <cell r="D52">
            <v>10000</v>
          </cell>
        </row>
        <row r="53">
          <cell r="B53" t="str">
            <v>B×nh khÝ CO2 - (100bav)</v>
          </cell>
          <cell r="C53" t="str">
            <v>b×nh</v>
          </cell>
          <cell r="D53">
            <v>100000</v>
          </cell>
        </row>
        <row r="54">
          <cell r="B54" t="str">
            <v>B×nh thñy tinh</v>
          </cell>
          <cell r="C54" t="str">
            <v>c¸i</v>
          </cell>
          <cell r="D54">
            <v>30000</v>
          </cell>
        </row>
        <row r="55">
          <cell r="B55" t="str">
            <v>B×nh thñy tinh (100 - 1000)ml</v>
          </cell>
          <cell r="C55" t="str">
            <v>c¸i</v>
          </cell>
          <cell r="D55">
            <v>30000</v>
          </cell>
        </row>
        <row r="56">
          <cell r="B56" t="str">
            <v>B×nh thñy tinh tam gi¸c (50-1000)ml</v>
          </cell>
          <cell r="C56" t="str">
            <v>c¸i</v>
          </cell>
          <cell r="D56">
            <v>30000</v>
          </cell>
        </row>
        <row r="57">
          <cell r="B57" t="str">
            <v>B×nh tiªu b¶n</v>
          </cell>
          <cell r="C57" t="str">
            <v>c¸i</v>
          </cell>
          <cell r="D57">
            <v>15000</v>
          </cell>
        </row>
        <row r="58">
          <cell r="B58" t="str">
            <v>B×nh tû träng</v>
          </cell>
          <cell r="C58" t="str">
            <v>c¸i</v>
          </cell>
          <cell r="D58">
            <v>15000</v>
          </cell>
        </row>
        <row r="59">
          <cell r="B59" t="str">
            <v>B×nh tû träng 1000ml</v>
          </cell>
          <cell r="C59" t="str">
            <v>c¸i</v>
          </cell>
          <cell r="D59">
            <v>15000</v>
          </cell>
        </row>
        <row r="60">
          <cell r="B60" t="str">
            <v>Bµn ®Ëp</v>
          </cell>
          <cell r="C60" t="str">
            <v>chiÕc</v>
          </cell>
          <cell r="D60">
            <v>50000</v>
          </cell>
        </row>
        <row r="61">
          <cell r="B61" t="str">
            <v>Bµn ®Öm</v>
          </cell>
          <cell r="C61" t="str">
            <v>chiÕc</v>
          </cell>
          <cell r="D61">
            <v>50000</v>
          </cell>
        </row>
        <row r="62">
          <cell r="B62" t="str">
            <v>Bµn nÐn D = 34cm</v>
          </cell>
          <cell r="C62" t="str">
            <v>c¸i</v>
          </cell>
          <cell r="D62">
            <v>400000</v>
          </cell>
        </row>
        <row r="63">
          <cell r="B63" t="str">
            <v>B¶n gç 60 x 60</v>
          </cell>
          <cell r="C63" t="str">
            <v>c¸i</v>
          </cell>
          <cell r="D63">
            <v>10000</v>
          </cell>
        </row>
        <row r="64">
          <cell r="B64" t="str">
            <v>Bãng ®iÖn</v>
          </cell>
          <cell r="C64" t="str">
            <v>c¸i</v>
          </cell>
          <cell r="D64">
            <v>15000</v>
          </cell>
        </row>
        <row r="65">
          <cell r="B65" t="str">
            <v>Bãng ®iÖn 100W</v>
          </cell>
          <cell r="C65" t="str">
            <v>c¸i</v>
          </cell>
          <cell r="D65">
            <v>15000</v>
          </cell>
        </row>
        <row r="66">
          <cell r="B66" t="str">
            <v>Bãng ®iÖn 110v - 100W</v>
          </cell>
          <cell r="C66" t="str">
            <v>c¸i</v>
          </cell>
          <cell r="D66">
            <v>15000</v>
          </cell>
        </row>
        <row r="67">
          <cell r="B67" t="str">
            <v>Bãng ®iÖn 220V - 200W</v>
          </cell>
          <cell r="C67" t="str">
            <v>c¸i</v>
          </cell>
          <cell r="D67">
            <v>10000</v>
          </cell>
        </row>
        <row r="68">
          <cell r="B68" t="str">
            <v>Bãng ®iÖn 36V - 40W</v>
          </cell>
          <cell r="C68" t="str">
            <v>c¸i</v>
          </cell>
          <cell r="D68">
            <v>10000</v>
          </cell>
        </row>
        <row r="69">
          <cell r="B69" t="str">
            <v>Bãng ®iÖn 36W</v>
          </cell>
          <cell r="C69" t="str">
            <v>c¸i</v>
          </cell>
          <cell r="D69">
            <v>10000</v>
          </cell>
        </row>
        <row r="70">
          <cell r="B70" t="str">
            <v>Bao cao su</v>
          </cell>
          <cell r="C70" t="str">
            <v>c¸i</v>
          </cell>
          <cell r="D70">
            <v>8000</v>
          </cell>
        </row>
        <row r="71">
          <cell r="B71" t="str">
            <v>Bé èng mÉu nguyªn d¹ng</v>
          </cell>
          <cell r="C71" t="str">
            <v>bé</v>
          </cell>
          <cell r="D71">
            <v>500000</v>
          </cell>
        </row>
        <row r="72">
          <cell r="B72" t="str">
            <v>Bé gia mèc cÇn khoan</v>
          </cell>
          <cell r="C72" t="str">
            <v>bé</v>
          </cell>
          <cell r="D72">
            <v>120000</v>
          </cell>
        </row>
        <row r="73">
          <cell r="B73" t="str">
            <v>Bé kÝnh Ðp</v>
          </cell>
          <cell r="C73" t="str">
            <v>bé</v>
          </cell>
          <cell r="D73">
            <v>500000</v>
          </cell>
        </row>
        <row r="74">
          <cell r="B74" t="str">
            <v>Bé më réng kim c­¬ng</v>
          </cell>
          <cell r="C74" t="str">
            <v>bé</v>
          </cell>
          <cell r="D74">
            <v>2500000</v>
          </cell>
        </row>
        <row r="75">
          <cell r="B75" t="str">
            <v>Bé r©y ®Þa chÊt F 20cm</v>
          </cell>
          <cell r="C75" t="str">
            <v>bé</v>
          </cell>
          <cell r="D75">
            <v>1300000</v>
          </cell>
        </row>
        <row r="76">
          <cell r="B76" t="str">
            <v>Bé r©y sái</v>
          </cell>
          <cell r="C76" t="str">
            <v>bé</v>
          </cell>
          <cell r="D76">
            <v>1750000</v>
          </cell>
        </row>
        <row r="77">
          <cell r="B77" t="str">
            <v>Bé x¹c ac quy</v>
          </cell>
          <cell r="C77" t="str">
            <v>bé</v>
          </cell>
          <cell r="D77">
            <v>1000000</v>
          </cell>
        </row>
        <row r="78">
          <cell r="B78" t="str">
            <v>Bóa</v>
          </cell>
          <cell r="C78" t="str">
            <v>chiÕc</v>
          </cell>
          <cell r="D78">
            <v>50000</v>
          </cell>
        </row>
        <row r="79">
          <cell r="B79" t="str">
            <v>Bóa ®Þa chÊt</v>
          </cell>
          <cell r="C79" t="str">
            <v>c¸i</v>
          </cell>
          <cell r="D79">
            <v>50000</v>
          </cell>
        </row>
        <row r="80">
          <cell r="B80" t="str">
            <v>Bót ch× ®en</v>
          </cell>
          <cell r="C80" t="str">
            <v>c¸i</v>
          </cell>
          <cell r="D80">
            <v>15000</v>
          </cell>
        </row>
        <row r="81">
          <cell r="B81" t="str">
            <v>Bót l«ng cì nhá F 5, F 2cm, F 1cm</v>
          </cell>
          <cell r="C81" t="str">
            <v>bé</v>
          </cell>
          <cell r="D81">
            <v>1000000</v>
          </cell>
        </row>
        <row r="82">
          <cell r="B82" t="str">
            <v>C¸nh s¾t (E60-E70-E100)</v>
          </cell>
          <cell r="C82" t="str">
            <v>bé</v>
          </cell>
          <cell r="D82">
            <v>8000</v>
          </cell>
        </row>
        <row r="83">
          <cell r="B83" t="str">
            <v>C¸p</v>
          </cell>
          <cell r="C83" t="str">
            <v>m</v>
          </cell>
          <cell r="D83">
            <v>8000</v>
          </cell>
        </row>
        <row r="84">
          <cell r="B84" t="str">
            <v>C¸p §K 6mm</v>
          </cell>
          <cell r="C84" t="str">
            <v>m</v>
          </cell>
          <cell r="D84">
            <v>6000</v>
          </cell>
        </row>
        <row r="85">
          <cell r="B85" t="str">
            <v>C¸p móc n­íc</v>
          </cell>
          <cell r="C85" t="str">
            <v>m</v>
          </cell>
          <cell r="D85">
            <v>70000</v>
          </cell>
        </row>
        <row r="86">
          <cell r="B86" t="str">
            <v>C¸p thÐp d©y F6 - F8 mm</v>
          </cell>
          <cell r="C86" t="str">
            <v>m</v>
          </cell>
          <cell r="D86">
            <v>10000</v>
          </cell>
        </row>
        <row r="87">
          <cell r="B87" t="str">
            <v>C¸t chuÈn</v>
          </cell>
          <cell r="C87" t="str">
            <v>kg</v>
          </cell>
          <cell r="D87">
            <v>20</v>
          </cell>
        </row>
        <row r="88">
          <cell r="B88" t="str">
            <v>C¸t sái</v>
          </cell>
          <cell r="C88" t="str">
            <v>m3</v>
          </cell>
          <cell r="D88">
            <v>50000</v>
          </cell>
        </row>
        <row r="89">
          <cell r="B89" t="str">
            <v>C¸t vµng</v>
          </cell>
          <cell r="C89" t="str">
            <v>m3</v>
          </cell>
          <cell r="D89">
            <v>11500</v>
          </cell>
        </row>
        <row r="90">
          <cell r="B90" t="str">
            <v>Cäc bªt«ng 8 x 8 x 60</v>
          </cell>
          <cell r="C90" t="str">
            <v>c¸i</v>
          </cell>
          <cell r="D90">
            <v>2500</v>
          </cell>
        </row>
        <row r="91">
          <cell r="B91" t="str">
            <v>Cäc gç</v>
          </cell>
          <cell r="C91" t="str">
            <v>c¸i</v>
          </cell>
          <cell r="D91">
            <v>2500</v>
          </cell>
        </row>
        <row r="92">
          <cell r="B92" t="str">
            <v>Cäc gç 0,04 x 0,04m</v>
          </cell>
          <cell r="C92" t="str">
            <v>c¸i</v>
          </cell>
          <cell r="D92">
            <v>2500</v>
          </cell>
        </row>
        <row r="93">
          <cell r="B93" t="str">
            <v>Cäc gç 10 x 10 x 80</v>
          </cell>
          <cell r="C93" t="str">
            <v>c¸i</v>
          </cell>
          <cell r="D93">
            <v>2500</v>
          </cell>
        </row>
        <row r="94">
          <cell r="B94" t="str">
            <v>Cäc gç 15 x 15 x 200</v>
          </cell>
          <cell r="C94" t="str">
            <v>cäc</v>
          </cell>
          <cell r="D94">
            <v>2500</v>
          </cell>
        </row>
        <row r="95">
          <cell r="B95" t="str">
            <v>Cäc gç 4 x 4 x 30</v>
          </cell>
          <cell r="C95" t="str">
            <v>cäc</v>
          </cell>
          <cell r="D95">
            <v>2500</v>
          </cell>
        </row>
        <row r="96">
          <cell r="B96" t="str">
            <v>Cäc gç 4x4x40cm</v>
          </cell>
          <cell r="C96" t="str">
            <v>c¸i</v>
          </cell>
          <cell r="D96">
            <v>2500</v>
          </cell>
        </row>
        <row r="97">
          <cell r="B97" t="str">
            <v>Cäc gç 5 x 5 x 40</v>
          </cell>
          <cell r="C97" t="str">
            <v>c¸i</v>
          </cell>
          <cell r="D97">
            <v>2500</v>
          </cell>
        </row>
        <row r="98">
          <cell r="B98" t="str">
            <v>Cäc mèc gç</v>
          </cell>
          <cell r="C98" t="str">
            <v>c¸i</v>
          </cell>
          <cell r="D98">
            <v>2500</v>
          </cell>
        </row>
        <row r="99">
          <cell r="B99" t="str">
            <v>Cäc mèc xim¨ng</v>
          </cell>
          <cell r="C99" t="str">
            <v>c¸i</v>
          </cell>
          <cell r="D99">
            <v>10000</v>
          </cell>
        </row>
        <row r="100">
          <cell r="B100" t="str">
            <v>Cäc neo</v>
          </cell>
          <cell r="C100" t="str">
            <v>bé</v>
          </cell>
          <cell r="D100">
            <v>10000</v>
          </cell>
        </row>
        <row r="101">
          <cell r="B101" t="str">
            <v>Cäc s¾t §K 10 x 300mm</v>
          </cell>
          <cell r="C101" t="str">
            <v>cäc</v>
          </cell>
          <cell r="D101">
            <v>8000</v>
          </cell>
        </row>
        <row r="102">
          <cell r="B102" t="str">
            <v>CÆp ®¨ng ký ®o ®¹c</v>
          </cell>
          <cell r="C102" t="str">
            <v>c¸i</v>
          </cell>
          <cell r="D102">
            <v>8000</v>
          </cell>
        </row>
        <row r="103">
          <cell r="B103" t="str">
            <v>Cãt Ðp</v>
          </cell>
          <cell r="C103" t="str">
            <v>m2</v>
          </cell>
          <cell r="D103">
            <v>20000</v>
          </cell>
        </row>
        <row r="104">
          <cell r="B104" t="str">
            <v>CÇn c¾t c¸nh (40c¸i)</v>
          </cell>
          <cell r="C104" t="str">
            <v>bé</v>
          </cell>
          <cell r="D104">
            <v>1000000</v>
          </cell>
        </row>
        <row r="105">
          <cell r="B105" t="str">
            <v>CÇn chèt</v>
          </cell>
          <cell r="C105" t="str">
            <v>m</v>
          </cell>
          <cell r="D105">
            <v>400000</v>
          </cell>
        </row>
        <row r="106">
          <cell r="B106" t="str">
            <v>CÇn khoan</v>
          </cell>
          <cell r="C106" t="str">
            <v>m</v>
          </cell>
          <cell r="D106">
            <v>80000</v>
          </cell>
        </row>
        <row r="107">
          <cell r="B107" t="str">
            <v>CÇn khoan 25 x 105 x 800</v>
          </cell>
          <cell r="C107" t="str">
            <v>c¸i</v>
          </cell>
          <cell r="D107">
            <v>80000</v>
          </cell>
        </row>
        <row r="108">
          <cell r="B108" t="str">
            <v>CÇn xo¾n</v>
          </cell>
          <cell r="C108" t="str">
            <v>m</v>
          </cell>
          <cell r="D108">
            <v>450000</v>
          </cell>
        </row>
        <row r="109">
          <cell r="B109" t="str">
            <v>CÇn xuyªn</v>
          </cell>
          <cell r="C109" t="str">
            <v>m</v>
          </cell>
          <cell r="D109">
            <v>450000</v>
          </cell>
        </row>
        <row r="110">
          <cell r="B110" t="str">
            <v>CÇu ch× sø</v>
          </cell>
          <cell r="C110" t="str">
            <v>c¸i</v>
          </cell>
          <cell r="D110">
            <v>5000</v>
          </cell>
        </row>
        <row r="111">
          <cell r="B111" t="str">
            <v>CÇu dao ®iÖn 3 pha</v>
          </cell>
          <cell r="C111" t="str">
            <v>c¸i</v>
          </cell>
          <cell r="D111">
            <v>15000</v>
          </cell>
        </row>
        <row r="112">
          <cell r="B112" t="str">
            <v>Cèc ®Êt luyÖn, cµng vaxiliep</v>
          </cell>
          <cell r="C112" t="str">
            <v>bé</v>
          </cell>
          <cell r="D112">
            <v>200000</v>
          </cell>
        </row>
        <row r="113">
          <cell r="B113" t="str">
            <v>Cèc má nh«m (®un thµnh phÇn h¹t)</v>
          </cell>
          <cell r="C113" t="str">
            <v>c¸i</v>
          </cell>
          <cell r="D113">
            <v>8000</v>
          </cell>
        </row>
        <row r="114">
          <cell r="B114" t="str">
            <v>Cèc thñy tinh</v>
          </cell>
          <cell r="C114" t="str">
            <v>c¸i</v>
          </cell>
          <cell r="D114">
            <v>18000</v>
          </cell>
        </row>
        <row r="115">
          <cell r="B115" t="str">
            <v>Cèc thñy tinh (50-1000)ml</v>
          </cell>
          <cell r="C115" t="str">
            <v>c¸i</v>
          </cell>
          <cell r="D115">
            <v>18000</v>
          </cell>
        </row>
        <row r="116">
          <cell r="B116" t="str">
            <v>Cèc thñy tinh 1000ml</v>
          </cell>
          <cell r="C116" t="str">
            <v>c¸i</v>
          </cell>
          <cell r="D116">
            <v>18000</v>
          </cell>
        </row>
        <row r="117">
          <cell r="B117" t="str">
            <v>Cèi chµy ®ång</v>
          </cell>
          <cell r="C117" t="str">
            <v>bé</v>
          </cell>
          <cell r="D117">
            <v>300000</v>
          </cell>
        </row>
        <row r="118">
          <cell r="B118" t="str">
            <v>Cèi chµy sø</v>
          </cell>
          <cell r="C118" t="str">
            <v>bé</v>
          </cell>
          <cell r="D118">
            <v>35000</v>
          </cell>
        </row>
        <row r="119">
          <cell r="B119" t="str">
            <v>Cèi chµy thñy tinh</v>
          </cell>
          <cell r="C119" t="str">
            <v>bé</v>
          </cell>
          <cell r="D119">
            <v>120000</v>
          </cell>
        </row>
        <row r="120">
          <cell r="B120" t="str">
            <v>Cèi chÕ bÞ</v>
          </cell>
          <cell r="C120" t="str">
            <v>bé</v>
          </cell>
          <cell r="D120">
            <v>600000</v>
          </cell>
        </row>
        <row r="121">
          <cell r="B121" t="str">
            <v>Cèi chÕ bÞ (Anh)</v>
          </cell>
          <cell r="C121" t="str">
            <v>bé</v>
          </cell>
          <cell r="D121">
            <v>800000</v>
          </cell>
        </row>
        <row r="122">
          <cell r="B122" t="str">
            <v>Cèi gi· ®¸</v>
          </cell>
          <cell r="C122" t="str">
            <v>bé</v>
          </cell>
          <cell r="D122">
            <v>700000</v>
          </cell>
        </row>
        <row r="123">
          <cell r="B123" t="str">
            <v>Cét s¾t ®Æt m¸y ®o giã</v>
          </cell>
          <cell r="C123" t="str">
            <v>c¸i</v>
          </cell>
          <cell r="D123">
            <v>30000</v>
          </cell>
        </row>
        <row r="124">
          <cell r="B124" t="str">
            <v>Cét s¾t ®Æt m¸y ®o sãng</v>
          </cell>
          <cell r="C124" t="str">
            <v>c¸i</v>
          </cell>
          <cell r="D124">
            <v>30000</v>
          </cell>
        </row>
        <row r="125">
          <cell r="B125" t="str">
            <v>Chµy ®Çm ®Êt</v>
          </cell>
          <cell r="C125" t="str">
            <v>c¸i</v>
          </cell>
          <cell r="D125">
            <v>200000</v>
          </cell>
        </row>
        <row r="126">
          <cell r="B126" t="str">
            <v>Chai nót mµi</v>
          </cell>
          <cell r="C126" t="str">
            <v>c¸i</v>
          </cell>
          <cell r="D126">
            <v>15000</v>
          </cell>
        </row>
        <row r="127">
          <cell r="B127" t="str">
            <v>ChÐn nung</v>
          </cell>
          <cell r="C127" t="str">
            <v>c¸i</v>
          </cell>
          <cell r="D127">
            <v>6500</v>
          </cell>
        </row>
        <row r="128">
          <cell r="B128" t="str">
            <v>ChÐn sø</v>
          </cell>
          <cell r="C128" t="str">
            <v>c¸i</v>
          </cell>
          <cell r="D128">
            <v>5000</v>
          </cell>
        </row>
        <row r="129">
          <cell r="B129" t="str">
            <v>Chèt bóa</v>
          </cell>
          <cell r="C129" t="str">
            <v>chiÕc</v>
          </cell>
          <cell r="D129">
            <v>200000</v>
          </cell>
        </row>
        <row r="130">
          <cell r="B130" t="str">
            <v>Chèt cÇn</v>
          </cell>
          <cell r="C130" t="str">
            <v>c¸i</v>
          </cell>
          <cell r="D130">
            <v>25000</v>
          </cell>
        </row>
        <row r="131">
          <cell r="B131" t="str">
            <v>ChËu nh«m F 30cm</v>
          </cell>
          <cell r="C131" t="str">
            <v>c¸i</v>
          </cell>
          <cell r="D131">
            <v>30000</v>
          </cell>
        </row>
        <row r="132">
          <cell r="B132" t="str">
            <v>ChËu thñy tinh</v>
          </cell>
          <cell r="C132" t="str">
            <v>c¸i</v>
          </cell>
          <cell r="D132">
            <v>30000</v>
          </cell>
        </row>
        <row r="133">
          <cell r="B133" t="str">
            <v>ChËu thñy tinh F 20cm</v>
          </cell>
          <cell r="C133" t="str">
            <v>c¸i</v>
          </cell>
          <cell r="D133">
            <v>30000</v>
          </cell>
        </row>
        <row r="134">
          <cell r="B134" t="str">
            <v>Chïy vaxiliep</v>
          </cell>
          <cell r="C134" t="str">
            <v>c¸i</v>
          </cell>
          <cell r="D134">
            <v>200000</v>
          </cell>
        </row>
        <row r="135">
          <cell r="B135" t="str">
            <v>Choßng c¸nh tr¸ng hîp kim cøng</v>
          </cell>
          <cell r="C135" t="str">
            <v>c¸i</v>
          </cell>
          <cell r="D135">
            <v>500000</v>
          </cell>
        </row>
        <row r="136">
          <cell r="B136" t="str">
            <v>Cßi ®o n­íc</v>
          </cell>
          <cell r="C136" t="str">
            <v>c¸i</v>
          </cell>
          <cell r="D136">
            <v>10000</v>
          </cell>
        </row>
        <row r="137">
          <cell r="B137" t="str">
            <v>Cùc thu sãng däc</v>
          </cell>
          <cell r="C137" t="str">
            <v>chiÕc</v>
          </cell>
          <cell r="D137">
            <v>250000</v>
          </cell>
        </row>
        <row r="138">
          <cell r="B138" t="str">
            <v>Cùc thu sãng ngang</v>
          </cell>
          <cell r="C138" t="str">
            <v>chiÕc</v>
          </cell>
          <cell r="D138">
            <v>300000</v>
          </cell>
        </row>
        <row r="139">
          <cell r="B139" t="str">
            <v>Cuèc chim</v>
          </cell>
          <cell r="C139" t="str">
            <v>c¸i</v>
          </cell>
          <cell r="D139">
            <v>20000</v>
          </cell>
        </row>
        <row r="140">
          <cell r="B140" t="str">
            <v>D©y ®iÖn</v>
          </cell>
          <cell r="C140" t="str">
            <v>m</v>
          </cell>
          <cell r="D140">
            <v>8000</v>
          </cell>
        </row>
        <row r="141">
          <cell r="B141" t="str">
            <v>D©y ®iÖn næ m×n</v>
          </cell>
          <cell r="C141" t="str">
            <v>m</v>
          </cell>
          <cell r="D141">
            <v>8000</v>
          </cell>
        </row>
        <row r="142">
          <cell r="B142" t="str">
            <v>D©y ®iÖn sóp</v>
          </cell>
          <cell r="C142" t="str">
            <v>m</v>
          </cell>
          <cell r="D142">
            <v>20000</v>
          </cell>
        </row>
        <row r="143">
          <cell r="B143" t="str">
            <v>D©y ®o</v>
          </cell>
          <cell r="C143" t="str">
            <v>m</v>
          </cell>
          <cell r="D143">
            <v>8000</v>
          </cell>
        </row>
        <row r="144">
          <cell r="B144" t="str">
            <v>D©y ®Þa chÊn</v>
          </cell>
          <cell r="C144" t="str">
            <v>m</v>
          </cell>
          <cell r="D144">
            <v>3500</v>
          </cell>
        </row>
        <row r="145">
          <cell r="B145" t="str">
            <v>D©y ®Þa vËt lý (thu, ph¸t)</v>
          </cell>
          <cell r="C145" t="str">
            <v>m</v>
          </cell>
          <cell r="D145">
            <v>3500</v>
          </cell>
        </row>
        <row r="146">
          <cell r="B146" t="str">
            <v>D©y c¸p §K 3 mm</v>
          </cell>
          <cell r="C146" t="str">
            <v>m</v>
          </cell>
          <cell r="D146">
            <v>8000</v>
          </cell>
        </row>
        <row r="147">
          <cell r="B147" t="str">
            <v>D©y c¸p ®iÖn 3 pha</v>
          </cell>
          <cell r="C147" t="str">
            <v>m</v>
          </cell>
          <cell r="D147">
            <v>20000</v>
          </cell>
        </row>
        <row r="148">
          <cell r="B148" t="str">
            <v>D©y cao su F 8ml (®Ó lµm thÊm vµ b·o hßa n­íc)</v>
          </cell>
          <cell r="C148" t="str">
            <v>m</v>
          </cell>
          <cell r="D148">
            <v>12000</v>
          </cell>
        </row>
        <row r="149">
          <cell r="B149" t="str">
            <v>D©y thÐp F 2-3</v>
          </cell>
          <cell r="C149" t="str">
            <v>kg</v>
          </cell>
          <cell r="D149">
            <v>5000</v>
          </cell>
        </row>
        <row r="150">
          <cell r="B150" t="str">
            <v>D©y thÐp vµ ®inh 5cm</v>
          </cell>
          <cell r="C150" t="str">
            <v>kg</v>
          </cell>
          <cell r="D150">
            <v>5000</v>
          </cell>
        </row>
        <row r="151">
          <cell r="B151" t="str">
            <v>Dao rùa chÆt ®Êt</v>
          </cell>
          <cell r="C151" t="str">
            <v>c¸i</v>
          </cell>
          <cell r="D151">
            <v>30000</v>
          </cell>
        </row>
        <row r="152">
          <cell r="B152" t="str">
            <v>Dao g¹t ®Êt</v>
          </cell>
          <cell r="C152" t="str">
            <v>c¸i</v>
          </cell>
          <cell r="D152">
            <v>30000</v>
          </cell>
        </row>
        <row r="153">
          <cell r="B153" t="str">
            <v>Dao gät ®Êt</v>
          </cell>
          <cell r="C153" t="str">
            <v>c¸i</v>
          </cell>
          <cell r="D153">
            <v>30000</v>
          </cell>
        </row>
        <row r="154">
          <cell r="B154" t="str">
            <v>Dao luyÖn ®Êt</v>
          </cell>
          <cell r="C154" t="str">
            <v>c¸i</v>
          </cell>
          <cell r="D154">
            <v>30000</v>
          </cell>
        </row>
        <row r="155">
          <cell r="B155" t="str">
            <v>Dao nÐn, dao c¾t</v>
          </cell>
          <cell r="C155" t="str">
            <v>c¸i</v>
          </cell>
          <cell r="D155">
            <v>30000</v>
          </cell>
        </row>
        <row r="156">
          <cell r="B156" t="str">
            <v>Dao vßng hîp kim</v>
          </cell>
          <cell r="C156" t="str">
            <v>c¸i</v>
          </cell>
          <cell r="D156">
            <v>30000</v>
          </cell>
        </row>
        <row r="157">
          <cell r="B157" t="str">
            <v>Dao vßng nÐn</v>
          </cell>
          <cell r="C157" t="str">
            <v>c¸i</v>
          </cell>
          <cell r="D157">
            <v>30000</v>
          </cell>
        </row>
        <row r="158">
          <cell r="B158" t="str">
            <v>Dao vßng thÊm</v>
          </cell>
          <cell r="C158" t="str">
            <v>c¸i</v>
          </cell>
          <cell r="D158">
            <v>30000</v>
          </cell>
        </row>
        <row r="159">
          <cell r="B159" t="str">
            <v>DÇm I300 - 350 dµi h¬n 3,5m</v>
          </cell>
          <cell r="C159" t="str">
            <v>kg</v>
          </cell>
          <cell r="D159">
            <v>5000</v>
          </cell>
        </row>
        <row r="160">
          <cell r="B160" t="str">
            <v>DÇu ®iezel</v>
          </cell>
          <cell r="C160" t="str">
            <v>kg</v>
          </cell>
          <cell r="D160">
            <v>5000</v>
          </cell>
        </row>
        <row r="161">
          <cell r="B161" t="str">
            <v>DÇu c«ng nghiÖp 20</v>
          </cell>
          <cell r="C161" t="str">
            <v>kg</v>
          </cell>
          <cell r="D161">
            <v>8000</v>
          </cell>
        </row>
        <row r="162">
          <cell r="B162" t="str">
            <v>DÇu kÝch</v>
          </cell>
          <cell r="C162" t="str">
            <v>kg</v>
          </cell>
          <cell r="D162">
            <v>8000</v>
          </cell>
        </row>
        <row r="163">
          <cell r="B163" t="str">
            <v>DÇu mì phô</v>
          </cell>
          <cell r="C163" t="str">
            <v>kg</v>
          </cell>
          <cell r="D163">
            <v>5000</v>
          </cell>
        </row>
        <row r="164">
          <cell r="B164" t="str">
            <v>Dông cô thÝ nghiÖm ®Çm nÐn</v>
          </cell>
          <cell r="C164" t="str">
            <v>bé</v>
          </cell>
          <cell r="D164">
            <v>300000</v>
          </cell>
        </row>
        <row r="165">
          <cell r="B165" t="str">
            <v>Dông cô x¸c ®Þnh ®é tan r·</v>
          </cell>
          <cell r="C165" t="str">
            <v>c¸i</v>
          </cell>
          <cell r="D165">
            <v>400000</v>
          </cell>
        </row>
        <row r="166">
          <cell r="B166" t="str">
            <v>Dông cô x¸c ®Þnh tr­¬ng në</v>
          </cell>
          <cell r="C166" t="str">
            <v>c¸i</v>
          </cell>
          <cell r="D166">
            <v>1500000</v>
          </cell>
        </row>
        <row r="167">
          <cell r="B167" t="str">
            <v>Dông cô x¸c ®Þnh gãc nghØ cña c¸t</v>
          </cell>
          <cell r="C167" t="str">
            <v>bé</v>
          </cell>
          <cell r="D167">
            <v>200000</v>
          </cell>
        </row>
        <row r="168">
          <cell r="B168" t="str">
            <v>èng ®o thÝ nghiÖm</v>
          </cell>
          <cell r="C168" t="str">
            <v>c¸i</v>
          </cell>
          <cell r="D168">
            <v>50000</v>
          </cell>
        </row>
        <row r="169">
          <cell r="B169" t="str">
            <v>èng ®ong thñy tinh 1000ml</v>
          </cell>
          <cell r="C169" t="str">
            <v>c¸i</v>
          </cell>
          <cell r="D169">
            <v>50000</v>
          </cell>
        </row>
        <row r="170">
          <cell r="B170" t="str">
            <v>èng ®ong thñy tinh 1000ml, 500ml, 200ml</v>
          </cell>
          <cell r="C170" t="str">
            <v>c¸i</v>
          </cell>
          <cell r="D170">
            <v>50000</v>
          </cell>
        </row>
        <row r="171">
          <cell r="B171" t="str">
            <v>èng ®Þnh t©m cè ®Þnh d¹ng Thôy sü</v>
          </cell>
          <cell r="C171" t="str">
            <v>c¸i</v>
          </cell>
          <cell r="D171">
            <v>50000</v>
          </cell>
        </row>
        <row r="172">
          <cell r="B172" t="str">
            <v>èng cao su dÉn n­íc</v>
          </cell>
          <cell r="C172" t="str">
            <v>m</v>
          </cell>
          <cell r="D172">
            <v>5000</v>
          </cell>
        </row>
        <row r="173">
          <cell r="B173" t="str">
            <v>èng cao su dÉn n­íc F 16mm</v>
          </cell>
          <cell r="C173" t="str">
            <v>m</v>
          </cell>
          <cell r="D173">
            <v>5000</v>
          </cell>
        </row>
        <row r="174">
          <cell r="B174" t="str">
            <v>èng cao su F 16 - F 18mm</v>
          </cell>
          <cell r="C174" t="str">
            <v>m</v>
          </cell>
          <cell r="D174">
            <v>5000</v>
          </cell>
        </row>
        <row r="175">
          <cell r="B175" t="str">
            <v>èng cao su mÒm</v>
          </cell>
          <cell r="C175" t="str">
            <v>m</v>
          </cell>
          <cell r="D175">
            <v>5000</v>
          </cell>
        </row>
        <row r="176">
          <cell r="B176" t="str">
            <v>èng chèng</v>
          </cell>
          <cell r="C176" t="str">
            <v>m</v>
          </cell>
          <cell r="D176">
            <v>8000</v>
          </cell>
        </row>
        <row r="177">
          <cell r="B177" t="str">
            <v>èng chuÈn ®é 25ml</v>
          </cell>
          <cell r="C177" t="str">
            <v>c¸i</v>
          </cell>
          <cell r="D177">
            <v>60000</v>
          </cell>
        </row>
        <row r="178">
          <cell r="B178" t="str">
            <v>èng day ®ång trôc F 25 &amp; F 50</v>
          </cell>
          <cell r="C178" t="str">
            <v>bé</v>
          </cell>
          <cell r="D178">
            <v>200000</v>
          </cell>
        </row>
        <row r="179">
          <cell r="B179" t="str">
            <v>èng hót thñy tinh (2-100)ml</v>
          </cell>
          <cell r="C179" t="str">
            <v>c¸i</v>
          </cell>
          <cell r="D179">
            <v>50000</v>
          </cell>
        </row>
        <row r="180">
          <cell r="B180" t="str">
            <v>èng kÏm F 32</v>
          </cell>
          <cell r="C180" t="str">
            <v>m</v>
          </cell>
          <cell r="D180">
            <v>20000</v>
          </cell>
        </row>
        <row r="181">
          <cell r="B181" t="str">
            <v>èng läc l­íi ®ång (F 100 - F 200)mm</v>
          </cell>
          <cell r="C181" t="str">
            <v>m</v>
          </cell>
          <cell r="D181">
            <v>50000</v>
          </cell>
        </row>
        <row r="182">
          <cell r="B182" t="str">
            <v>èng mÉu</v>
          </cell>
          <cell r="C182" t="str">
            <v>èng</v>
          </cell>
          <cell r="D182">
            <v>300000</v>
          </cell>
        </row>
        <row r="183">
          <cell r="B183" t="str">
            <v>èng mÉu ®¬n</v>
          </cell>
          <cell r="C183" t="str">
            <v>m</v>
          </cell>
          <cell r="D183">
            <v>300000</v>
          </cell>
        </row>
        <row r="184">
          <cell r="B184" t="str">
            <v>èng mÉu kÐp</v>
          </cell>
          <cell r="C184" t="str">
            <v>c¸i</v>
          </cell>
          <cell r="D184">
            <v>1200000</v>
          </cell>
        </row>
        <row r="185">
          <cell r="B185" t="str">
            <v>èng mÉu nguyªn d¹ng</v>
          </cell>
          <cell r="C185" t="str">
            <v>m</v>
          </cell>
          <cell r="D185">
            <v>600000</v>
          </cell>
        </row>
        <row r="186">
          <cell r="B186" t="str">
            <v>èng mÉu xo¾n</v>
          </cell>
          <cell r="C186" t="str">
            <v>m</v>
          </cell>
          <cell r="D186">
            <v>600000</v>
          </cell>
        </row>
        <row r="187">
          <cell r="B187" t="str">
            <v>èng móc n­íc dµi 2m</v>
          </cell>
          <cell r="C187" t="str">
            <v>c¸i</v>
          </cell>
          <cell r="D187">
            <v>50000</v>
          </cell>
        </row>
        <row r="188">
          <cell r="B188" t="str">
            <v>èng ngoµi F 16</v>
          </cell>
          <cell r="C188" t="str">
            <v>m</v>
          </cell>
          <cell r="D188">
            <v>10000</v>
          </cell>
        </row>
        <row r="189">
          <cell r="B189" t="str">
            <v>èng n­íc F 50</v>
          </cell>
          <cell r="C189" t="str">
            <v>m</v>
          </cell>
          <cell r="D189">
            <v>20000</v>
          </cell>
        </row>
        <row r="190">
          <cell r="B190" t="str">
            <v>èng sóng + qu¶ ®¹n</v>
          </cell>
          <cell r="C190" t="str">
            <v>chiÕc</v>
          </cell>
          <cell r="D190">
            <v>2000000</v>
          </cell>
        </row>
        <row r="191">
          <cell r="B191" t="str">
            <v>èng tæ ong dµi 1m</v>
          </cell>
          <cell r="C191" t="str">
            <v>èng</v>
          </cell>
          <cell r="D191">
            <v>100000</v>
          </cell>
        </row>
        <row r="192">
          <cell r="B192" t="str">
            <v>èng thñy tinh ch÷ T F 8</v>
          </cell>
          <cell r="C192" t="str">
            <v>c¸i</v>
          </cell>
          <cell r="D192">
            <v>50000</v>
          </cell>
        </row>
        <row r="193">
          <cell r="B193" t="str">
            <v>èng thñy tinh F 8ml dµi 1m lµm thÊm</v>
          </cell>
          <cell r="C193" t="str">
            <v>c¸i</v>
          </cell>
          <cell r="D193">
            <v>50000</v>
          </cell>
        </row>
        <row r="194">
          <cell r="B194" t="str">
            <v>èng trong F 42 (cÇn khoan)</v>
          </cell>
          <cell r="C194" t="str">
            <v>m</v>
          </cell>
          <cell r="D194">
            <v>50000</v>
          </cell>
        </row>
        <row r="195">
          <cell r="B195" t="str">
            <v>èng x¸c ®Þnh chuyÓn dÞch</v>
          </cell>
          <cell r="C195" t="str">
            <v>c¸i</v>
          </cell>
          <cell r="D195">
            <v>50000</v>
          </cell>
        </row>
        <row r="196">
          <cell r="B196" t="str">
            <v>G¹ch chØ</v>
          </cell>
          <cell r="C196" t="str">
            <v>viªn</v>
          </cell>
          <cell r="D196">
            <v>300</v>
          </cell>
        </row>
        <row r="197">
          <cell r="B197" t="str">
            <v>Gç chèng nhãm V F 18</v>
          </cell>
          <cell r="C197" t="str">
            <v>m3</v>
          </cell>
          <cell r="D197">
            <v>1500000</v>
          </cell>
        </row>
        <row r="198">
          <cell r="B198" t="str">
            <v>Gç d¸n 40</v>
          </cell>
          <cell r="C198" t="str">
            <v>m2</v>
          </cell>
          <cell r="D198">
            <v>25000</v>
          </cell>
        </row>
        <row r="199">
          <cell r="B199" t="str">
            <v>Gç dÇu 25</v>
          </cell>
          <cell r="C199" t="str">
            <v>m2</v>
          </cell>
          <cell r="D199">
            <v>25000</v>
          </cell>
        </row>
        <row r="200">
          <cell r="B200" t="str">
            <v>Gç nhãm V</v>
          </cell>
          <cell r="C200" t="str">
            <v>m3</v>
          </cell>
          <cell r="D200">
            <v>1500000</v>
          </cell>
        </row>
        <row r="201">
          <cell r="B201" t="str">
            <v>Gç tÊm</v>
          </cell>
          <cell r="C201" t="str">
            <v>m3</v>
          </cell>
          <cell r="D201">
            <v>2000000</v>
          </cell>
        </row>
        <row r="202">
          <cell r="B202" t="str">
            <v>Gç v¸n 4 ph©n</v>
          </cell>
          <cell r="C202" t="str">
            <v>m3</v>
          </cell>
          <cell r="D202">
            <v>2000000</v>
          </cell>
        </row>
        <row r="203">
          <cell r="B203" t="str">
            <v>Gç xÎ nhãm V</v>
          </cell>
          <cell r="C203" t="str">
            <v>m3</v>
          </cell>
          <cell r="D203">
            <v>1500000</v>
          </cell>
        </row>
        <row r="204">
          <cell r="B204" t="str">
            <v>Ghen cao su F 63</v>
          </cell>
          <cell r="C204" t="str">
            <v>m</v>
          </cell>
          <cell r="D204">
            <v>10000</v>
          </cell>
        </row>
        <row r="205">
          <cell r="B205" t="str">
            <v>Ghen kim lo¹i F 63</v>
          </cell>
          <cell r="C205" t="str">
            <v>m</v>
          </cell>
          <cell r="D205">
            <v>25000</v>
          </cell>
        </row>
        <row r="206">
          <cell r="B206" t="str">
            <v>Gi¸ èng nghiÖm</v>
          </cell>
          <cell r="C206" t="str">
            <v>c¸i</v>
          </cell>
          <cell r="D206">
            <v>150000</v>
          </cell>
        </row>
        <row r="207">
          <cell r="B207" t="str">
            <v>Gi¸ gç lµm thÊm</v>
          </cell>
          <cell r="C207" t="str">
            <v>c¸i</v>
          </cell>
          <cell r="D207">
            <v>150000</v>
          </cell>
        </row>
        <row r="208">
          <cell r="B208" t="str">
            <v>GiÊy ®¨ng ký ®o ®¹c</v>
          </cell>
          <cell r="C208" t="str">
            <v>tê</v>
          </cell>
          <cell r="D208">
            <v>200</v>
          </cell>
        </row>
        <row r="209">
          <cell r="B209" t="str">
            <v>GiÊy ®¸nh m¸y</v>
          </cell>
          <cell r="C209" t="str">
            <v>ram</v>
          </cell>
          <cell r="D209">
            <v>20000</v>
          </cell>
        </row>
        <row r="210">
          <cell r="B210" t="str">
            <v>GiÊy ¶nh</v>
          </cell>
          <cell r="C210" t="str">
            <v>m</v>
          </cell>
          <cell r="D210">
            <v>50000</v>
          </cell>
        </row>
        <row r="211">
          <cell r="B211" t="str">
            <v>GiÊy ¶nh khæ 140mm</v>
          </cell>
          <cell r="C211" t="str">
            <v>m</v>
          </cell>
          <cell r="D211">
            <v>100000</v>
          </cell>
        </row>
        <row r="212">
          <cell r="B212" t="str">
            <v>GiÊy bãng can</v>
          </cell>
          <cell r="C212" t="str">
            <v>m</v>
          </cell>
          <cell r="D212">
            <v>2500</v>
          </cell>
        </row>
        <row r="213">
          <cell r="B213" t="str">
            <v>GiÊy bãng can</v>
          </cell>
          <cell r="C213" t="str">
            <v>m2</v>
          </cell>
          <cell r="D213">
            <v>3000</v>
          </cell>
        </row>
        <row r="214">
          <cell r="B214" t="str">
            <v>GiÊy can</v>
          </cell>
          <cell r="C214" t="str">
            <v>cuén</v>
          </cell>
          <cell r="D214">
            <v>200000</v>
          </cell>
        </row>
        <row r="215">
          <cell r="B215" t="str">
            <v>GiÊy can</v>
          </cell>
          <cell r="C215" t="str">
            <v>m</v>
          </cell>
          <cell r="D215">
            <v>2500</v>
          </cell>
        </row>
        <row r="216">
          <cell r="B216" t="str">
            <v>GiÊy can cao 0,3m</v>
          </cell>
          <cell r="C216" t="str">
            <v>m</v>
          </cell>
          <cell r="D216">
            <v>2500</v>
          </cell>
        </row>
        <row r="217">
          <cell r="B217" t="str">
            <v>GiÊy Croki</v>
          </cell>
          <cell r="C217" t="str">
            <v>tê</v>
          </cell>
          <cell r="D217">
            <v>3400</v>
          </cell>
        </row>
        <row r="218">
          <cell r="B218" t="str">
            <v>GiÊy gãi mÉu</v>
          </cell>
          <cell r="C218" t="str">
            <v>ram</v>
          </cell>
          <cell r="D218">
            <v>22000</v>
          </cell>
        </row>
        <row r="219">
          <cell r="B219" t="str">
            <v>GiÊy in</v>
          </cell>
          <cell r="C219" t="str">
            <v>m2</v>
          </cell>
          <cell r="D219">
            <v>5000</v>
          </cell>
        </row>
        <row r="220">
          <cell r="B220" t="str">
            <v>GiÊy kÎ ly</v>
          </cell>
          <cell r="C220" t="str">
            <v>m</v>
          </cell>
          <cell r="D220">
            <v>2600</v>
          </cell>
        </row>
        <row r="221">
          <cell r="B221" t="str">
            <v>GiÊy kÎ ly</v>
          </cell>
          <cell r="C221" t="str">
            <v>tê</v>
          </cell>
          <cell r="D221">
            <v>2600</v>
          </cell>
        </row>
        <row r="222">
          <cell r="B222" t="str">
            <v>GiÊy kÎ ly cao 0,3m</v>
          </cell>
          <cell r="C222" t="str">
            <v>m</v>
          </cell>
          <cell r="D222">
            <v>2600</v>
          </cell>
        </row>
        <row r="223">
          <cell r="B223" t="str">
            <v>GiÊy kÎ ngang</v>
          </cell>
          <cell r="C223" t="str">
            <v>quyÓn</v>
          </cell>
          <cell r="D223">
            <v>2000</v>
          </cell>
        </row>
        <row r="224">
          <cell r="B224" t="str">
            <v>GiÊy tr¾ng</v>
          </cell>
          <cell r="C224" t="str">
            <v>tËp</v>
          </cell>
          <cell r="D224">
            <v>2000</v>
          </cell>
        </row>
        <row r="225">
          <cell r="B225" t="str">
            <v>GiÊy vÏ</v>
          </cell>
          <cell r="C225" t="str">
            <v>tê</v>
          </cell>
          <cell r="D225">
            <v>5000</v>
          </cell>
        </row>
        <row r="226">
          <cell r="B226" t="str">
            <v>GiÊy vÏ b×nh ®å phao</v>
          </cell>
          <cell r="C226" t="str">
            <v>tê</v>
          </cell>
          <cell r="D226">
            <v>5000</v>
          </cell>
        </row>
        <row r="227">
          <cell r="B227" t="str">
            <v>GiÊy vÏ b×nh ®å phao</v>
          </cell>
          <cell r="C227" t="str">
            <v>tê</v>
          </cell>
          <cell r="D227">
            <v>5000</v>
          </cell>
        </row>
        <row r="228">
          <cell r="B228" t="str">
            <v>GiÊy vÏ b¶n ®å (50 x 50)</v>
          </cell>
          <cell r="C228" t="str">
            <v>tê</v>
          </cell>
          <cell r="D228">
            <v>5000</v>
          </cell>
        </row>
        <row r="229">
          <cell r="B229" t="str">
            <v>GiÊy viÕt</v>
          </cell>
          <cell r="C229" t="str">
            <v>tËp</v>
          </cell>
          <cell r="D229">
            <v>2000</v>
          </cell>
        </row>
        <row r="230">
          <cell r="B230" t="str">
            <v>Hãa chÊt</v>
          </cell>
          <cell r="C230" t="str">
            <v>kg</v>
          </cell>
          <cell r="D230">
            <v>40000</v>
          </cell>
        </row>
        <row r="231">
          <cell r="B231" t="str">
            <v>Hãa chÊt (HCL, axetylen)</v>
          </cell>
          <cell r="C231" t="str">
            <v>kg</v>
          </cell>
          <cell r="D231">
            <v>40000</v>
          </cell>
        </row>
        <row r="232">
          <cell r="B232" t="str">
            <v>Hãa chÊt c¸c lo¹i</v>
          </cell>
          <cell r="C232" t="str">
            <v>gam</v>
          </cell>
          <cell r="D232">
            <v>40</v>
          </cell>
        </row>
        <row r="233">
          <cell r="B233" t="str">
            <v>Hép bét mµu</v>
          </cell>
          <cell r="C233" t="str">
            <v>hép</v>
          </cell>
          <cell r="D233">
            <v>15000</v>
          </cell>
        </row>
        <row r="234">
          <cell r="B234" t="str">
            <v>Hép bót d¹ mµu</v>
          </cell>
          <cell r="C234" t="str">
            <v>hép</v>
          </cell>
          <cell r="D234">
            <v>15000</v>
          </cell>
        </row>
        <row r="235">
          <cell r="B235" t="str">
            <v>Hép gç ®ùng mÉu</v>
          </cell>
          <cell r="C235" t="str">
            <v>hép</v>
          </cell>
          <cell r="D235">
            <v>8000</v>
          </cell>
        </row>
        <row r="236">
          <cell r="B236" t="str">
            <v>Hép gç ®ùng mÉu 400 x 400 x 400</v>
          </cell>
          <cell r="C236" t="str">
            <v>hép</v>
          </cell>
          <cell r="D236">
            <v>35000</v>
          </cell>
        </row>
        <row r="237">
          <cell r="B237" t="str">
            <v>Hép gç 24 « ®ùng mÉu l­u</v>
          </cell>
          <cell r="C237" t="str">
            <v>hép</v>
          </cell>
          <cell r="D237">
            <v>45000</v>
          </cell>
        </row>
        <row r="238">
          <cell r="B238" t="str">
            <v>Hép gç 2 ng¨n dµi 1m</v>
          </cell>
          <cell r="C238" t="str">
            <v>hép</v>
          </cell>
          <cell r="D238">
            <v>15000</v>
          </cell>
        </row>
        <row r="239">
          <cell r="B239" t="str">
            <v>Hép n¨ng l­îng</v>
          </cell>
          <cell r="C239" t="str">
            <v>hép</v>
          </cell>
          <cell r="D239">
            <v>500000</v>
          </cell>
        </row>
        <row r="240">
          <cell r="B240" t="str">
            <v>Hép nh«m nhá</v>
          </cell>
          <cell r="C240" t="str">
            <v>hép</v>
          </cell>
          <cell r="D240">
            <v>8000</v>
          </cell>
        </row>
        <row r="241">
          <cell r="B241" t="str">
            <v>Hép t«n 200 x 200 x 1</v>
          </cell>
          <cell r="C241" t="str">
            <v>hép</v>
          </cell>
          <cell r="D241">
            <v>12000</v>
          </cell>
        </row>
        <row r="242">
          <cell r="B242" t="str">
            <v>Hép t«n 200 x 100 mm</v>
          </cell>
          <cell r="C242" t="str">
            <v>c¸i</v>
          </cell>
          <cell r="D242">
            <v>12000</v>
          </cell>
        </row>
        <row r="243">
          <cell r="B243" t="str">
            <v>Kali thiocyarat</v>
          </cell>
          <cell r="C243" t="str">
            <v>gam</v>
          </cell>
          <cell r="D243">
            <v>40</v>
          </cell>
        </row>
        <row r="244">
          <cell r="B244" t="str">
            <v>Khay men</v>
          </cell>
          <cell r="C244" t="str">
            <v>c¸i</v>
          </cell>
          <cell r="D244">
            <v>50000</v>
          </cell>
        </row>
        <row r="245">
          <cell r="B245" t="str">
            <v>Khay men ch÷ nhËt</v>
          </cell>
          <cell r="C245" t="str">
            <v>c¸i</v>
          </cell>
          <cell r="D245">
            <v>50000</v>
          </cell>
        </row>
        <row r="246">
          <cell r="B246" t="str">
            <v>Khay men to</v>
          </cell>
          <cell r="C246" t="str">
            <v>c¸i</v>
          </cell>
          <cell r="D246">
            <v>50000</v>
          </cell>
        </row>
        <row r="247">
          <cell r="B247" t="str">
            <v>Khay men to + nhá</v>
          </cell>
          <cell r="C247" t="str">
            <v>c¸i</v>
          </cell>
          <cell r="D247">
            <v>50000</v>
          </cell>
        </row>
        <row r="248">
          <cell r="B248" t="str">
            <v>Khay ñ ®Êt</v>
          </cell>
          <cell r="C248" t="str">
            <v>c¸i</v>
          </cell>
          <cell r="D248">
            <v>50000</v>
          </cell>
        </row>
        <row r="249">
          <cell r="B249" t="str">
            <v>Khu«n t¹o mÉu</v>
          </cell>
          <cell r="C249" t="str">
            <v>c¸i</v>
          </cell>
          <cell r="D249">
            <v>50000</v>
          </cell>
        </row>
        <row r="250">
          <cell r="B250" t="str">
            <v>KÝnh dÇy 10ly (20 x 40)cm (kÝnh mµi mê)</v>
          </cell>
          <cell r="C250" t="str">
            <v>c¸i</v>
          </cell>
          <cell r="D250">
            <v>50000</v>
          </cell>
        </row>
        <row r="251">
          <cell r="B251" t="str">
            <v>KÝnh lËp thÓ</v>
          </cell>
          <cell r="C251" t="str">
            <v>c¸i</v>
          </cell>
          <cell r="D251">
            <v>100000</v>
          </cell>
        </row>
        <row r="252">
          <cell r="B252" t="str">
            <v>KÝnh lóp</v>
          </cell>
          <cell r="C252" t="str">
            <v>c¸i</v>
          </cell>
          <cell r="D252">
            <v>60000</v>
          </cell>
        </row>
        <row r="253">
          <cell r="B253" t="str">
            <v>KÝnh mµi mê</v>
          </cell>
          <cell r="C253" t="str">
            <v>c¸i</v>
          </cell>
          <cell r="D253">
            <v>50000</v>
          </cell>
        </row>
        <row r="254">
          <cell r="B254" t="str">
            <v>KÝnh tr¾ng (2x30x50)mm</v>
          </cell>
          <cell r="C254" t="str">
            <v>c¸i</v>
          </cell>
          <cell r="D254">
            <v>50000</v>
          </cell>
        </row>
        <row r="255">
          <cell r="B255" t="str">
            <v>KÝnh vu«ng 16 x 16</v>
          </cell>
          <cell r="C255" t="str">
            <v>c¸i</v>
          </cell>
          <cell r="D255">
            <v>5000</v>
          </cell>
        </row>
        <row r="256">
          <cell r="B256" t="str">
            <v>KÝp ®iÖn vi sai</v>
          </cell>
          <cell r="C256" t="str">
            <v>c¸i</v>
          </cell>
          <cell r="D256">
            <v>3200</v>
          </cell>
        </row>
        <row r="257">
          <cell r="B257" t="str">
            <v>La men</v>
          </cell>
          <cell r="C257" t="str">
            <v>kg</v>
          </cell>
          <cell r="D257">
            <v>15000</v>
          </cell>
        </row>
        <row r="258">
          <cell r="B258" t="str">
            <v>L­ìi c¾t ®Êt</v>
          </cell>
          <cell r="C258" t="str">
            <v>c¸i</v>
          </cell>
          <cell r="D258">
            <v>30000</v>
          </cell>
        </row>
        <row r="259">
          <cell r="B259" t="str">
            <v>Mµng buång n­íc F 270</v>
          </cell>
          <cell r="C259" t="str">
            <v>c¸i</v>
          </cell>
          <cell r="D259">
            <v>50000</v>
          </cell>
        </row>
        <row r="260">
          <cell r="B260" t="str">
            <v>Mèc bªt«ng ®óc s½n</v>
          </cell>
          <cell r="C260" t="str">
            <v>c¸i</v>
          </cell>
          <cell r="D260">
            <v>25000</v>
          </cell>
        </row>
        <row r="261">
          <cell r="B261" t="str">
            <v>Mia ®o mùc n­íc 150x40x1500</v>
          </cell>
          <cell r="C261" t="str">
            <v>c¸i</v>
          </cell>
          <cell r="D261">
            <v>65000</v>
          </cell>
        </row>
        <row r="262">
          <cell r="B262" t="str">
            <v>Mòi khoan</v>
          </cell>
          <cell r="C262" t="str">
            <v>c¸i</v>
          </cell>
          <cell r="D262">
            <v>60000</v>
          </cell>
        </row>
        <row r="263">
          <cell r="B263" t="str">
            <v>Mòi khoan ch÷ thËp F 46</v>
          </cell>
          <cell r="C263" t="str">
            <v>c¸i</v>
          </cell>
          <cell r="D263">
            <v>60000</v>
          </cell>
        </row>
        <row r="264">
          <cell r="B264" t="str">
            <v>Mòi khoan h×nh xuyÕn g¾n r¨ng hîp kim cøng</v>
          </cell>
          <cell r="C264" t="str">
            <v>c¸i</v>
          </cell>
          <cell r="D264">
            <v>450000</v>
          </cell>
        </row>
        <row r="265">
          <cell r="B265" t="str">
            <v>Mòi khoan hîp kim</v>
          </cell>
          <cell r="C265" t="str">
            <v>c¸i</v>
          </cell>
          <cell r="D265">
            <v>75000</v>
          </cell>
        </row>
        <row r="266">
          <cell r="B266" t="str">
            <v>Mòi khoan kim c­¬ng</v>
          </cell>
          <cell r="C266" t="str">
            <v>c¸i</v>
          </cell>
          <cell r="D266">
            <v>1300000</v>
          </cell>
        </row>
        <row r="267">
          <cell r="B267" t="str">
            <v>Mòi xuyªn</v>
          </cell>
          <cell r="C267" t="str">
            <v>c¸i</v>
          </cell>
          <cell r="D267">
            <v>600000</v>
          </cell>
        </row>
        <row r="268">
          <cell r="B268" t="str">
            <v>Mòi xuyªn c¾t</v>
          </cell>
          <cell r="C268" t="str">
            <v>c¸i</v>
          </cell>
          <cell r="D268">
            <v>600000</v>
          </cell>
        </row>
        <row r="269">
          <cell r="B269" t="str">
            <v>Mòi xuyªn h×nh nãn</v>
          </cell>
          <cell r="C269" t="str">
            <v>c¸i</v>
          </cell>
          <cell r="D269">
            <v>600000</v>
          </cell>
        </row>
        <row r="270">
          <cell r="B270" t="str">
            <v>Mu«i xóc ®Êt</v>
          </cell>
          <cell r="C270" t="str">
            <v>c¸i</v>
          </cell>
          <cell r="D270">
            <v>200000</v>
          </cell>
        </row>
        <row r="271">
          <cell r="B271" t="str">
            <v>Mùc can</v>
          </cell>
          <cell r="C271" t="str">
            <v>lä</v>
          </cell>
          <cell r="D271">
            <v>15000</v>
          </cell>
        </row>
        <row r="272">
          <cell r="B272" t="str">
            <v>N¨ng l­îng ®iÖn</v>
          </cell>
          <cell r="C272" t="str">
            <v>kwh</v>
          </cell>
          <cell r="D272">
            <v>800</v>
          </cell>
        </row>
        <row r="273">
          <cell r="B273" t="str">
            <v>Nåi ¸p suÊt hót ch©n kh«ng (®Ó lµm tû träng-b·o hßa)</v>
          </cell>
          <cell r="C273" t="str">
            <v>c¸i</v>
          </cell>
          <cell r="D273">
            <v>200000</v>
          </cell>
        </row>
        <row r="274">
          <cell r="B274" t="str">
            <v>Neo 25kg</v>
          </cell>
          <cell r="C274" t="str">
            <v>c¸i</v>
          </cell>
          <cell r="D274">
            <v>290000</v>
          </cell>
        </row>
        <row r="275">
          <cell r="B275" t="str">
            <v>NhËt ký kh¶o s¸t</v>
          </cell>
          <cell r="C275" t="str">
            <v>quyÓn</v>
          </cell>
          <cell r="D275">
            <v>5000</v>
          </cell>
        </row>
        <row r="276">
          <cell r="B276" t="str">
            <v>NhiÖt kÕ</v>
          </cell>
          <cell r="C276" t="str">
            <v>c¸i</v>
          </cell>
          <cell r="D276">
            <v>100000</v>
          </cell>
        </row>
        <row r="277">
          <cell r="B277" t="str">
            <v>NhiÖt kÕ 100oC -1500oC</v>
          </cell>
          <cell r="C277" t="str">
            <v>c¸i</v>
          </cell>
          <cell r="D277">
            <v>120000</v>
          </cell>
        </row>
        <row r="278">
          <cell r="B278" t="str">
            <v>NhiÖt kÕ 10oC - 600oC</v>
          </cell>
          <cell r="C278" t="str">
            <v>c¸i</v>
          </cell>
          <cell r="D278">
            <v>200000</v>
          </cell>
        </row>
        <row r="279">
          <cell r="B279" t="str">
            <v>NhiÖt kÕ 50oC, 300oC, 100oC, 200oC</v>
          </cell>
          <cell r="C279" t="str">
            <v>c¸i</v>
          </cell>
          <cell r="D279">
            <v>120000</v>
          </cell>
        </row>
        <row r="280">
          <cell r="B280" t="str">
            <v>Nhùa ca na ®a</v>
          </cell>
          <cell r="C280" t="str">
            <v>kg</v>
          </cell>
          <cell r="D280">
            <v>20000</v>
          </cell>
        </row>
        <row r="281">
          <cell r="B281" t="str">
            <v>N­íc cÊt</v>
          </cell>
          <cell r="C281" t="str">
            <v>lÝt</v>
          </cell>
          <cell r="D281">
            <v>15000</v>
          </cell>
        </row>
        <row r="282">
          <cell r="B282" t="str">
            <v>Nit¬ benzen tinh khiÕt</v>
          </cell>
          <cell r="C282" t="str">
            <v>gam</v>
          </cell>
          <cell r="D282">
            <v>40</v>
          </cell>
        </row>
        <row r="283">
          <cell r="B283" t="str">
            <v>Nit¬ rat b¹c</v>
          </cell>
          <cell r="C283" t="str">
            <v>gam</v>
          </cell>
          <cell r="D283">
            <v>40</v>
          </cell>
        </row>
        <row r="284">
          <cell r="B284" t="str">
            <v>Paraphin</v>
          </cell>
          <cell r="C284" t="str">
            <v>kg</v>
          </cell>
          <cell r="D284">
            <v>12000</v>
          </cell>
        </row>
        <row r="285">
          <cell r="B285" t="str">
            <v>Phao ®o sãng</v>
          </cell>
          <cell r="C285" t="str">
            <v>c¸i</v>
          </cell>
          <cell r="D285">
            <v>300000</v>
          </cell>
        </row>
        <row r="286">
          <cell r="B286" t="str">
            <v>Phao thö ®é chÆt</v>
          </cell>
          <cell r="C286" t="str">
            <v>bé</v>
          </cell>
          <cell r="D286">
            <v>2000000</v>
          </cell>
        </row>
        <row r="287">
          <cell r="B287" t="str">
            <v>Phao tû träng kÕ</v>
          </cell>
          <cell r="C287" t="str">
            <v>bé</v>
          </cell>
          <cell r="D287">
            <v>300000</v>
          </cell>
        </row>
        <row r="288">
          <cell r="B288" t="str">
            <v>Phim + ¶nh mµu 9x12</v>
          </cell>
          <cell r="C288" t="str">
            <v>cuén</v>
          </cell>
          <cell r="D288">
            <v>50000</v>
          </cell>
        </row>
        <row r="289">
          <cell r="B289" t="str">
            <v>PhÌn s¾t</v>
          </cell>
          <cell r="C289" t="str">
            <v>gam</v>
          </cell>
          <cell r="D289">
            <v>60000</v>
          </cell>
        </row>
        <row r="290">
          <cell r="B290" t="str">
            <v>PhÔu rãt c¸t</v>
          </cell>
          <cell r="C290" t="str">
            <v>bé</v>
          </cell>
          <cell r="D290">
            <v>200000</v>
          </cell>
        </row>
        <row r="291">
          <cell r="B291" t="str">
            <v>PhÔu s¾t F 5cm</v>
          </cell>
          <cell r="C291" t="str">
            <v>c¸i</v>
          </cell>
          <cell r="D291">
            <v>5000</v>
          </cell>
        </row>
        <row r="292">
          <cell r="B292" t="str">
            <v>PhÔu thñy tinh</v>
          </cell>
          <cell r="C292" t="str">
            <v>c¸i</v>
          </cell>
          <cell r="D292">
            <v>6000</v>
          </cell>
        </row>
        <row r="293">
          <cell r="B293" t="str">
            <v>PhÔu thñy tinh (60-100)mm</v>
          </cell>
          <cell r="C293" t="str">
            <v>c¸i</v>
          </cell>
          <cell r="D293">
            <v>2000</v>
          </cell>
        </row>
        <row r="294">
          <cell r="B294" t="str">
            <v>Pin ®Ìn</v>
          </cell>
          <cell r="C294" t="str">
            <v>qu¶</v>
          </cell>
          <cell r="D294">
            <v>2000</v>
          </cell>
        </row>
        <row r="295">
          <cell r="B295" t="str">
            <v>Pin ®o l­u tèc</v>
          </cell>
          <cell r="C295" t="str">
            <v>qu¶</v>
          </cell>
          <cell r="D295">
            <v>1000</v>
          </cell>
        </row>
        <row r="296">
          <cell r="B296" t="str">
            <v>Pin 1,5V</v>
          </cell>
          <cell r="C296" t="str">
            <v>qu¶</v>
          </cell>
          <cell r="D296">
            <v>500000</v>
          </cell>
        </row>
        <row r="297">
          <cell r="B297" t="str">
            <v>Pin 69V</v>
          </cell>
          <cell r="C297" t="str">
            <v>hßm</v>
          </cell>
          <cell r="D297">
            <v>800000</v>
          </cell>
        </row>
        <row r="298">
          <cell r="B298" t="str">
            <v>Pin BTO-45</v>
          </cell>
          <cell r="C298" t="str">
            <v>hßm</v>
          </cell>
          <cell r="D298">
            <v>2000</v>
          </cell>
        </row>
        <row r="299">
          <cell r="B299" t="str">
            <v>Pin dïng cho ®o n­íc</v>
          </cell>
          <cell r="C299" t="str">
            <v>®«i</v>
          </cell>
          <cell r="D299">
            <v>40000</v>
          </cell>
        </row>
        <row r="300">
          <cell r="B300" t="str">
            <v>Qu¶ bo cao su</v>
          </cell>
          <cell r="C300" t="str">
            <v>qu¶</v>
          </cell>
          <cell r="D300">
            <v>7000</v>
          </cell>
        </row>
        <row r="301">
          <cell r="B301" t="str">
            <v>Que hµn</v>
          </cell>
          <cell r="C301" t="str">
            <v>kg</v>
          </cell>
          <cell r="D301">
            <v>5000</v>
          </cell>
        </row>
        <row r="302">
          <cell r="B302" t="str">
            <v>Que khuÊy ®Êt</v>
          </cell>
          <cell r="C302" t="str">
            <v>c¸i</v>
          </cell>
          <cell r="D302">
            <v>1300000</v>
          </cell>
        </row>
        <row r="303">
          <cell r="B303" t="str">
            <v>R©y ®Þa chÊt c«ng tr×nh</v>
          </cell>
          <cell r="C303" t="str">
            <v>bé</v>
          </cell>
          <cell r="D303">
            <v>400000</v>
          </cell>
        </row>
        <row r="304">
          <cell r="B304" t="str">
            <v>R©y ®Þa chÊt c«ng tr×nh (Anh)</v>
          </cell>
          <cell r="C304" t="str">
            <v>bé</v>
          </cell>
          <cell r="D304">
            <v>1500000</v>
          </cell>
        </row>
        <row r="305">
          <cell r="B305" t="str">
            <v>R©y dông cô ®Çm nÖn</v>
          </cell>
          <cell r="C305" t="str">
            <v>bé</v>
          </cell>
          <cell r="D305">
            <v>1500000</v>
          </cell>
        </row>
        <row r="306">
          <cell r="B306" t="str">
            <v>Rïa neo phao</v>
          </cell>
          <cell r="C306" t="str">
            <v>c¸i</v>
          </cell>
          <cell r="D306">
            <v>25000</v>
          </cell>
        </row>
        <row r="307">
          <cell r="B307" t="str">
            <v>S¬n ®á</v>
          </cell>
          <cell r="C307" t="str">
            <v>kg</v>
          </cell>
          <cell r="D307">
            <v>25000</v>
          </cell>
        </row>
        <row r="308">
          <cell r="B308" t="str">
            <v>S¬n ®á tr¾ng</v>
          </cell>
          <cell r="C308" t="str">
            <v>kg</v>
          </cell>
          <cell r="D308">
            <v>2000</v>
          </cell>
        </row>
        <row r="309">
          <cell r="B309" t="str">
            <v>S¬n c¸c lo¹i</v>
          </cell>
          <cell r="C309" t="str">
            <v>kg</v>
          </cell>
          <cell r="D309">
            <v>25000</v>
          </cell>
        </row>
        <row r="310">
          <cell r="B310" t="str">
            <v>S¾t trßn F14</v>
          </cell>
          <cell r="C310" t="str">
            <v>kg</v>
          </cell>
          <cell r="D310">
            <v>5000</v>
          </cell>
        </row>
        <row r="311">
          <cell r="B311" t="str">
            <v>Sæ ®o</v>
          </cell>
          <cell r="C311" t="str">
            <v>quyÓn</v>
          </cell>
          <cell r="D311">
            <v>2000</v>
          </cell>
        </row>
        <row r="312">
          <cell r="B312" t="str">
            <v>Sæ ®o ®¹c</v>
          </cell>
          <cell r="C312" t="str">
            <v>quyÓn</v>
          </cell>
          <cell r="D312">
            <v>2000</v>
          </cell>
        </row>
        <row r="313">
          <cell r="B313" t="str">
            <v>Sæ ®o c¸c lo¹i</v>
          </cell>
          <cell r="C313" t="str">
            <v>quyÓn</v>
          </cell>
          <cell r="D313">
            <v>2000</v>
          </cell>
        </row>
        <row r="314">
          <cell r="B314" t="str">
            <v>Sæ ®o lón</v>
          </cell>
          <cell r="C314" t="str">
            <v>quyÓn</v>
          </cell>
          <cell r="D314">
            <v>2000</v>
          </cell>
        </row>
        <row r="315">
          <cell r="B315" t="str">
            <v>Sæ ®o n­íc</v>
          </cell>
          <cell r="C315" t="str">
            <v>quyÓn</v>
          </cell>
          <cell r="D315">
            <v>2000</v>
          </cell>
        </row>
        <row r="316">
          <cell r="B316" t="str">
            <v>Sæ Ðp n­íc</v>
          </cell>
          <cell r="C316" t="str">
            <v>quyÓn</v>
          </cell>
          <cell r="D316">
            <v>2000</v>
          </cell>
        </row>
        <row r="317">
          <cell r="B317" t="str">
            <v>Sæ hót n­íc</v>
          </cell>
          <cell r="C317" t="str">
            <v>quyÓn</v>
          </cell>
          <cell r="D317">
            <v>2000</v>
          </cell>
        </row>
        <row r="318">
          <cell r="B318" t="str">
            <v>Sæ móc n­íc</v>
          </cell>
          <cell r="C318" t="str">
            <v>quyÓn</v>
          </cell>
          <cell r="D318">
            <v>2000</v>
          </cell>
        </row>
        <row r="319">
          <cell r="B319" t="str">
            <v>Sæ tæng hîp ®é lón</v>
          </cell>
          <cell r="C319" t="str">
            <v>quyÓn</v>
          </cell>
          <cell r="D319">
            <v>2000</v>
          </cell>
        </row>
        <row r="320">
          <cell r="B320" t="str">
            <v>Xoong nh«m ®un s¸p</v>
          </cell>
          <cell r="C320" t="str">
            <v>c¸i</v>
          </cell>
          <cell r="D320">
            <v>20000</v>
          </cell>
        </row>
        <row r="321">
          <cell r="B321" t="str">
            <v>Sun f¸t ®ång</v>
          </cell>
          <cell r="C321" t="str">
            <v>kg</v>
          </cell>
          <cell r="D321">
            <v>4000</v>
          </cell>
        </row>
        <row r="322">
          <cell r="B322" t="str">
            <v>T¹ c¸ gang 100kg</v>
          </cell>
          <cell r="C322" t="str">
            <v>qu¶</v>
          </cell>
          <cell r="D322">
            <v>350000</v>
          </cell>
        </row>
        <row r="323">
          <cell r="B323" t="str">
            <v>T¹ c¸ gang 50kg</v>
          </cell>
          <cell r="C323" t="str">
            <v>qu¶</v>
          </cell>
          <cell r="D323">
            <v>175000</v>
          </cell>
        </row>
        <row r="324">
          <cell r="B324" t="str">
            <v>T¹ ch× 15kg</v>
          </cell>
          <cell r="C324" t="str">
            <v>c¸i</v>
          </cell>
          <cell r="D324">
            <v>100000</v>
          </cell>
        </row>
        <row r="325">
          <cell r="B325" t="str">
            <v>Têi ®Þa chÊn</v>
          </cell>
          <cell r="C325" t="str">
            <v>chiÕc</v>
          </cell>
          <cell r="D325">
            <v>120000</v>
          </cell>
        </row>
        <row r="326">
          <cell r="B326" t="str">
            <v>Têi cuèn d©y</v>
          </cell>
          <cell r="C326" t="str">
            <v>c¸i</v>
          </cell>
          <cell r="D326">
            <v>100000</v>
          </cell>
        </row>
        <row r="327">
          <cell r="B327" t="str">
            <v>Têi cuèn d©y ®Þa chÊn</v>
          </cell>
          <cell r="C327" t="str">
            <v>c¸i</v>
          </cell>
          <cell r="D327">
            <v>120000</v>
          </cell>
        </row>
        <row r="328">
          <cell r="B328" t="str">
            <v>tÊm kÑp ng©m b·o hßa</v>
          </cell>
          <cell r="C328" t="str">
            <v>c¸i</v>
          </cell>
          <cell r="D328">
            <v>50000</v>
          </cell>
        </row>
        <row r="329">
          <cell r="B329" t="str">
            <v>ThÐp dÇm I vµ kÝch c¸c lo¹i</v>
          </cell>
          <cell r="C329" t="str">
            <v>kg</v>
          </cell>
          <cell r="D329">
            <v>5000</v>
          </cell>
        </row>
        <row r="330">
          <cell r="B330" t="str">
            <v>ThÐp F8 - F10</v>
          </cell>
          <cell r="C330" t="str">
            <v>m</v>
          </cell>
          <cell r="D330">
            <v>5000</v>
          </cell>
        </row>
        <row r="331">
          <cell r="B331" t="str">
            <v>ThÐp gai F 10</v>
          </cell>
          <cell r="C331" t="str">
            <v>kg</v>
          </cell>
          <cell r="D331">
            <v>5000</v>
          </cell>
        </row>
        <row r="332">
          <cell r="B332" t="str">
            <v>ThÐp gai F 16</v>
          </cell>
          <cell r="C332" t="str">
            <v>kg</v>
          </cell>
          <cell r="D332">
            <v>5000</v>
          </cell>
        </row>
        <row r="333">
          <cell r="B333" t="str">
            <v>ThÐp gai F 22</v>
          </cell>
          <cell r="C333" t="str">
            <v>kg</v>
          </cell>
          <cell r="D333">
            <v>5000</v>
          </cell>
        </row>
        <row r="334">
          <cell r="B334" t="str">
            <v>ThÐp gai F 32-40</v>
          </cell>
          <cell r="C334" t="str">
            <v>kg</v>
          </cell>
          <cell r="D334">
            <v>5000</v>
          </cell>
        </row>
        <row r="335">
          <cell r="B335" t="str">
            <v>Th­íc cuén 20m</v>
          </cell>
          <cell r="C335" t="str">
            <v>c¸i</v>
          </cell>
          <cell r="D335">
            <v>15000</v>
          </cell>
        </row>
        <row r="336">
          <cell r="B336" t="str">
            <v>Th­íc d©y 50m</v>
          </cell>
          <cell r="C336" t="str">
            <v>c¸i</v>
          </cell>
          <cell r="D336">
            <v>15000</v>
          </cell>
        </row>
        <row r="337">
          <cell r="B337" t="str">
            <v>Th­íc mÐt</v>
          </cell>
          <cell r="C337" t="str">
            <v>c¸i</v>
          </cell>
          <cell r="D337">
            <v>15000</v>
          </cell>
        </row>
        <row r="338">
          <cell r="B338" t="str">
            <v>Th­íc thÐp</v>
          </cell>
          <cell r="C338" t="str">
            <v>c¸i</v>
          </cell>
          <cell r="D338">
            <v>25000</v>
          </cell>
        </row>
        <row r="339">
          <cell r="B339" t="str">
            <v>Thïng ®o l­u l­îng n­íc</v>
          </cell>
          <cell r="C339" t="str">
            <v>c¸i</v>
          </cell>
          <cell r="D339">
            <v>250000</v>
          </cell>
        </row>
        <row r="340">
          <cell r="B340" t="str">
            <v>Thïng ®ùng n­íc</v>
          </cell>
          <cell r="C340" t="str">
            <v>c¸i</v>
          </cell>
          <cell r="D340">
            <v>60000</v>
          </cell>
        </row>
        <row r="341">
          <cell r="B341" t="str">
            <v>Thïng g¸nh n­íc</v>
          </cell>
          <cell r="C341" t="str">
            <v>®«i</v>
          </cell>
          <cell r="D341">
            <v>60000</v>
          </cell>
        </row>
        <row r="342">
          <cell r="B342" t="str">
            <v>Thïng l­u l­îng 60 lÝt</v>
          </cell>
          <cell r="C342" t="str">
            <v>c¸i</v>
          </cell>
          <cell r="D342">
            <v>500000</v>
          </cell>
        </row>
        <row r="343">
          <cell r="B343" t="str">
            <v>Thïng ng©m b·o hßa</v>
          </cell>
          <cell r="C343" t="str">
            <v>c¸i</v>
          </cell>
          <cell r="D343">
            <v>250000</v>
          </cell>
        </row>
        <row r="344">
          <cell r="B344" t="str">
            <v>Thïng ph©n ly</v>
          </cell>
          <cell r="C344" t="str">
            <v>c¸i</v>
          </cell>
          <cell r="D344">
            <v>250000</v>
          </cell>
        </row>
        <row r="345">
          <cell r="B345" t="str">
            <v>Thñy ng©n</v>
          </cell>
          <cell r="C345" t="str">
            <v>kg</v>
          </cell>
          <cell r="D345">
            <v>288000</v>
          </cell>
        </row>
        <row r="346">
          <cell r="B346" t="str">
            <v>Thuæng ®µo ®Êt</v>
          </cell>
          <cell r="C346" t="str">
            <v>c¸i</v>
          </cell>
          <cell r="D346">
            <v>25000</v>
          </cell>
        </row>
        <row r="347">
          <cell r="B347" t="str">
            <v>Thuèc ¶nh hiÖn vµ h·m</v>
          </cell>
          <cell r="C347" t="str">
            <v>lÝt</v>
          </cell>
          <cell r="D347">
            <v>50000</v>
          </cell>
        </row>
        <row r="348">
          <cell r="B348" t="str">
            <v>Thuèc næ Am«nit</v>
          </cell>
          <cell r="C348" t="str">
            <v>kg</v>
          </cell>
          <cell r="D348">
            <v>10500</v>
          </cell>
        </row>
        <row r="349">
          <cell r="B349" t="str">
            <v>Tói v¶i ®ùng mÉu</v>
          </cell>
          <cell r="C349" t="str">
            <v>c¸i</v>
          </cell>
          <cell r="D349">
            <v>5000</v>
          </cell>
        </row>
        <row r="350">
          <cell r="B350" t="str">
            <v>Tre c©y</v>
          </cell>
          <cell r="C350" t="str">
            <v>c©y</v>
          </cell>
          <cell r="D350">
            <v>15000</v>
          </cell>
        </row>
        <row r="351">
          <cell r="B351" t="str">
            <v>Tre lµm tiªu ng¾m</v>
          </cell>
          <cell r="C351" t="str">
            <v>c©y</v>
          </cell>
          <cell r="D351">
            <v>15000</v>
          </cell>
        </row>
        <row r="352">
          <cell r="B352" t="str">
            <v>Trøng båi b¶n vÏ</v>
          </cell>
          <cell r="C352" t="str">
            <v>qu¶</v>
          </cell>
          <cell r="D352">
            <v>1500</v>
          </cell>
        </row>
        <row r="353">
          <cell r="B353" t="str">
            <v>Tuy « dÉn n­íc</v>
          </cell>
          <cell r="C353" t="str">
            <v>m</v>
          </cell>
          <cell r="D353">
            <v>38000</v>
          </cell>
        </row>
        <row r="354">
          <cell r="B354" t="str">
            <v>X¨ng</v>
          </cell>
          <cell r="C354" t="str">
            <v>kg</v>
          </cell>
          <cell r="D354">
            <v>5000</v>
          </cell>
        </row>
        <row r="355">
          <cell r="B355" t="str">
            <v>X« mµn</v>
          </cell>
          <cell r="C355" t="str">
            <v>m</v>
          </cell>
          <cell r="D355">
            <v>5000</v>
          </cell>
        </row>
        <row r="356">
          <cell r="B356" t="str">
            <v>X« móc n­íc</v>
          </cell>
          <cell r="C356" t="str">
            <v>c¸i</v>
          </cell>
          <cell r="D356">
            <v>10000</v>
          </cell>
        </row>
        <row r="357">
          <cell r="B357" t="str">
            <v>Xi m¨ng</v>
          </cell>
          <cell r="C357" t="str">
            <v>kg</v>
          </cell>
          <cell r="D357">
            <v>800</v>
          </cell>
        </row>
        <row r="358">
          <cell r="B358" t="str">
            <v>Xim¨ng PC30</v>
          </cell>
          <cell r="C358" t="str">
            <v>kg</v>
          </cell>
          <cell r="D358">
            <v>8000</v>
          </cell>
        </row>
        <row r="359">
          <cell r="B359" t="str">
            <v>XÎng</v>
          </cell>
          <cell r="C359" t="str">
            <v>c¸i</v>
          </cell>
          <cell r="D359">
            <v>20000</v>
          </cell>
        </row>
        <row r="361">
          <cell r="B361" t="str">
            <v>Nh©n c«ng</v>
          </cell>
        </row>
        <row r="362">
          <cell r="B362" t="str">
            <v>CÊp bËc thî b×nh qu©n 4/7</v>
          </cell>
          <cell r="C362" t="str">
            <v>C«ng</v>
          </cell>
          <cell r="D362">
            <v>28663.798153846154</v>
          </cell>
        </row>
        <row r="363">
          <cell r="B363" t="str">
            <v>CÊp bËc thî b×nh qu©n 4,5/7</v>
          </cell>
          <cell r="C363" t="str">
            <v>C«ng</v>
          </cell>
          <cell r="D363">
            <v>31458.37292307692</v>
          </cell>
        </row>
        <row r="364">
          <cell r="B364" t="str">
            <v>CÊp bËc thî b×nh qu©n 5/7</v>
          </cell>
          <cell r="C364" t="str">
            <v>C«ng</v>
          </cell>
          <cell r="D364">
            <v>34252.947692307687</v>
          </cell>
        </row>
        <row r="365">
          <cell r="B365" t="str">
            <v>CÊp bËc thî b×nh qu©n 4,2/7</v>
          </cell>
          <cell r="C365" t="str">
            <v>C«ng</v>
          </cell>
          <cell r="D365">
            <v>29781.628061538711</v>
          </cell>
        </row>
        <row r="366">
          <cell r="B366" t="str">
            <v>Kü s­ 4,5/6</v>
          </cell>
          <cell r="C366" t="str">
            <v>C«ng</v>
          </cell>
        </row>
        <row r="367">
          <cell r="B367" t="str">
            <v>Kü s­ 6/10</v>
          </cell>
          <cell r="C367" t="str">
            <v>C«ng</v>
          </cell>
        </row>
        <row r="369">
          <cell r="B369" t="str">
            <v>M¸y</v>
          </cell>
        </row>
        <row r="370">
          <cell r="B370" t="str">
            <v>¤ t«</v>
          </cell>
          <cell r="C370" t="str">
            <v>ca</v>
          </cell>
          <cell r="D370">
            <v>375750</v>
          </cell>
        </row>
        <row r="371">
          <cell r="B371" t="str">
            <v>¤ t« t¶i 5 tÊn</v>
          </cell>
          <cell r="C371" t="str">
            <v>ca</v>
          </cell>
          <cell r="D371">
            <v>161496</v>
          </cell>
        </row>
        <row r="372">
          <cell r="B372" t="str">
            <v>§Þa bµn</v>
          </cell>
          <cell r="C372" t="str">
            <v>ca</v>
          </cell>
          <cell r="D372">
            <v>5000</v>
          </cell>
        </row>
        <row r="373">
          <cell r="B373" t="str">
            <v>§itom¸t</v>
          </cell>
          <cell r="C373" t="str">
            <v>ca</v>
          </cell>
          <cell r="D373">
            <v>151066</v>
          </cell>
        </row>
        <row r="374">
          <cell r="B374" t="str">
            <v>Bé ®o mia ba la</v>
          </cell>
          <cell r="C374" t="str">
            <v>ca</v>
          </cell>
          <cell r="D374">
            <v>2006</v>
          </cell>
        </row>
        <row r="375">
          <cell r="B375" t="str">
            <v>Bé cÇn benkenman</v>
          </cell>
          <cell r="C375" t="str">
            <v>ca</v>
          </cell>
          <cell r="D375">
            <v>16125</v>
          </cell>
        </row>
        <row r="376">
          <cell r="B376" t="str">
            <v>Bé dông cô thÝ nghiÖm SPT</v>
          </cell>
          <cell r="C376" t="str">
            <v>ca</v>
          </cell>
          <cell r="D376">
            <v>12190</v>
          </cell>
        </row>
        <row r="377">
          <cell r="B377" t="str">
            <v>Bé gi¸ khoan tay vµ têi</v>
          </cell>
          <cell r="C377" t="str">
            <v>ca</v>
          </cell>
          <cell r="D377">
            <v>37050</v>
          </cell>
        </row>
        <row r="378">
          <cell r="B378" t="str">
            <v>Bé khoan tay</v>
          </cell>
          <cell r="C378" t="str">
            <v>ca</v>
          </cell>
          <cell r="D378">
            <v>26250</v>
          </cell>
        </row>
        <row r="379">
          <cell r="B379" t="str">
            <v>Bé m¸y khoan cby-3ub hoÆc lo¹i t­¬ng tù</v>
          </cell>
          <cell r="C379" t="str">
            <v>ca</v>
          </cell>
          <cell r="D379">
            <v>400951</v>
          </cell>
        </row>
        <row r="380">
          <cell r="B380" t="str">
            <v xml:space="preserve">Bé nÐn ngang GA hoÆc t­¬ng tù </v>
          </cell>
          <cell r="C380" t="str">
            <v>ca</v>
          </cell>
          <cell r="D380">
            <v>243667</v>
          </cell>
        </row>
        <row r="381">
          <cell r="B381" t="str">
            <v>Bóa c¨n MO-10</v>
          </cell>
          <cell r="C381" t="str">
            <v>ca</v>
          </cell>
          <cell r="D381">
            <v>9223</v>
          </cell>
        </row>
        <row r="382">
          <cell r="B382" t="str">
            <v>Bóa khoan tay P30</v>
          </cell>
          <cell r="C382" t="str">
            <v>ca</v>
          </cell>
          <cell r="D382">
            <v>19003</v>
          </cell>
        </row>
        <row r="383">
          <cell r="B383" t="str">
            <v>BÕp ®iÖn</v>
          </cell>
          <cell r="C383" t="str">
            <v>ca</v>
          </cell>
          <cell r="D383">
            <v>310</v>
          </cell>
        </row>
        <row r="384">
          <cell r="B384" t="str">
            <v>BÕp c¸t</v>
          </cell>
          <cell r="C384" t="str">
            <v>ca</v>
          </cell>
          <cell r="D384">
            <v>915</v>
          </cell>
        </row>
        <row r="385">
          <cell r="B385" t="str">
            <v>C©n bµn</v>
          </cell>
          <cell r="C385" t="str">
            <v>ca</v>
          </cell>
          <cell r="D385">
            <v>3660</v>
          </cell>
        </row>
        <row r="386">
          <cell r="B386" t="str">
            <v>C©n ph©n tÝch</v>
          </cell>
          <cell r="C386" t="str">
            <v>ca</v>
          </cell>
          <cell r="D386">
            <v>7320</v>
          </cell>
        </row>
        <row r="387">
          <cell r="B387" t="str">
            <v>C©n ph©n tÝch vµ c©n ®iÖn</v>
          </cell>
          <cell r="C387" t="str">
            <v>ca</v>
          </cell>
          <cell r="D387">
            <v>7320</v>
          </cell>
        </row>
        <row r="388">
          <cell r="B388" t="str">
            <v>C©n ph©n tÝch vµ c©n kü thuËt</v>
          </cell>
          <cell r="C388" t="str">
            <v>ca</v>
          </cell>
          <cell r="D388">
            <v>5125</v>
          </cell>
        </row>
        <row r="389">
          <cell r="B389" t="str">
            <v>Ca n« 150 CV</v>
          </cell>
          <cell r="C389" t="str">
            <v>ca</v>
          </cell>
          <cell r="D389">
            <v>280214</v>
          </cell>
        </row>
        <row r="390">
          <cell r="B390" t="str">
            <v>CÇn cÈu 10T</v>
          </cell>
          <cell r="C390" t="str">
            <v>ca</v>
          </cell>
          <cell r="D390">
            <v>546701</v>
          </cell>
        </row>
        <row r="391">
          <cell r="B391" t="str">
            <v>CÈu tù hµnh</v>
          </cell>
          <cell r="C391" t="str">
            <v>ca</v>
          </cell>
          <cell r="D391">
            <v>546701</v>
          </cell>
        </row>
        <row r="392">
          <cell r="B392" t="str">
            <v>§alta 020</v>
          </cell>
          <cell r="C392" t="str">
            <v>ca</v>
          </cell>
          <cell r="D392">
            <v>18540</v>
          </cell>
        </row>
        <row r="393">
          <cell r="B393" t="str">
            <v>C©n ®iÖn</v>
          </cell>
          <cell r="C393" t="str">
            <v>ca</v>
          </cell>
          <cell r="D393">
            <v>5125</v>
          </cell>
        </row>
        <row r="394">
          <cell r="B394" t="str">
            <v>èng nhßm</v>
          </cell>
          <cell r="C394" t="str">
            <v>ca</v>
          </cell>
          <cell r="D394">
            <v>2472</v>
          </cell>
        </row>
        <row r="395">
          <cell r="B395" t="str">
            <v>Khoan tay</v>
          </cell>
          <cell r="C395" t="str">
            <v>ca</v>
          </cell>
          <cell r="D395">
            <v>37050</v>
          </cell>
        </row>
        <row r="396">
          <cell r="B396" t="str">
            <v>KÝch 100 tÊn</v>
          </cell>
          <cell r="C396" t="str">
            <v>ca</v>
          </cell>
          <cell r="D396">
            <v>42764</v>
          </cell>
        </row>
        <row r="397">
          <cell r="B397" t="str">
            <v>KÝch th¸o mÉu</v>
          </cell>
          <cell r="C397" t="str">
            <v>ca</v>
          </cell>
          <cell r="D397">
            <v>30546</v>
          </cell>
        </row>
        <row r="398">
          <cell r="B398" t="str">
            <v>KÝnh hiÓn vi</v>
          </cell>
          <cell r="C398" t="str">
            <v>ca</v>
          </cell>
          <cell r="D398">
            <v>10980</v>
          </cell>
        </row>
        <row r="399">
          <cell r="B399" t="str">
            <v>Lß nung</v>
          </cell>
          <cell r="C399" t="str">
            <v>ca</v>
          </cell>
          <cell r="D399">
            <v>9548</v>
          </cell>
        </row>
        <row r="400">
          <cell r="B400" t="str">
            <v>M¸y ®µm tho¹i</v>
          </cell>
          <cell r="C400" t="str">
            <v>ca</v>
          </cell>
          <cell r="D400">
            <v>5875</v>
          </cell>
        </row>
        <row r="401">
          <cell r="B401" t="str">
            <v>M¸y ®Çm</v>
          </cell>
          <cell r="C401" t="str">
            <v>ca</v>
          </cell>
          <cell r="D401">
            <v>6405</v>
          </cell>
        </row>
        <row r="402">
          <cell r="B402" t="str">
            <v>M¸y ®o giã</v>
          </cell>
          <cell r="C402" t="str">
            <v>ca</v>
          </cell>
          <cell r="D402">
            <v>10080</v>
          </cell>
        </row>
        <row r="403">
          <cell r="B403" t="str">
            <v>M¸y ®o PH</v>
          </cell>
          <cell r="C403" t="str">
            <v>ca</v>
          </cell>
          <cell r="D403">
            <v>4575</v>
          </cell>
        </row>
        <row r="404">
          <cell r="B404" t="str">
            <v>M¸y ®o sãng</v>
          </cell>
          <cell r="C404" t="str">
            <v>ca</v>
          </cell>
          <cell r="D404">
            <v>92400</v>
          </cell>
        </row>
        <row r="405">
          <cell r="B405" t="str">
            <v>M¸y ®Þa chÊn 12 m¹ch</v>
          </cell>
          <cell r="C405" t="str">
            <v>ca</v>
          </cell>
          <cell r="D405">
            <v>258000</v>
          </cell>
        </row>
        <row r="406">
          <cell r="B406" t="str">
            <v>M¸y ®Þa chÊn ES - 125</v>
          </cell>
          <cell r="C406" t="str">
            <v>ca</v>
          </cell>
          <cell r="D406">
            <v>86000</v>
          </cell>
        </row>
        <row r="407">
          <cell r="B407" t="str">
            <v>M¸y ¶nh</v>
          </cell>
          <cell r="C407" t="str">
            <v>ca</v>
          </cell>
          <cell r="D407">
            <v>5640</v>
          </cell>
        </row>
        <row r="408">
          <cell r="B408" t="str">
            <v>M¸y b¬m - 100</v>
          </cell>
          <cell r="C408" t="str">
            <v>ca</v>
          </cell>
          <cell r="D408">
            <v>76300</v>
          </cell>
        </row>
        <row r="409">
          <cell r="B409" t="str">
            <v>M¸y b¬m 250/50</v>
          </cell>
          <cell r="C409" t="str">
            <v>ca</v>
          </cell>
          <cell r="D409">
            <v>76300</v>
          </cell>
        </row>
        <row r="410">
          <cell r="B410" t="str">
            <v>M¸y b¬m n­íc</v>
          </cell>
          <cell r="C410" t="str">
            <v>ca</v>
          </cell>
          <cell r="D410">
            <v>76300</v>
          </cell>
        </row>
        <row r="411">
          <cell r="B411" t="str">
            <v>M¸y b¬m n­íc 7KW50</v>
          </cell>
          <cell r="C411" t="str">
            <v>ca</v>
          </cell>
          <cell r="D411">
            <v>10280</v>
          </cell>
        </row>
        <row r="412">
          <cell r="B412" t="str">
            <v>M¸y b¬m O 48</v>
          </cell>
          <cell r="C412" t="str">
            <v>ca</v>
          </cell>
          <cell r="D412">
            <v>1830</v>
          </cell>
        </row>
        <row r="413">
          <cell r="B413" t="str">
            <v>M¸y bé ®µm</v>
          </cell>
          <cell r="C413" t="str">
            <v>ca</v>
          </cell>
          <cell r="D413">
            <v>5875</v>
          </cell>
        </row>
        <row r="414">
          <cell r="B414" t="str">
            <v>M¸y biÕn thÕ hµn 7,5KW</v>
          </cell>
          <cell r="C414" t="str">
            <v>ca</v>
          </cell>
          <cell r="D414">
            <v>9443</v>
          </cell>
        </row>
        <row r="415">
          <cell r="B415" t="str">
            <v>M¸y biÕn thÕ th¾p s¸ng</v>
          </cell>
          <cell r="C415" t="str">
            <v>ca</v>
          </cell>
          <cell r="D415">
            <v>9443</v>
          </cell>
        </row>
        <row r="416">
          <cell r="B416" t="str">
            <v>M¸y c­a ®¸ vµ mµi ®¸</v>
          </cell>
          <cell r="C416" t="str">
            <v>ca</v>
          </cell>
          <cell r="D416">
            <v>12200</v>
          </cell>
        </row>
        <row r="417">
          <cell r="B417" t="str">
            <v>M¸y c¾t</v>
          </cell>
          <cell r="C417" t="str">
            <v>ca</v>
          </cell>
          <cell r="D417">
            <v>1647</v>
          </cell>
        </row>
        <row r="418">
          <cell r="B418" t="str">
            <v>M¸y c¾t ba trôc</v>
          </cell>
          <cell r="C418" t="str">
            <v>ca</v>
          </cell>
          <cell r="D418">
            <v>328250</v>
          </cell>
        </row>
        <row r="419">
          <cell r="B419" t="str">
            <v>M¸y c¾t mÉu lín (30x30)cm</v>
          </cell>
          <cell r="C419" t="str">
            <v>ca</v>
          </cell>
          <cell r="D419">
            <v>10980</v>
          </cell>
        </row>
        <row r="420">
          <cell r="B420" t="str">
            <v>M¸y c¾t n­íc</v>
          </cell>
          <cell r="C420" t="str">
            <v>ca</v>
          </cell>
          <cell r="D420">
            <v>12200</v>
          </cell>
        </row>
        <row r="421">
          <cell r="B421" t="str">
            <v>M¸y c¾t nhá</v>
          </cell>
          <cell r="C421" t="str">
            <v>ca</v>
          </cell>
          <cell r="D421">
            <v>1647</v>
          </cell>
        </row>
        <row r="422">
          <cell r="B422" t="str">
            <v>M¸y c¾t øng biÕn</v>
          </cell>
          <cell r="C422" t="str">
            <v>ca</v>
          </cell>
          <cell r="D422">
            <v>109800</v>
          </cell>
        </row>
        <row r="423">
          <cell r="B423" t="str">
            <v>M¸y caragrang (lµm thÝ nghiÖm ch¶y)</v>
          </cell>
          <cell r="C423" t="str">
            <v>ca</v>
          </cell>
          <cell r="D423">
            <v>4117</v>
          </cell>
        </row>
        <row r="424">
          <cell r="B424" t="str">
            <v>M¸y ch­ng cÊt n­íc</v>
          </cell>
          <cell r="C424" t="str">
            <v>ca</v>
          </cell>
          <cell r="D424">
            <v>3978</v>
          </cell>
        </row>
        <row r="425">
          <cell r="B425" t="str">
            <v>M¸y Ðp litvinop</v>
          </cell>
          <cell r="C425" t="str">
            <v>ca</v>
          </cell>
          <cell r="D425">
            <v>16470</v>
          </cell>
        </row>
        <row r="426">
          <cell r="B426" t="str">
            <v>M¸y Ðp mÉu ®¸</v>
          </cell>
          <cell r="C426" t="str">
            <v>ca</v>
          </cell>
          <cell r="D426">
            <v>100650</v>
          </cell>
        </row>
        <row r="427">
          <cell r="B427" t="str">
            <v>M¸y Ên GA hoÆc t­¬ng tù</v>
          </cell>
          <cell r="C427" t="str">
            <v>ca</v>
          </cell>
          <cell r="D427">
            <v>243667</v>
          </cell>
        </row>
        <row r="428">
          <cell r="B428" t="str">
            <v>M¸y håi ©m</v>
          </cell>
          <cell r="C428" t="str">
            <v>ca</v>
          </cell>
          <cell r="D428">
            <v>32250</v>
          </cell>
        </row>
        <row r="429">
          <cell r="B429" t="str">
            <v>M¸y hót ch©n kh«ng</v>
          </cell>
          <cell r="C429" t="str">
            <v>ca</v>
          </cell>
          <cell r="D429">
            <v>7161</v>
          </cell>
        </row>
        <row r="430">
          <cell r="B430" t="str">
            <v>M¸y khoan</v>
          </cell>
          <cell r="C430" t="str">
            <v>ca</v>
          </cell>
          <cell r="D430">
            <v>33855</v>
          </cell>
        </row>
        <row r="431">
          <cell r="B431" t="str">
            <v>M¸y khoan F-60L hoÆc B-40L hoÆc</v>
          </cell>
          <cell r="C431" t="str">
            <v>ca</v>
          </cell>
          <cell r="D431">
            <v>790969</v>
          </cell>
        </row>
        <row r="432">
          <cell r="B432" t="str">
            <v>lo¹i t­¬ng tù</v>
          </cell>
        </row>
        <row r="433">
          <cell r="B433" t="str">
            <v>M¸y khoan mÉu ®¸</v>
          </cell>
          <cell r="C433" t="str">
            <v>ca</v>
          </cell>
          <cell r="D433">
            <v>33855</v>
          </cell>
        </row>
        <row r="434">
          <cell r="B434" t="str">
            <v>M¸y khoan Ykb - 25</v>
          </cell>
          <cell r="C434" t="str">
            <v>ca</v>
          </cell>
          <cell r="D434">
            <v>21500</v>
          </cell>
        </row>
        <row r="435">
          <cell r="B435" t="str">
            <v>M¸y khoan Ykb 50 m hoÆc lo¹i t­¬ng tù</v>
          </cell>
          <cell r="C435" t="str">
            <v>ca</v>
          </cell>
          <cell r="D435">
            <v>550000</v>
          </cell>
        </row>
        <row r="436">
          <cell r="B436" t="str">
            <v>M¸y kinh vÜ theo 020</v>
          </cell>
          <cell r="C436" t="str">
            <v>ca</v>
          </cell>
          <cell r="D436">
            <v>27467</v>
          </cell>
        </row>
        <row r="437">
          <cell r="B437" t="str">
            <v>M¸y l­u tèc BMM</v>
          </cell>
          <cell r="C437" t="str">
            <v>ca</v>
          </cell>
          <cell r="D437">
            <v>10080</v>
          </cell>
        </row>
        <row r="438">
          <cell r="B438" t="str">
            <v>M¸y l­u tèc s«ng</v>
          </cell>
          <cell r="C438" t="str">
            <v>ca</v>
          </cell>
          <cell r="D438">
            <v>25200</v>
          </cell>
        </row>
        <row r="439">
          <cell r="B439" t="str">
            <v>M¸y mµi ®¸</v>
          </cell>
          <cell r="C439" t="str">
            <v>ca</v>
          </cell>
          <cell r="D439">
            <v>12200</v>
          </cell>
        </row>
        <row r="440">
          <cell r="B440" t="str">
            <v>M¸y MF-2-100</v>
          </cell>
          <cell r="C440" t="str">
            <v>ca</v>
          </cell>
          <cell r="D440">
            <v>32250</v>
          </cell>
        </row>
        <row r="441">
          <cell r="B441" t="str">
            <v>M¸y nÐn</v>
          </cell>
          <cell r="C441" t="str">
            <v>ca</v>
          </cell>
          <cell r="D441">
            <v>10980</v>
          </cell>
        </row>
        <row r="442">
          <cell r="B442" t="str">
            <v>M¸y nÐn mét trôc</v>
          </cell>
          <cell r="C442" t="str">
            <v>ca</v>
          </cell>
          <cell r="D442">
            <v>10980</v>
          </cell>
        </row>
        <row r="443">
          <cell r="B443" t="str">
            <v>M¸y nÐn khÝ 600m3/h</v>
          </cell>
          <cell r="C443" t="str">
            <v>ca</v>
          </cell>
          <cell r="D443">
            <v>131387</v>
          </cell>
        </row>
        <row r="444">
          <cell r="B444" t="str">
            <v>M¸y nÐn khÝ Dk9</v>
          </cell>
          <cell r="C444" t="str">
            <v>ca</v>
          </cell>
          <cell r="D444">
            <v>131387</v>
          </cell>
        </row>
        <row r="445">
          <cell r="B445" t="str">
            <v>M¸y nÐn khÝ B10</v>
          </cell>
          <cell r="C445" t="str">
            <v>ca</v>
          </cell>
          <cell r="D445">
            <v>383236</v>
          </cell>
        </row>
        <row r="446">
          <cell r="B446" t="str">
            <v>M¸y so mµu ngän löa</v>
          </cell>
          <cell r="C446" t="str">
            <v>ca</v>
          </cell>
          <cell r="D446">
            <v>25620</v>
          </cell>
        </row>
        <row r="447">
          <cell r="B447" t="str">
            <v>M¸y so mµu quang ®iÖn</v>
          </cell>
          <cell r="C447" t="str">
            <v>ca</v>
          </cell>
          <cell r="D447">
            <v>57160</v>
          </cell>
        </row>
        <row r="448">
          <cell r="B448" t="str">
            <v>M¸y thÊm</v>
          </cell>
          <cell r="C448" t="str">
            <v>ca</v>
          </cell>
          <cell r="D448">
            <v>20000</v>
          </cell>
        </row>
        <row r="449">
          <cell r="B449" t="str">
            <v>M¸y theo 010A</v>
          </cell>
          <cell r="C449" t="str">
            <v>ca</v>
          </cell>
          <cell r="D449">
            <v>41200</v>
          </cell>
        </row>
        <row r="450">
          <cell r="B450" t="str">
            <v>M¸y thñy b×nh NI 030</v>
          </cell>
          <cell r="C450" t="str">
            <v>ca</v>
          </cell>
          <cell r="D450">
            <v>18883</v>
          </cell>
        </row>
        <row r="451">
          <cell r="B451" t="str">
            <v>M¸y thñy chuÈn NI 030</v>
          </cell>
          <cell r="C451" t="str">
            <v>ca</v>
          </cell>
          <cell r="D451">
            <v>18883</v>
          </cell>
        </row>
        <row r="452">
          <cell r="B452" t="str">
            <v>M¸y trén ®Êt</v>
          </cell>
          <cell r="C452" t="str">
            <v>ca</v>
          </cell>
          <cell r="D452">
            <v>5490</v>
          </cell>
        </row>
        <row r="453">
          <cell r="B453" t="str">
            <v>M¸y UI - 18</v>
          </cell>
          <cell r="C453" t="str">
            <v>ca</v>
          </cell>
          <cell r="D453">
            <v>32500</v>
          </cell>
        </row>
        <row r="454">
          <cell r="B454" t="str">
            <v>M¸y vµ mia bala</v>
          </cell>
          <cell r="C454" t="str">
            <v>ca</v>
          </cell>
          <cell r="D454">
            <v>2006</v>
          </cell>
        </row>
        <row r="455">
          <cell r="B455" t="str">
            <v>M¸y x¸c ®Þnh hÖ sè thÊm</v>
          </cell>
          <cell r="C455" t="str">
            <v>ca</v>
          </cell>
          <cell r="D455">
            <v>43920</v>
          </cell>
        </row>
        <row r="456">
          <cell r="B456" t="str">
            <v>M¸y x¸c ®Þnh m«®un</v>
          </cell>
          <cell r="C456" t="str">
            <v>ca</v>
          </cell>
          <cell r="D456">
            <v>18300</v>
          </cell>
        </row>
        <row r="457">
          <cell r="B457" t="str">
            <v>M¸y xuyªn ®éng RA - 50 hoÆc t­¬ng tù</v>
          </cell>
          <cell r="C457" t="str">
            <v>ca</v>
          </cell>
          <cell r="D457">
            <v>43000</v>
          </cell>
        </row>
        <row r="458">
          <cell r="B458" t="str">
            <v>M¸y xuyªn tÜnh Gouda hoÆc t­¬ng tù</v>
          </cell>
          <cell r="C458" t="str">
            <v>ca</v>
          </cell>
          <cell r="D458">
            <v>376250</v>
          </cell>
        </row>
        <row r="459">
          <cell r="B459" t="str">
            <v>NI 004</v>
          </cell>
          <cell r="C459" t="str">
            <v>ca</v>
          </cell>
          <cell r="D459">
            <v>50000</v>
          </cell>
        </row>
        <row r="460">
          <cell r="B460" t="str">
            <v>NI 030</v>
          </cell>
          <cell r="C460" t="str">
            <v>ca</v>
          </cell>
          <cell r="D460">
            <v>18883</v>
          </cell>
        </row>
        <row r="461">
          <cell r="B461" t="str">
            <v>Qu¹t giã CB-5M</v>
          </cell>
          <cell r="C461" t="str">
            <v>ca</v>
          </cell>
          <cell r="D461">
            <v>10286</v>
          </cell>
        </row>
        <row r="462">
          <cell r="B462" t="str">
            <v>Tæ hîp m¸y khoan vµ b¬m</v>
          </cell>
          <cell r="C462" t="str">
            <v>ca</v>
          </cell>
          <cell r="D462">
            <v>477251</v>
          </cell>
        </row>
        <row r="463">
          <cell r="B463" t="str">
            <v>Têi th¶ m¸y</v>
          </cell>
          <cell r="C463" t="str">
            <v>ca</v>
          </cell>
          <cell r="D463">
            <v>17588</v>
          </cell>
        </row>
        <row r="464">
          <cell r="B464" t="str">
            <v>Têi th¶ neo 5 tÊn</v>
          </cell>
          <cell r="C464" t="str">
            <v>ca</v>
          </cell>
          <cell r="D464">
            <v>34203</v>
          </cell>
        </row>
        <row r="465">
          <cell r="B465" t="str">
            <v>Theo 010</v>
          </cell>
          <cell r="C465" t="str">
            <v>ca</v>
          </cell>
          <cell r="D465">
            <v>41200</v>
          </cell>
        </row>
        <row r="466">
          <cell r="B466" t="str">
            <v>Theo 020</v>
          </cell>
          <cell r="C466" t="str">
            <v>ca</v>
          </cell>
          <cell r="D466">
            <v>27467</v>
          </cell>
        </row>
        <row r="467">
          <cell r="B467" t="str">
            <v>Thïng trôc 0,5m3</v>
          </cell>
          <cell r="C467" t="str">
            <v>ca</v>
          </cell>
          <cell r="D467">
            <v>500</v>
          </cell>
        </row>
        <row r="468">
          <cell r="B468" t="str">
            <v>ThuyÒn 5 tÊn</v>
          </cell>
          <cell r="C468" t="str">
            <v>ca</v>
          </cell>
          <cell r="D468">
            <v>48484</v>
          </cell>
        </row>
        <row r="469">
          <cell r="B469" t="str">
            <v>ThuyÒn gç 5 tÊn</v>
          </cell>
          <cell r="C469" t="str">
            <v>ca</v>
          </cell>
          <cell r="D469">
            <v>48484</v>
          </cell>
        </row>
        <row r="470">
          <cell r="B470" t="str">
            <v>Tñ hót ®éc</v>
          </cell>
          <cell r="C470" t="str">
            <v>ca</v>
          </cell>
          <cell r="D470">
            <v>7320</v>
          </cell>
        </row>
        <row r="471">
          <cell r="B471" t="str">
            <v>Tñ sÊy</v>
          </cell>
          <cell r="C471" t="str">
            <v>ca</v>
          </cell>
          <cell r="D471">
            <v>9150</v>
          </cell>
        </row>
        <row r="472">
          <cell r="B472" t="str">
            <v>Tñ sÊy 2KW</v>
          </cell>
          <cell r="C472" t="str">
            <v>ca</v>
          </cell>
          <cell r="D472">
            <v>9150</v>
          </cell>
        </row>
        <row r="473">
          <cell r="B473" t="str">
            <v>TRIOSX - 12</v>
          </cell>
          <cell r="C473" t="str">
            <v>ca</v>
          </cell>
          <cell r="D473">
            <v>258000</v>
          </cell>
        </row>
        <row r="474">
          <cell r="B474" t="str">
            <v>Xuång m¸y 30cv</v>
          </cell>
          <cell r="C474" t="str">
            <v>ca</v>
          </cell>
          <cell r="D474">
            <v>38144</v>
          </cell>
        </row>
        <row r="475">
          <cell r="B475" t="str">
            <v>M¸y CBR (Anh hoÆc Ph¸p)</v>
          </cell>
          <cell r="C475" t="str">
            <v>ca</v>
          </cell>
          <cell r="D475">
            <v>91375</v>
          </cell>
        </row>
        <row r="476">
          <cell r="B476" t="str">
            <v>M¸y ph¸t ®iÖn 2,5-3,0KW</v>
          </cell>
          <cell r="C476" t="str">
            <v>ca</v>
          </cell>
          <cell r="D476">
            <v>8226</v>
          </cell>
        </row>
        <row r="477">
          <cell r="B477" t="str">
            <v>C©n kü thuËt</v>
          </cell>
          <cell r="C477" t="str">
            <v>ca</v>
          </cell>
          <cell r="D477">
            <v>5125</v>
          </cell>
        </row>
        <row r="478">
          <cell r="B478" t="str">
            <v>KÝch thñy lùc 50 tÊn</v>
          </cell>
          <cell r="C478" t="str">
            <v>ca</v>
          </cell>
          <cell r="D478">
            <v>30546</v>
          </cell>
        </row>
        <row r="479">
          <cell r="B479" t="str">
            <v>M¸y ®Þa chÊn TRIOSX - 24</v>
          </cell>
          <cell r="C479" t="str">
            <v>ca</v>
          </cell>
          <cell r="D479">
            <v>301000</v>
          </cell>
        </row>
        <row r="480">
          <cell r="B480" t="str">
            <v>¤t« vËn chuyÓn (néi tuyÕn)</v>
          </cell>
          <cell r="C480" t="str">
            <v>ca</v>
          </cell>
          <cell r="D480">
            <v>161496</v>
          </cell>
        </row>
        <row r="481">
          <cell r="B481" t="str">
            <v>¤t« t¶i tiªu chuÈn cã chÊt t¶i</v>
          </cell>
          <cell r="C481" t="str">
            <v>ca</v>
          </cell>
          <cell r="D481">
            <v>375750</v>
          </cell>
        </row>
        <row r="482">
          <cell r="B482" t="str">
            <v>Theo 02N</v>
          </cell>
          <cell r="C482" t="str">
            <v>ca</v>
          </cell>
          <cell r="D482">
            <v>27467</v>
          </cell>
        </row>
        <row r="483">
          <cell r="B483" t="str">
            <v>ThuyÒn 7 tÊn</v>
          </cell>
          <cell r="C483" t="str">
            <v>ca</v>
          </cell>
          <cell r="D483">
            <v>66019</v>
          </cell>
        </row>
        <row r="484">
          <cell r="B484" t="str">
            <v>WILD-T3</v>
          </cell>
          <cell r="C484" t="str">
            <v>ca</v>
          </cell>
          <cell r="D484">
            <v>41200</v>
          </cell>
        </row>
        <row r="485">
          <cell r="B485" t="str">
            <v>¤t« &lt;=12T</v>
          </cell>
          <cell r="C485" t="str">
            <v>ca</v>
          </cell>
          <cell r="D485">
            <v>363043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phu tam (3)"/>
      <sheetName val="PTdongia"/>
      <sheetName val="Discount"/>
      <sheetName val="Declaration of Bid"/>
      <sheetName val="Bid Price Summary"/>
      <sheetName val="Bid Price Schedule"/>
      <sheetName val="OFFICE-ACC"/>
      <sheetName val="DUPA C"/>
      <sheetName val="DUPA A"/>
      <sheetName val="DUPA B"/>
      <sheetName val="Schedule of Rate &amp; Price"/>
      <sheetName val="Cost of Materials"/>
      <sheetName val="Name"/>
      <sheetName val="Sheet1"/>
    </sheetNames>
    <sheetDataSet>
      <sheetData sheetId="0" refreshError="1">
        <row r="5">
          <cell r="D5">
            <v>0</v>
          </cell>
        </row>
        <row r="8">
          <cell r="D8">
            <v>1</v>
          </cell>
        </row>
        <row r="29">
          <cell r="D29">
            <v>800</v>
          </cell>
        </row>
        <row r="49">
          <cell r="D49">
            <v>35000</v>
          </cell>
        </row>
        <row r="59">
          <cell r="D59">
            <v>30550</v>
          </cell>
        </row>
        <row r="65">
          <cell r="D65">
            <v>933500</v>
          </cell>
        </row>
        <row r="88">
          <cell r="D88">
            <v>44192.291666666664</v>
          </cell>
        </row>
        <row r="90">
          <cell r="D90">
            <v>1620000</v>
          </cell>
        </row>
        <row r="91">
          <cell r="D91">
            <v>697000</v>
          </cell>
        </row>
        <row r="106">
          <cell r="D106">
            <v>577000</v>
          </cell>
        </row>
        <row r="108">
          <cell r="D108">
            <v>343000</v>
          </cell>
        </row>
        <row r="116">
          <cell r="D116">
            <v>866000</v>
          </cell>
        </row>
        <row r="117">
          <cell r="D117">
            <v>6094000</v>
          </cell>
        </row>
        <row r="118">
          <cell r="D118">
            <v>1220000</v>
          </cell>
        </row>
        <row r="119">
          <cell r="D119">
            <v>506000</v>
          </cell>
        </row>
        <row r="122">
          <cell r="D122">
            <v>584000</v>
          </cell>
        </row>
        <row r="123">
          <cell r="D123">
            <v>300000</v>
          </cell>
        </row>
        <row r="124">
          <cell r="D124">
            <v>432000</v>
          </cell>
        </row>
        <row r="125">
          <cell r="D125">
            <v>780000</v>
          </cell>
        </row>
        <row r="126">
          <cell r="D126">
            <v>634000</v>
          </cell>
        </row>
        <row r="127">
          <cell r="D127">
            <v>850000</v>
          </cell>
        </row>
        <row r="128">
          <cell r="D128">
            <v>755000</v>
          </cell>
        </row>
        <row r="129">
          <cell r="D129">
            <v>12500000</v>
          </cell>
        </row>
        <row r="131">
          <cell r="D131">
            <v>2500000</v>
          </cell>
        </row>
        <row r="145">
          <cell r="D145">
            <v>670000</v>
          </cell>
        </row>
        <row r="146">
          <cell r="D146">
            <v>325000</v>
          </cell>
        </row>
        <row r="181">
          <cell r="E181">
            <v>468148</v>
          </cell>
        </row>
        <row r="187">
          <cell r="E187">
            <v>417428</v>
          </cell>
        </row>
        <row r="230">
          <cell r="E230">
            <v>476896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1"/>
      <sheetName val="Sheet2"/>
      <sheetName val="Sheet3"/>
      <sheetName val="Co.gty"/>
      <sheetName val="gia vat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ra_ba_x000e_g"/>
      <sheetName val="_x0018_N54"/>
      <sheetName val="tonghoptt (2)"/>
      <sheetName val="tonghoptt"/>
      <sheetName val="ximang"/>
      <sheetName val="da 1x2"/>
      <sheetName val="cat vang"/>
      <sheetName val="phugia555"/>
      <sheetName val="phugia561"/>
      <sheetName val="dung"/>
      <sheetName val="Tai khoan"/>
      <sheetName val="gia 3"/>
      <sheetName val="Dulieu"/>
      <sheetName val="Tra KS"/>
      <sheetName val="VL,NC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00000000"/>
      <sheetName val="10000000"/>
      <sheetName val="20000000"/>
      <sheetName val="giathanh1"/>
      <sheetName val="2"/>
      <sheetName val="TSO_CHUNG"/>
      <sheetName val="ctTBA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CHITIET VL-NC-TT-3p"/>
      <sheetName val="VCV-BE-TONG"/>
      <sheetName val="gVL"/>
      <sheetName val="DTCT-TB"/>
      <sheetName val="dtct cau"/>
      <sheetName val="gia vat_lieu"/>
      <sheetName val="gia 3_t lieu"/>
      <sheetName val="ptdg-duong"/>
      <sheetName val="dgngia"/>
      <sheetName val="BO"/>
      <sheetName val="PTVT (MAU)"/>
      <sheetName val="PHAN DS 22 KV"/>
      <sheetName val="chi tiet C"/>
      <sheetName val="fia vat lieu"/>
      <sheetName val="Shdet3"/>
      <sheetName val="Cn.gty"/>
      <sheetName val="dbgt(tuien("/>
      <sheetName val="DgiajqatDHC4,"/>
      <sheetName val="_x000c_"/>
      <sheetName val="NOMENCLATURE"/>
      <sheetName val="2__(tuyen)"/>
      <sheetName val="Tnnghop"/>
      <sheetName val="KCCP"/>
      <sheetName val="DO AM D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onghp"/>
      <sheetName val="Loading"/>
      <sheetName val="Check C"/>
      <sheetName val="Thuc thanh"/>
      <sheetName val="Electrical Breakdown"/>
      <sheetName val="Tra_bang_QD11-109"/>
      <sheetName val="T.Tran( AnLoc"/>
      <sheetName val="gia 8e may"/>
      <sheetName val="DI-ESTI"/>
      <sheetName val="KH-Q1,Q2,01"/>
      <sheetName val="Ke toaٺ_x0001_thuc hien cong trinh"/>
      <sheetName val="TL rieng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DgiaksatDHC"/>
      <sheetName val="So tong hop "/>
      <sheetName val="_x000c___x0001_____x0001_ý"/>
      <sheetName val="_x000c___x0001___x0001_ý"/>
      <sheetName val="CTGS"/>
      <sheetName val="TK22kV"/>
      <sheetName val="CdȮNhap"/>
      <sheetName val="uniBase"/>
      <sheetName val="vniBase"/>
      <sheetName val="abcBase"/>
      <sheetName val="ESTI."/>
      <sheetName val="_BCNCKT13_S3.xlsYphugia561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LEGEND"/>
      <sheetName val="MF.01%"/>
      <sheetName val="db't(tuyeni (2)"/>
      <sheetName val="Tiepdia"/>
      <sheetName val="gia_vatlieu"/>
      <sheetName val="SOKTMAY"/>
      <sheetName val="Sheet6"/>
      <sheetName val="kl cong"/>
      <sheetName val="thkp"/>
      <sheetName val="clvl"/>
      <sheetName val="ptvl"/>
      <sheetName val="ke"/>
      <sheetName val="Temp"/>
      <sheetName val="Lists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2__€(tuyen)"/>
      <sheetName val="MTL$-INTER"/>
      <sheetName val="TTDZ22"/>
      <sheetName val="_BCNCKT13_S3.xl۽"/>
      <sheetName val="T.Tranh LkcNinh"/>
      <sheetName val="dbgt(tuyel)"/>
      <sheetName val="KRTK (06)"/>
      <sheetName val=""/>
      <sheetName val="Gia KS"/>
      <sheetName val="IBASE"/>
      <sheetName val="C47-BH-ူ9"/>
      <sheetName val="5.BANG I"/>
      <sheetName val="FD"/>
      <sheetName val="GI"/>
      <sheetName val="EE (3)"/>
      <sheetName val="PAVEMENT"/>
      <sheetName val="TRAFFIC"/>
      <sheetName val="_BCNCKT13_S3.xls_VPPN"/>
      <sheetName val="KKKKKKKK"/>
      <sheetName val="PTVT _MAU_"/>
      <sheetName val="|ong hop"/>
      <sheetName val="T_Tranh_AnLoc1"/>
      <sheetName val="T_Tranh_LocNinh1"/>
      <sheetName val="KSTK(1778_Dcuong)1"/>
      <sheetName val="dbgt(tuyen)_(2)1"/>
      <sheetName val="KSTK_(06)1"/>
      <sheetName val="tong_hop1"/>
      <sheetName val="phan_tich_DG1"/>
      <sheetName val="gia_vat_lieu1"/>
      <sheetName val="gia_xe_may1"/>
      <sheetName val="gia_nhan_cong1"/>
      <sheetName val="TK_TGTGT1"/>
      <sheetName val="BR_10%1"/>
      <sheetName val="MV_10%_1"/>
      <sheetName val="MV_01%1"/>
      <sheetName val="Ctg_Thu1"/>
      <sheetName val="Ctg_Chi1"/>
      <sheetName val="Ctg_Gv1"/>
      <sheetName val="Ctgs_11"/>
      <sheetName val="Ctgs_21"/>
      <sheetName val="Ctgs_31"/>
      <sheetName val="Bia_Ctgs1"/>
      <sheetName val="BK_NXT1"/>
      <sheetName val="Ct_Nxt1"/>
      <sheetName val="Cd_Nhap1"/>
      <sheetName val="Co_gty1"/>
      <sheetName val="T_Tranh_LmcNinh1"/>
      <sheetName val="KQTK_(06)1"/>
      <sheetName val="db't(tuyen)_(2)1"/>
      <sheetName val="wia_nhan_cong1"/>
      <sheetName val="CT_doanh_thu_20051"/>
      <sheetName val="Dthu_2006_sua1"/>
      <sheetName val="Doanh_thu_gia_thanh1"/>
      <sheetName val="6_thang_20061"/>
      <sheetName val="Bao_cao_thue_(2)1"/>
      <sheetName val="Tong_hop_CP_T101"/>
      <sheetName val="Bao_cao_thue1"/>
      <sheetName val="Thue_cong_trinh1"/>
      <sheetName val="Gia_thanh1"/>
      <sheetName val="Pke_toan1"/>
      <sheetName val="Gia_thanh_cong_trinh_-_Hoa1"/>
      <sheetName val="Ke_toan_thuc_hien_cong_trinh1"/>
      <sheetName val="gia vat_x0000_lieu"/>
      <sheetName val="Du_kien_DT_9_thang_de_nop1"/>
      <sheetName val="tonghoptt_(2)1"/>
      <sheetName val="da_1x21"/>
      <sheetName val="cat_vang1"/>
      <sheetName val="Tai_khoan"/>
      <sheetName val="gia_3t_lieu"/>
      <sheetName val="dtct_cau"/>
      <sheetName val="gia 3_x0000_t lieu"/>
      <sheetName val="2_x0000__x0000_(tuyen)"/>
      <sheetName val="gia vat?lieu"/>
      <sheetName val="gia 3?t lieu"/>
      <sheetName val="_x000c__x0000__x0001__x0000__x0000__x0000__x0001_ý"/>
      <sheetName val="2??(tuyen)"/>
      <sheetName val="_x000c_?_x0001_???_x0001_ý"/>
      <sheetName val="_x000c_?_x0001_?_x0001_ý"/>
      <sheetName val="2_x0000__x0000_€(tuyen)"/>
      <sheetName val="[BCNCKT13_S3.xlsYphugia561"/>
      <sheetName val="2??€(tuyen)"/>
      <sheetName val="[BCNCKT13_S3.xl۽_x0000_Ctgs.3"/>
      <sheetName val="2_x0000__x0000_�(tuyen)"/>
      <sheetName val="gia_vat?lieu"/>
      <sheetName val="fia_vat_lieu"/>
      <sheetName val="Cn_gty"/>
      <sheetName val="Tra_KS"/>
      <sheetName val="gia_3?t_lieu"/>
      <sheetName val="PTVT_(MAU)"/>
      <sheetName val="CHITIET_VL-NC-TT-3p"/>
      <sheetName val="Check_C"/>
      <sheetName val="ý"/>
      <sheetName val="Electrical_Breakdown"/>
      <sheetName val="gia_vat"/>
      <sheetName val="gia_3"/>
      <sheetName val="PHAN_DS_22_KV"/>
      <sheetName val="chi_tiet_C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????ý"/>
      <sheetName val="??ý"/>
      <sheetName val="Thuc_thanh"/>
      <sheetName val="gia_vat_lieu2"/>
      <sheetName val="gia_3_t_lieu"/>
      <sheetName val="DO_AM_DT"/>
      <sheetName val="T_Tran(_AnLoc"/>
      <sheetName val="gia_8e_may"/>
      <sheetName val="So_tong_hop_"/>
      <sheetName val="[BCNCKT13_S3.xls_VPPN"/>
      <sheetName val="2??�(tuyen)"/>
      <sheetName val="[BCNCKT13_S3.xl۽?Ctgs.3"/>
      <sheetName val="????????"/>
      <sheetName val="KSTK(1778 Dcuone)"/>
      <sheetName val="Nhat ky - socai thang 2"/>
      <sheetName val="Sheet7"/>
      <sheetName val="nhat ky so cai thang 1"/>
      <sheetName val="Nhat ky so cai thang3"/>
      <sheetName val="Sheet5"/>
      <sheetName val="_BCNCKT13_S3.xl۽_Ctgs.3"/>
      <sheetName val="2__�(tuyen)"/>
      <sheetName val="C47-BH-_x0011_1"/>
      <sheetName val="Don gia-cau"/>
      <sheetName val="_x0010__x0000__x0000__x0000_.VnBook-AntiquaH_x0000__x0000_ÿ_x001f__x0016__x0000__x0000__x0000__x0001__x0000__x0000_"/>
      <sheetName val="_x0001_W_x0000__x0000__x0000__x0014_*Í_x0001_&gt;_x0000__x0000__x0000__x0000__x0000__x0000__x0000_@_x0000__x0000__x0000_õÿ _x0000__x0000_´_x0000__x0000__x0000__x0000_"/>
      <sheetName val="_x0006__x0000__x0000__x0006__x0000__x0000_ _x0006__x0000__x0000_¡_x0006__x0000__x0000_¢_x0006__x0000__x0000_£_x0006__x0000__x0000_¤_x0006__x0000__x0000_¥_x0006__x0000__x0000_"/>
      <sheetName val="_x0000__x0000_I_x0008__x0000__x0000_J_x0008__x0000__x0000_K_x0008__x0000__x0000_L_x0008__x0000__x0000_M_x0008__x0000__x0000_N_x0008__x0000__x0000_O_x0008__x0000__x0000_P"/>
      <sheetName val="Q_x0008__x0000__x0000_R_x0008__x0000__x0000_"/>
      <sheetName val="_x0000_a_x000a__x0000__x0000_b_x000a__x0000__x0000_c_x000a__x0000__x0000_d_x000a__x0000__x0000_e_x000a__x0000__x0000_f_x000a__x0000__x0000_g_x000a__x0000__x0000_h_x000a_"/>
      <sheetName val="j_x000a__x0000__x0000_k_x000a__x0000__x0000_l_x000a_"/>
      <sheetName val="n_x000a__x0000__x0000_o_x000a__x0000__x0000_p_x000a_"/>
      <sheetName val="r_x000a__x0000__x0000_s_x000a__x0000__x0000_t_x000a_"/>
      <sheetName val="v_x000a__x0000__x0000_w_x000a__x0000__x0000_x_x000a_"/>
      <sheetName val="z_x000a__x0000__x0000_{_x000a__x0000__x0000_|_x000a_"/>
      <sheetName val="~_x000a__x0000__x0000__x000a__x0000__x0000__x000a_"/>
      <sheetName val="_x000a__x0000__x0000__x000a__x0000__x0000__x000a_"/>
      <sheetName val="_x000a__x0000__x0000__x000a__x0000__x0000__x000a_"/>
      <sheetName val="_x000a__x0000__x0000__x000a__x0000__x0000__x000a_"/>
      <sheetName val="_x000a__x0000__x0000__x000a__x0000__x0000__x000a_"/>
      <sheetName val="_x000a__x0000__x0000__x000a__x0000__x0000__x000a_"/>
      <sheetName val="_x000a__x0000__x0000__x000a__x0000__x0000__x000a_"/>
      <sheetName val="_x0010_"/>
      <sheetName val="_x0001_W"/>
      <sheetName val="_x0006_"/>
      <sheetName val="Q_x0008_"/>
      <sheetName val="j_"/>
      <sheetName val="n_"/>
      <sheetName val="r_"/>
      <sheetName val="v_"/>
      <sheetName val="z_"/>
      <sheetName val="~_"/>
      <sheetName val="_"/>
      <sheetName val="_"/>
      <sheetName val="_"/>
      <sheetName val="_"/>
      <sheetName val="_"/>
      <sheetName val="_"/>
      <sheetName val="CANDOI"/>
      <sheetName val="Cd?Nhap"/>
      <sheetName val="4"/>
      <sheetName val="Ke toa?_x0001_thuc hien cong trinh"/>
      <sheetName val="2_x0000__x0000_?(tuyen)"/>
      <sheetName val="C47-BH-?9"/>
      <sheetName val="_x0010_???.VnBook-AntiquaH??ÿ_x001f__x0016_???_x0001_??"/>
      <sheetName val="_x0001_W???_x0014_*Í_x0001_&gt;???????@???õÿ ??´????"/>
      <sheetName val="_x0006_??_x0006_?? _x0006_??¡_x0006_??¢_x0006_??£_x0006_??¤_x0006_??¥_x0006_??"/>
      <sheetName val="??I_x0008_??J_x0008_??K_x0008_??L_x0008_??M_x0008_??N_x0008_??O_x0008_??P"/>
      <sheetName val="Q_x0008_??R_x0008_??"/>
      <sheetName val="?a_x000a_??b_x000a_??c_x000a_??d_x000a_??e_x000a_??f_x000a_??g_x000a_??h_x000a_"/>
      <sheetName val="j_x000a_??k_x000a_??l_x000a_"/>
      <sheetName val="n_x000a_??o_x000a_??p_x000a_"/>
      <sheetName val="r_x000a_??s_x000a_??t_x000a_"/>
      <sheetName val="v_x000a_??w_x000a_??x_x000a_"/>
      <sheetName val="z_x000a_??{_x000a_??|_x000a_"/>
      <sheetName val="~_x000a_??_x000a_??_x000a_"/>
      <sheetName val="_x000a_??_x000a_??_x000a_"/>
      <sheetName val="_x000a_??_x000a_??_x000a_"/>
      <sheetName val="_x000a_??_x000a_??_x000a_"/>
      <sheetName val="_x000a_??_x000a_??_x000a_"/>
      <sheetName val="_x000a_??_x000a_??_x000a_"/>
      <sheetName val="_x000a_??_x000a_??_x000a_"/>
      <sheetName val="[BCNCKT13_S3.xl??Ctgs.3"/>
      <sheetName val="ND"/>
      <sheetName val="db't(tuyen) ,2)"/>
      <sheetName val="NEW-PANEL"/>
      <sheetName val="DPCT"/>
      <sheetName val="DTCT-TPhuoc"/>
      <sheetName val="________"/>
      <sheetName val="[BCNCKT13_S3.xl?_x0000_Ctgs.3"/>
      <sheetName val="NHAP DS"/>
      <sheetName val="PTDGAntoanGT"/>
      <sheetName val="Cau - Cong"/>
      <sheetName val="vt"/>
      <sheetName val="KSTK(17_x005f_x0017_8 Dcuong)"/>
      <sheetName val="KSTK(1778 _x005f_x0004_c5o.g)"/>
      <sheetName val="Tra_ba_x005f_x000e_g"/>
      <sheetName val="_x005f_x0018_N54"/>
      <sheetName val="gia vat_x005f_x0000_lieu"/>
      <sheetName val="gia 3_x005f_x0000_t lieu"/>
      <sheetName val="2_x005f_x0000__x005f_x0000_(tuyen)"/>
      <sheetName val="_x005f_x000c__x005f_x0000__x005f_x0001__x005f_x0000__x0"/>
      <sheetName val="_x005f_x000c___x005f_x0001_____x005f_x0001_ý"/>
      <sheetName val="_x005f_x000c_"/>
      <sheetName val="_x005f_x000c_?_x005f_x0001_???_x005f_x0001_ý"/>
      <sheetName val="_BCNCKT13_S3.xl_"/>
      <sheetName val="Tongke"/>
      <sheetName val="BCNCKT13_S3"/>
      <sheetName val="_BCNCKT13_S3.xl?"/>
      <sheetName val="_BCNCKT13_S3.xl__Ctgs.3"/>
      <sheetName val="C47-BH-_9"/>
      <sheetName val="Ke toa__x0001_thuc hien cong trinh"/>
      <sheetName val="CHIET TINH TBA"/>
      <sheetName val="KST[(17_x0017_8 Dcuong)"/>
      <sheetName val="TH thiet bi"/>
      <sheetName val="C47-BH-16"/>
      <sheetName val="Chart1"/>
      <sheetName val="Quy hau"/>
      <sheetName val="Uan-ao"/>
      <sheetName val="Xuanhoi"/>
      <sheetName val="Dong thanh"/>
      <sheetName val="Khoi luong"/>
      <sheetName val="KST_(17_x0017_8 Dcuong)"/>
      <sheetName val="_x0010____.VnBook-AntiquaH__ÿ_x001f__x0016_____x0001___"/>
      <sheetName val="_x0001_W____x0014__Í_x0001_&gt;_______@___õÿ __´____"/>
      <sheetName val="_x0006____x0006___ _x0006___¡_x0006___¢_x0006___£_x0006___¤_x0006___¥_x0006___"/>
      <sheetName val="__I_x0008___J_x0008___K_x0008___L_x0008___M_x0008___N_x0008___O_x0008___P"/>
      <sheetName val="Q_x0008___R_x0008___"/>
      <sheetName val="_a___b___c___d___e___f___g___h_"/>
      <sheetName val="j___k___l_"/>
      <sheetName val="n___o___p_"/>
      <sheetName val="r___s___t_"/>
      <sheetName val="v___w___x_"/>
      <sheetName val="z___{___|_"/>
      <sheetName val="~_______"/>
      <sheetName val="_______"/>
      <sheetName val="_______"/>
      <sheetName val="_______"/>
      <sheetName val="_______"/>
      <sheetName val="ptvt"/>
      <sheetName val="dtct cong"/>
      <sheetName val="_______"/>
      <sheetName val="p2_x0000__x0000_l"/>
      <sheetName val="2???(tuyen)"/>
      <sheetName val="Bia TQT"/>
      <sheetName val="SUMMARY"/>
      <sheetName val="TnTranh AnLoc"/>
      <sheetName val="KSTK(17_x005f_x005f_x005f_x0017_8 Dcuong)"/>
      <sheetName val="KSTK(1778 _x005f_x005f_x005f_x0004_c5o.g)"/>
      <sheetName val="Tra_ba_x005f_x005f_x005f_x000e_g"/>
      <sheetName val="_x005f_x005f_x005f_x0018_N54"/>
      <sheetName val="gia vat_x005f_x005f_x005f_x0000_lieu"/>
      <sheetName val="gia 3_x005f_x005f_x005f_x0000_t lieu"/>
      <sheetName val="2_x005f_x005f_x005f_x0000__x005f_x005f_x005f_x0000_(tu"/>
      <sheetName val="_x005f_x005f_x005f_x000c__x005f_x005f_x005f_x0000__x005"/>
      <sheetName val="_x005f_x005f_x005f_x000c___x005f_x005f_x005f_x0001_____"/>
      <sheetName val="_x005f_x005f_x005f_x000c_"/>
      <sheetName val="KSTK(17_x005f_x005f_x005f_x005f_x005f_x005f_x0017"/>
      <sheetName val="KSTK(1778 _x005f_x005f_x005f_x005f_x005f_x005f_x0"/>
      <sheetName val="Tra_ba_x005f_x005f_x005f_x005f_x005f_x005f_x005f_x000e_"/>
      <sheetName val="_x005f_x005f_x005f_x005f_x005f_x005f_x005f_x0018_N54"/>
      <sheetName val="gia vat_x005f_x005f_x005f_x005f_x005f_x005f_x0000"/>
      <sheetName val="gia 3_x005f_x005f_x005f_x005f_x005f_x005f_x005f_x0000_t"/>
      <sheetName val="_______"/>
      <sheetName val="Chi tiet ma"/>
      <sheetName val="2_x005f_x005f_x005f_x005f_x005f_x005f_x005f_x0000__x005"/>
      <sheetName val="_x0000__x0000__x0000__x0000__x0000__x0000__x0000__x0000_"/>
      <sheetName val="_x005f_x005f_x005f_x005f_x005f_x005f_x005f_x000c__x005f"/>
      <sheetName val="_x000c__x0000__x0001__x0000__x0"/>
      <sheetName val="_x005f_x005f_x005f_x005f_x005f_x005f_x005f_x000c___x005"/>
      <sheetName val="_x005f_x005f_x005f_x005f_x005f_x005f_x005f_x000c_"/>
      <sheetName val="bang2"/>
      <sheetName val="____ý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 refreshError="1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 refreshError="1"/>
      <sheetData sheetId="254"/>
      <sheetData sheetId="255"/>
      <sheetData sheetId="256" refreshError="1"/>
      <sheetData sheetId="257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 refreshError="1"/>
      <sheetData sheetId="507" refreshError="1"/>
      <sheetData sheetId="508" refreshError="1"/>
      <sheetData sheetId="509"/>
      <sheetData sheetId="510"/>
      <sheetData sheetId="51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/>
      <sheetData sheetId="56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gVL"/>
      <sheetName val="Tra_bang"/>
      <sheetName val="DTCT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NhucauKP"/>
      <sheetName val="Sheet3 (2)"/>
      <sheetName val="XL4Poppy"/>
      <sheetName val="dtctODuong-01"/>
      <sheetName val="nc%cm"/>
      <sheetName val="dtct cau"/>
      <sheetName val="dtct_Duong,tc"/>
      <sheetName val="Sheet! (2)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Tra KS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CtiedQII"/>
      <sheetName val="DHop08"/>
      <sheetName val="Ctiet 9"/>
      <sheetName val="Ctiet!1"/>
      <sheetName val="00 00000"/>
      <sheetName val="nc_cm"/>
      <sheetName val="tra-vat-lieu (duyet)"/>
      <sheetName val="TVL"/>
      <sheetName val="_ duong257-272."/>
      <sheetName val="tra bang"/>
      <sheetName val="BeTong"/>
      <sheetName val="GiaVL"/>
      <sheetName val="Sheet4"/>
      <sheetName val="nhiemvu2006"/>
      <sheetName val="RutTM"/>
      <sheetName val="10000000"/>
      <sheetName val="20000000"/>
      <sheetName val="30000000"/>
      <sheetName val="d4ct_Duong-01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ptdg-01_(2)"/>
      <sheetName val="dtct_cau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p4ke"/>
      <sheetName val="TH_GTXL࠭TC"/>
      <sheetName val="NXT-10T  4)"/>
      <sheetName val="THop51"/>
      <sheetName val="Ctie塅䕃⹌"/>
      <sheetName val="dieuchinh"/>
      <sheetName val="THop1"/>
      <sheetName val="THop1"/>
      <sheetName val="Ctiet02__x0018__ duong257-272.xls_Bke"/>
      <sheetName val="Sheet13___________㸰Ɂ__x0004_______숌Ɂ_"/>
      <sheetName val=""/>
      <sheetName val="Phuong an 1"/>
      <sheetName val="VL,NC"/>
      <sheetName val="dtgt_Duong-tk"/>
      <sheetName val="TH_GTXL_TC"/>
      <sheetName val="THop1_"/>
      <sheetName val="Thuc thanh"/>
      <sheetName val="________"/>
      <sheetName val="PHop04"/>
      <sheetName val="cdps"/>
      <sheetName val="DO AM DT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dtct_cau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Sheet3_(2)"/>
      <sheetName val="Ctiet_9"/>
      <sheetName val="00_00000"/>
      <sheetName val="Sheet!_(2)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tra-vat-lieu_(duyet)"/>
      <sheetName val="CVC-1"/>
      <sheetName val="ptdg-00_(2)"/>
      <sheetName val="02-_9"/>
      <sheetName val="THop0"/>
      <sheetName val="Bke0"/>
      <sheetName val="en_31,7"/>
      <sheetName val="__duong257-272_"/>
      <sheetName val="Tra_KS"/>
      <sheetName val="THKP_D"/>
      <sheetName val="Bu_gia1"/>
      <sheetName val="Bu_gia_in"/>
      <sheetName val="Bu_gia"/>
      <sheetName val="CL_CL"/>
      <sheetName val="Ctiet02__duong257-272_xls_Bke"/>
      <sheetName val="Ctiet02___duong257-272_xls_Bke"/>
      <sheetName val="Sheet13㸰Ɂ숌Ɂ㹨Ɂu__duong257-2"/>
      <sheetName val="Sheet13㸰Ɂ숌Ɂ"/>
      <sheetName val="THTram"/>
      <sheetName val="XL$Poppy"/>
      <sheetName val="Ctie___"/>
      <sheetName val="-272.xls_Bke01"/>
      <sheetName val="Don gia-cau"/>
      <sheetName val="CHITIET VL-NC"/>
      <sheetName val="DNP၄-QL"/>
      <sheetName val="-272.xls_Bke01____x0018__ duong257-27"/>
      <sheetName val="KKKKKKKK"/>
      <sheetName val="bang-tra"/>
      <sheetName val="Tai khoan"/>
      <sheetName val="_x000d_¹½.,6³"/>
      <sheetName val="__u________________x001a__ duong257-2"/>
      <sheetName val="Sheet13_______________x0004__________"/>
      <sheetName val="THop1€"/>
      <sheetName val="Sheet13______u__duong257-2"/>
      <sheetName val="Sheet13____"/>
      <sheetName val="DNP_-QL"/>
      <sheetName val="ptd2"/>
      <sheetName val="_¹½.,6³"/>
      <sheetName val="CVC-_x005f_x0010_1"/>
      <sheetName val="THop0_x005f_x0015_"/>
      <sheetName val="Bke0_x005f_x0015_"/>
      <sheetName val="_x005f_x0004_en 31,7"/>
      <sheetName val="Cp``pQII"/>
      <sheetName val="Bke 90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[ duong257-272."/>
      <sheetName val="Ctiet02_x0000__x0018_[ duong257-272.xls]Bke"/>
      <sheetName val="Sheet13_x0000__x0000__x0000__x0000__x0000__x0000__x0000__x0000__x0000__x0000__x0000_㸰Ɂ_x0000__x0004__x0000__x0000__x0000__x0000__x0000__x0000_숌Ɂ_x0000_"/>
      <sheetName val="Ctiet02?_x0018_[ duong257-272.xls]Bke"/>
      <sheetName val="Sheet13???????????㸰Ɂ?_x0004_??????숌Ɂ?"/>
      <sheetName val="TH_GTXL?TC"/>
      <sheetName val="THop1?"/>
      <sheetName val="????????"/>
      <sheetName val="[_duong257-272_"/>
      <sheetName val="Ctiet02[_duong257-272_xls]Bke"/>
      <sheetName val="Ctiet02?[_duong257-272_xls]Bke"/>
      <sheetName val="Sheet13㸰Ɂ숌Ɂ㹨Ɂu[_duong257-2"/>
      <sheetName val="_x0000__x0000_u_x0000__x0000__x0000__x0000__x0000__x0000__x0000__x0000__x0000__x0000__x0000__x0000__x0000__x0000__x0000__x001a_[ duong257-2"/>
      <sheetName val="Ctie???"/>
      <sheetName val="-272.xls]Bke01_x0000__x0000__x0000__x0018_[ duong257-27"/>
      <sheetName val="-272.xls]Bke01???_x0018_[ duong257-27"/>
      <sheetName val="??u???????????????_x001a_[ duong257-2"/>
      <sheetName val="Sheet13_x0000__x0000__x0000__x0000__x0000__x0000__x0000__x0000__x0000__x0000__x0000_??_x0000__x0004__x0000__x0000__x0000__x0000__x0000__x0000_??_x0000_"/>
      <sheetName val="Sheet13??????????????_x0004_?????????"/>
      <sheetName val="Sheet13??????u[_duong257-2"/>
      <sheetName val="Sheet13????"/>
      <sheetName val="Sheet13___________??__x0004_______??_"/>
      <sheetName val="DNP?-QL"/>
      <sheetName val="ptd2_x0000__x0000_ (2)"/>
      <sheetName val="_x000a_¹½.,6³"/>
      <sheetName val="Sheet13_x0000_㸰Ɂ_x0000__x0004__x0000_숌Ɂ_x0000_㹨Ɂ_x0000_u_x0000__x001a_[ duong25"/>
      <sheetName val="Ctiet02_x005f_x0000__x005f_x0018_[ duong257"/>
      <sheetName val="Ctiet02?_x005f_x0018_[ duong257-272.x"/>
      <sheetName val="-272.xls]Bke01_x005f_x0000__x005f_x0000__x0"/>
      <sheetName val="-272.xls]Bke01???_x005f_x0018_[ duong"/>
      <sheetName val="CVC-_x005f_x005f_x005f_x0010_1"/>
      <sheetName val="THop0_x005f_x005f_x005f_x0015_"/>
      <sheetName val="Bke0_x005f_x005f_x005f_x0015_"/>
      <sheetName val="_x005f_x005f_x005f_x0004_en 31,7"/>
      <sheetName val="Ctiet02_x005f_x005f_x005f_x0000__x005f_x005f_x001"/>
      <sheetName val="Ctiet02__x005f_x005f_x005f_x0018__ duong257"/>
      <sheetName val="Sheet13_x005f_x005f_x005f_x0000__x005f_x005f_x000"/>
      <sheetName val="THop1_x005f_x005f_x005f_x0000_"/>
      <sheetName val="-272.xls_Bke01_x005f_x005f_x005f_x0000__x00"/>
      <sheetName val="-272.xls_Bke01____x005f_x005f_x005f_x0018__"/>
      <sheetName val="CVC-_x005f_x005f_x005f_x005f_x005f_x005f_x005f_x0010_1"/>
      <sheetName val="THop0_x005f_x005f_x005f_x005f_x005f_x005f_x005f_x0015_"/>
      <sheetName val="Bke0_x005f_x005f_x005f_x005f_x005f_x005f_x005f_x0015_"/>
      <sheetName val="_x005f_x005f_x005f_x005f_x005f_x005f_x005f_x0004_en 31,"/>
      <sheetName val="Ctiet02_x005f_x005f_x005f_x005f_x005f_x005f_x0000"/>
      <sheetName val="Ctiet02__x005f_x005f_x005f_x005f_x005f_x005f_x001"/>
      <sheetName val="Sheet13_x005f_x005f_x005f_x005f_x005f_x005f_x0000"/>
      <sheetName val="THop1_x005f_x005f_x005f_x005f_x005f_x005f_x005f_x0000_"/>
      <sheetName val="-272.xls_Bke01_x005f_x005f_x005f_x005f_x005"/>
      <sheetName val="-272.xls_Bke01____x005f_x005f_x005f_x005f_x"/>
      <sheetName val="TL rieng"/>
      <sheetName val="vp%tl"/>
      <sheetName val="MTL$-INTER"/>
      <sheetName val="NXT-10T__4)"/>
      <sheetName val="Sheet13???????????㸰Ɂ???????숌Ɂ?"/>
      <sheetName val="Phuong_an_1"/>
      <sheetName val="Thuc_thanh"/>
      <sheetName val="DO_AM_DT"/>
      <sheetName val="CHITIET_VL-NC"/>
      <sheetName val="ptdg-01_(2)2"/>
      <sheetName val="NXT-10T_(2)2"/>
      <sheetName val="NXT-10T_(3)2"/>
      <sheetName val="NXT-9T_(2)2"/>
      <sheetName val="NXT-10T_(4)2"/>
      <sheetName val="Sheet1_(2)2"/>
      <sheetName val="dtct_cong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Tien_An_T112"/>
      <sheetName val="Bang_luong2"/>
      <sheetName val="Bang_CC2"/>
      <sheetName val="_Luong_nghien_2"/>
      <sheetName val="Tong_hop2"/>
      <sheetName val="Phuc_vu2"/>
      <sheetName val="May_Phat2"/>
      <sheetName val="dtct_cau2"/>
      <sheetName val="Sheet3_(2)1"/>
      <sheetName val="ptdg-00_(2)1"/>
      <sheetName val="02-_91"/>
      <sheetName val="Ctiet_91"/>
      <sheetName val="00_000001"/>
      <sheetName val="Sheet!_(2)1"/>
      <sheetName val="CORE_PLATE1"/>
      <sheetName val="TR_1"/>
      <sheetName val="TR__AJO1"/>
      <sheetName val="TR__ALO1"/>
      <sheetName val="DAT_51"/>
      <sheetName val="TR_PLUG1"/>
      <sheetName val="TR_BARREL1"/>
      <sheetName val="TR__JUKI1"/>
      <sheetName val="JUN_07__1"/>
      <sheetName val="INV_0706JPY1"/>
      <sheetName val="Schedule08_071"/>
      <sheetName val="CHENH_LECH1"/>
      <sheetName val="OKAYA_KH_ALO1"/>
      <sheetName val="OKAYA__(2)1"/>
      <sheetName val="OKAYA_1"/>
      <sheetName val="tra-vat-lieu_(duyet)1"/>
      <sheetName val="Tra_KS1"/>
      <sheetName val="[_duong257-272_1"/>
      <sheetName val="THKP_D1"/>
      <sheetName val="Bu_gia11"/>
      <sheetName val="Bu_gia_in1"/>
      <sheetName val="Bu_gia2"/>
      <sheetName val="CL_CL1"/>
      <sheetName val="__duong257-272_1"/>
      <sheetName val="NXT-10T__4)1"/>
      <sheetName val="Phuong_an_11"/>
      <sheetName val="Thuc_thanh1"/>
      <sheetName val="DO_AM_DT1"/>
      <sheetName val="ptdg-01_(2)3"/>
      <sheetName val="NXT-10T_(2)3"/>
      <sheetName val="NXT-10T_(3)3"/>
      <sheetName val="NXT-9T_(2)3"/>
      <sheetName val="NXT-10T_(4)3"/>
      <sheetName val="Sheet1_(2)3"/>
      <sheetName val="dtct_cong3"/>
      <sheetName val="C_tietTH6T3"/>
      <sheetName val="C_tiet_053"/>
      <sheetName val="Den_31,73"/>
      <sheetName val="Bke_103"/>
      <sheetName val="UOc_T103"/>
      <sheetName val="Bke_113"/>
      <sheetName val="Uoc_20053"/>
      <sheetName val="Bke_123"/>
      <sheetName val="Tien_An_T113"/>
      <sheetName val="Bang_luong3"/>
      <sheetName val="Bang_CC3"/>
      <sheetName val="_Luong_nghien_3"/>
      <sheetName val="Tong_hop3"/>
      <sheetName val="Phuc_vu3"/>
      <sheetName val="May_Phat3"/>
      <sheetName val="dtct_cau3"/>
      <sheetName val="Sheet3_(2)2"/>
      <sheetName val="ptdg-00_(2)2"/>
      <sheetName val="02-_92"/>
      <sheetName val="Ctiet_92"/>
      <sheetName val="00_000002"/>
      <sheetName val="Sheet!_(2)2"/>
      <sheetName val="CORE_PLATE2"/>
      <sheetName val="TR_2"/>
      <sheetName val="TR__AJO2"/>
      <sheetName val="TR__ALO2"/>
      <sheetName val="DAT_52"/>
      <sheetName val="TR_PLUG2"/>
      <sheetName val="TR_BARREL2"/>
      <sheetName val="TR__JUKI2"/>
      <sheetName val="JUN_07__2"/>
      <sheetName val="INV_0706JPY2"/>
      <sheetName val="Schedule08_072"/>
      <sheetName val="CHENH_LECH2"/>
      <sheetName val="OKAYA_KH_ALO2"/>
      <sheetName val="OKAYA__(2)2"/>
      <sheetName val="OKAYA_2"/>
      <sheetName val="Shee42"/>
      <sheetName val="Sheet8_x0000_͘_x0000__x0000__x0000__x0000__x0000__x0000__x0000__x0000__x0009__x0000_ᬤ͝_x0000__x0004__x0000__x0000__x0000__x0000__x0000__x0000_ᙄ͘_x0000_"/>
      <sheetName val="Sheet8?͘????????_x0009_?ᬤ͝?_x0004_??????ᙄ͘?"/>
      <sheetName val="-272.xls]Bke01"/>
      <sheetName val="_en 31,7_x0008_"/>
      <sheetName val="an 1_x001f_"/>
      <sheetName val="ㅰ଀"/>
      <sheetName val="?"/>
      <sheetName val="1"/>
      <sheetName val="ptd2?? (2)"/>
      <sheetName val="Sheet13___________㸰Ɂ_______숌Ɂ_"/>
      <sheetName val="tra-vat-lieu_(duyet)2"/>
      <sheetName val="Tra_KS2"/>
      <sheetName val="[_duong257-272_2"/>
      <sheetName val="THKP_D2"/>
      <sheetName val="Bu_gia12"/>
      <sheetName val="Bu_gia_in2"/>
      <sheetName val="Bu_gia3"/>
      <sheetName val="CL_CL2"/>
      <sheetName val="__duong257-272_2"/>
      <sheetName val="NXT-10T__4)2"/>
      <sheetName val="Phuong_an_12"/>
      <sheetName val="Thuc_thanh2"/>
      <sheetName val="DO_AM_DT2"/>
      <sheetName val="ptdg-01_(2)4"/>
      <sheetName val="NXT-10T_(2)4"/>
      <sheetName val="NXT-10T_(3)4"/>
      <sheetName val="NXT-9T_(2)4"/>
      <sheetName val="NXT-10T_(4)4"/>
      <sheetName val="Sheet1_(2)4"/>
      <sheetName val="dtct_cong4"/>
      <sheetName val="C_tietTH6T4"/>
      <sheetName val="C_tiet_054"/>
      <sheetName val="Den_31,74"/>
      <sheetName val="Bke_104"/>
      <sheetName val="UOc_T104"/>
      <sheetName val="Bke_114"/>
      <sheetName val="Uoc_20054"/>
      <sheetName val="Bke_124"/>
      <sheetName val="Tien_An_T114"/>
      <sheetName val="Bang_luong4"/>
      <sheetName val="Bang_CC4"/>
      <sheetName val="_Luong_nghien_4"/>
      <sheetName val="Tong_hop4"/>
      <sheetName val="Phuc_vu4"/>
      <sheetName val="May_Phat4"/>
      <sheetName val="dtct_cau4"/>
      <sheetName val="Sheet3_(2)3"/>
      <sheetName val="ptdg-00_(2)3"/>
      <sheetName val="02-_93"/>
      <sheetName val="Ctiet_93"/>
      <sheetName val="00_000003"/>
      <sheetName val="Sheet!_(2)3"/>
      <sheetName val="CORE_PLATE3"/>
      <sheetName val="TR_3"/>
      <sheetName val="TR__AJO3"/>
      <sheetName val="TR__ALO3"/>
      <sheetName val="DAT_53"/>
      <sheetName val="TR_PLUG3"/>
      <sheetName val="TR_BARREL3"/>
      <sheetName val="TR__JUKI3"/>
      <sheetName val="JUN_07__3"/>
      <sheetName val="INV_0706JPY3"/>
      <sheetName val="Schedule08_073"/>
      <sheetName val="CHENH_LECH3"/>
      <sheetName val="OKAYA_KH_ALO3"/>
      <sheetName val="OKAYA__(2)3"/>
      <sheetName val="OKAYA_3"/>
      <sheetName val="CtietQIIA"/>
      <sheetName val="THop1_x0000_"/>
      <sheetName val="Sheet13?㸰Ɂ?_x0004_?숌Ɂ?㹨Ɂ?u?_x001a_[ duong25"/>
      <sheetName val="tra-vat-lieu_(duyet)3"/>
      <sheetName val="Tra_KS3"/>
      <sheetName val="[_duong257-272_3"/>
      <sheetName val="THKP_D3"/>
      <sheetName val="Bu_gia13"/>
      <sheetName val="Bu_gia_in3"/>
      <sheetName val="Bu_gia4"/>
      <sheetName val="CL_CL3"/>
      <sheetName val="__duong257-272_3"/>
      <sheetName val="NXT-10T__4)3"/>
      <sheetName val="Phuong_an_13"/>
      <sheetName val="Thuc_thanh3"/>
      <sheetName val="DO_AM_DT3"/>
      <sheetName val=" ¹½.,6³"/>
    </sheetNames>
    <sheetDataSet>
      <sheetData sheetId="0">
        <row r="4">
          <cell r="G4" t="str">
            <v>c</v>
          </cell>
        </row>
      </sheetData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6">
          <cell r="G136" t="str">
            <v>4,5c</v>
          </cell>
          <cell r="H136" t="str">
            <v>Nh©n c«ng bËc 4,5/7</v>
          </cell>
          <cell r="I136" t="str">
            <v xml:space="preserve">C«ng </v>
          </cell>
          <cell r="J136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/>
      <sheetData sheetId="311" refreshError="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DBGT"/>
      <sheetName val="XXXXXXXX"/>
      <sheetName val="Congty"/>
      <sheetName val="VPPN"/>
      <sheetName val="XN74"/>
      <sheetName val="XN54"/>
      <sheetName val="XN33"/>
      <sheetName val="NK96"/>
      <sheetName val="XL4Test5"/>
      <sheetName val="Tai khoan"/>
      <sheetName val="DT-chi tiet"/>
      <sheetName val="NKC"/>
      <sheetName val="LIST"/>
      <sheetName val="BC.TN"/>
      <sheetName val="MSTN"/>
      <sheetName val="Tra_bang"/>
      <sheetName val="NC"/>
      <sheetName val="tra-vat-lieu"/>
      <sheetName val="Tai_khoan"/>
      <sheetName val="DT-chi_tiet"/>
      <sheetName val="BC_TN"/>
      <sheetName val="DI-ESTI"/>
      <sheetName val="Tra KS"/>
    </sheetNames>
    <sheetDataSet>
      <sheetData sheetId="0">
        <row r="1">
          <cell r="A1" t="str">
            <v>TRA VËt liÖu</v>
          </cell>
        </row>
      </sheetData>
      <sheetData sheetId="1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gvl"/>
      <sheetName val="bravo4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tra-vat-lieu"/>
      <sheetName val="DTCT"/>
      <sheetName val="DOAM0654CAS"/>
      <sheetName val="hold5"/>
      <sheetName val="hold6"/>
      <sheetName val="Tra_bang"/>
      <sheetName val="KSTK-tkkd"/>
      <sheetName val="BK N111"/>
      <sheetName val="BKN111(06)"/>
      <sheetName val="XL4Poppy"/>
      <sheetName val="THTram"/>
      <sheetName val="Tai khoan"/>
      <sheetName val="TVL"/>
      <sheetName val="Pÿÿÿÿcau"/>
      <sheetName val="t"/>
      <sheetName val="tra_vat_lieu"/>
      <sheetName val="NEW-PANEL"/>
      <sheetName val="dtct cong_ȁ"/>
      <sheetName val="dtct cong__"/>
      <sheetName val="dtct ccu"/>
      <sheetName val=""/>
      <sheetName val="tungphal"/>
      <sheetName val="SILICATE"/>
      <sheetName val="4"/>
      <sheetName val="_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B_tra"/>
      <sheetName val="THCT"/>
      <sheetName val="THDZ0,4"/>
      <sheetName val="TH DZ35"/>
      <sheetName val="dtct_cong_"/>
      <sheetName val="BKN111(06("/>
      <sheetName val="VC-Dу-DH"/>
      <sheetName val="ptdg"/>
      <sheetName val="TH VL, NC, DDHT Thanhphuoc"/>
      <sheetName val="cong32-38"/>
      <sheetName val="trabšng"/>
      <sheetName val="Don gia-cau"/>
      <sheetName val="Shedt18"/>
      <sheetName val="TH_cong1"/>
      <sheetName val="dtct_cong1"/>
      <sheetName val="ptdg_cong1"/>
      <sheetName val="PTDG_cau1"/>
      <sheetName val="dtct_cau1"/>
      <sheetName val="Chi_tiet1"/>
      <sheetName val="BK_N111"/>
      <sheetName val="Tai_khoan1"/>
      <sheetName val="dtct_cong_ȁ"/>
      <sheetName val="dtct_cong__"/>
      <sheetName val="dtct_ccu"/>
      <sheetName val="TH_DZ35"/>
      <sheetName val="TH_VL,_NC,_DDHT_Thanhphuoc"/>
      <sheetName val="BANGTRA"/>
      <sheetName val="VC-D_-DH"/>
      <sheetName val="KKKKKKKK"/>
      <sheetName val="²"/>
      <sheetName val="²__t13"/>
      <sheetName val="________"/>
      <sheetName val="trabafg3"/>
      <sheetName val="trabng"/>
      <sheetName val="TH_cong2"/>
      <sheetName val="dtct_cong2"/>
      <sheetName val="ptdg_cong2"/>
      <sheetName val="PTDG_cau2"/>
      <sheetName val="dtct_cau2"/>
      <sheetName val="Chi_tiet2"/>
      <sheetName val="Tai_khoan2"/>
      <sheetName val="BK_N1111"/>
      <sheetName val="dtct_ccu1"/>
      <sheetName val="dtct_cong_ȁ1"/>
      <sheetName val="dtct_cong__1"/>
      <sheetName val="TH_DZ351"/>
      <sheetName val="TH_VL,_NC,_DDHT_Thanhphuoc1"/>
      <sheetName val="TH_cong3"/>
      <sheetName val="dtct_cong3"/>
      <sheetName val="ptdg_cong3"/>
      <sheetName val="PTDG_cau3"/>
      <sheetName val="dtct_cau3"/>
      <sheetName val="Chi_tiet3"/>
      <sheetName val="Tai_khoan3"/>
      <sheetName val="BK_N1112"/>
      <sheetName val="dtct_ccu2"/>
      <sheetName val="dtct_cong_ȁ2"/>
      <sheetName val="dtct_cong__2"/>
      <sheetName val="TH_DZ352"/>
      <sheetName val="TH_VL,_NC,_DDHT_Thanhphuoc2"/>
      <sheetName val="TH_cong4"/>
      <sheetName val="dtct_cong4"/>
      <sheetName val="ptdg_cong4"/>
      <sheetName val="PTDG_cau4"/>
      <sheetName val="dtct_cau4"/>
      <sheetName val="Chi_tiet4"/>
      <sheetName val="Tai_khoan4"/>
      <sheetName val="BK_N1113"/>
      <sheetName val="dtct_ccu3"/>
      <sheetName val="dtct_cong_ȁ3"/>
      <sheetName val="dtct_cong__3"/>
      <sheetName val="TH_DZ353"/>
      <sheetName val="TH_VL,_NC,_DDHT_Thanhphuoc3"/>
      <sheetName val="gvd"/>
      <sheetName val="dtct cong_x005f_x0000_ȁ"/>
      <sheetName val="dtct cong_x005f_x0000__"/>
      <sheetName val="dtct_x005f_x0000_cong"/>
      <sheetName val="_x005f_x0000_"/>
      <sheetName val="Ts"/>
      <sheetName val="dongia _2_"/>
      <sheetName val="dtct cong_x005f_x005f_x005f_x0000_ȁ"/>
      <sheetName val="dtct cong_x005f_x005f_x005f_x0000__"/>
      <sheetName val="dtct_x005f_x005f_x005f_x0000_cong"/>
      <sheetName val="_x005f_x005f_x005f_x0000_"/>
      <sheetName val="CT1"/>
      <sheetName val="dtct cong_x005f_x005f_x005f_x005f_x005f_x005f_x00"/>
      <sheetName val="dtct_x005f_x005f_x005f_x005f_x005f_x005f_x005f_x0000_co"/>
      <sheetName val="_x005f_x005f_x005f_x005f_x005f_x005f_x005f_x0000_"/>
      <sheetName val="bang tra"/>
      <sheetName val="Don_gia-cau"/>
      <sheetName val="tra-vat-l"/>
      <sheetName val="Gia KS"/>
      <sheetName val="A6"/>
      <sheetName val="BK_N1114"/>
      <sheetName val="dtct_cong_ȁ4"/>
      <sheetName val="dtct_cong__4"/>
      <sheetName val="dtct_ccu4"/>
      <sheetName val="TH_cong5"/>
      <sheetName val="dtct_cong5"/>
      <sheetName val="ptdg_cong5"/>
      <sheetName val="PTDG_cau5"/>
      <sheetName val="dtct_cau5"/>
      <sheetName val="Chi_tiet5"/>
      <sheetName val="BK_N1115"/>
      <sheetName val="Tai_khoan5"/>
      <sheetName val="dtct_cong_ȁ5"/>
      <sheetName val="dtct_cong__5"/>
      <sheetName val="dtct_ccu5"/>
      <sheetName val="TH_cong6"/>
      <sheetName val="dtct_cong6"/>
      <sheetName val="ptdg_cong6"/>
      <sheetName val="PTDG_cau6"/>
      <sheetName val="dtct_cau6"/>
      <sheetName val="Chi_tiet6"/>
      <sheetName val="BK_N1116"/>
      <sheetName val="Tai_khoan6"/>
      <sheetName val="dtct_cong_ȁ6"/>
      <sheetName val="dtct_cong__6"/>
      <sheetName val="dtct_ccu6"/>
      <sheetName val="TH_cong7"/>
      <sheetName val="dtct_cong7"/>
      <sheetName val="ptdg_cong7"/>
      <sheetName val="PTDG_cau7"/>
      <sheetName val="dtct_cau7"/>
      <sheetName val="Chi_tiet7"/>
      <sheetName val="BK_N1117"/>
      <sheetName val="Tai_khoan7"/>
      <sheetName val="dtct_cong_ȁ7"/>
      <sheetName val="dtct_cong__7"/>
      <sheetName val="dtct_ccu7"/>
      <sheetName val="TH_cong8"/>
      <sheetName val="dtct_cong8"/>
      <sheetName val="ptdg_cong8"/>
      <sheetName val="PTDG_cau8"/>
      <sheetName val="dtct_cau8"/>
      <sheetName val="Chi_tiet8"/>
      <sheetName val="BK_N1118"/>
      <sheetName val="Tai_khoan8"/>
      <sheetName val="dtct_cong_ȁ8"/>
      <sheetName val="dtct_cong__8"/>
      <sheetName val="dtct_ccu8"/>
      <sheetName val="Thuc thanh"/>
      <sheetName val="Don_gia-cau1"/>
      <sheetName val="tra-vat-l___"/>
      <sheetName val="_퀀夀Ѐ_턀夀Ѐ_툀夀Ѐ_팀夀Ѐ_퐀夀Ѐ_픀夀Ѐ_혀夀Ѐ_휀夀"/>
      <sheetName val="TH_DZ354"/>
      <sheetName val="TH_VL,_NC,_DDHT_Thanhphuoc4"/>
      <sheetName val="dtct_cong_x005f_x0000_ȁ"/>
      <sheetName val="dtct_cong_x005f_x0000__"/>
      <sheetName val="bang_tra"/>
      <sheetName val="dtct_cong_x005f_x005f_x005f_x005f_x005f_x005f_x_2"/>
      <sheetName val="dtct_cong_x005f_x005f_x005f_x005f_x005f_x005f_x_3"/>
      <sheetName val="dtct_x005f_x005f_x005f_x005f_x005f_x005f_x005f_x0000__2"/>
      <sheetName val="Cheet9"/>
      <sheetName val="dtct_cong_x005f_x005f_x005f_x0000_ȁ"/>
      <sheetName val="dtct_cong_x005f_x005f_x005f_x0000__"/>
      <sheetName val="dtct_cong_x005f_x005f_x005f_x005f_x005f_x005f_x00"/>
      <sheetName val="NHATKYC"/>
      <sheetName val="BCX_NL"/>
      <sheetName val="TH_DZ356"/>
      <sheetName val="TH_VL,_NC,_DDHT_Thanhphuoc6"/>
      <sheetName val="Don_gia-cau5"/>
      <sheetName val="Don_gia-cau2"/>
      <sheetName val="Don_gia-cau3"/>
      <sheetName val="TH_DZ355"/>
      <sheetName val="TH_VL,_NC,_DDHT_Thanhphuoc5"/>
      <sheetName val="Don_gia-cau4"/>
      <sheetName val="TH_DZ357"/>
      <sheetName val="TH_VL,_NC,_DDHT_Thanhphuoc7"/>
      <sheetName val="Don_gia-cau6"/>
      <sheetName val="dtct cong_x0000_ȁ"/>
      <sheetName val="dtct cong_x0000_?"/>
      <sheetName val="dtct cong?ȁ"/>
      <sheetName val="dtct cong??"/>
      <sheetName val="dtct_x0000_cong"/>
      <sheetName val="?"/>
      <sheetName val="dtct?cong"/>
      <sheetName val="dtct cong_?"/>
      <sheetName val="dtct_cong?"/>
      <sheetName val="dtct_cong?ȁ"/>
      <sheetName val="dtct_cong??"/>
      <sheetName val="dtct_cong_?"/>
      <sheetName val="VC-D?-DH"/>
      <sheetName val="²_x0000__x0000_t13"/>
      <sheetName val="²??t13"/>
      <sheetName val="????????"/>
      <sheetName val="dtct_cong?ȁ1"/>
      <sheetName val="dtct_cong??1"/>
      <sheetName val="dtct_cong_?1"/>
      <sheetName val="dtct_cong?ȁ2"/>
      <sheetName val="dtct_cong??2"/>
      <sheetName val="dtct_cong_?2"/>
      <sheetName val="dtct_cong?ȁ3"/>
      <sheetName val="dtct_cong??3"/>
      <sheetName val="dtct_cong_?3"/>
      <sheetName val="dtct cong_x005f_x0000_?"/>
      <sheetName val="_x0000_퀀夀Ѐ_x0000_턀夀Ѐ_x0000_툀夀Ѐ_x0000_팀夀Ѐ_x0000_퐀夀Ѐ_x0000_픀夀Ѐ_x0000_혀夀Ѐ_x0000_휀夀"/>
      <sheetName val="dtct_cong?ȁ4"/>
      <sheetName val="dtct_cong??4"/>
      <sheetName val="dtct_cong?ȁ5"/>
      <sheetName val="dtct_cong??5"/>
      <sheetName val="dtct_cong?ȁ6"/>
      <sheetName val="dtct_cong??6"/>
      <sheetName val="dtct_cong?ȁ7"/>
      <sheetName val="dtct_cong??7"/>
      <sheetName val="dtct_cong?ȁ8"/>
      <sheetName val="dtct_cong??8"/>
      <sheetName val="dtct cong_x0000__"/>
      <sheetName val="tra-vat-l???"/>
      <sheetName val="?퀀夀Ѐ?턀夀Ѐ?툀夀Ѐ?팀夀Ѐ?퐀夀Ѐ?픀夀Ѐ?혀夀Ѐ?휀夀"/>
      <sheetName val="dtct_cong_?4"/>
      <sheetName val="dtct_cong_x005f_x0000_?"/>
      <sheetName val="_x0000_"/>
      <sheetName val="tra-vat-l_x0000__x0000__x0000_"/>
    </sheetNames>
    <sheetDataSet>
      <sheetData sheetId="0">
        <row r="11">
          <cell r="A11">
            <v>1</v>
          </cell>
        </row>
      </sheetData>
      <sheetData sheetId="1">
        <row r="11">
          <cell r="A11">
            <v>1</v>
          </cell>
        </row>
      </sheetData>
      <sheetData sheetId="2">
        <row r="11">
          <cell r="A11">
            <v>1</v>
          </cell>
        </row>
      </sheetData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4">
          <cell r="A24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3">
          <cell r="A43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7">
          <cell r="A57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0">
          <cell r="A70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1">
          <cell r="A81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5">
          <cell r="A95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19">
          <cell r="A119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0">
          <cell r="A130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3">
          <cell r="A143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7">
          <cell r="A157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0">
          <cell r="A170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1">
          <cell r="A181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5">
          <cell r="A195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6">
          <cell r="A206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19">
          <cell r="A219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0">
          <cell r="A230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3">
          <cell r="A243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4">
          <cell r="A254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7">
          <cell r="A267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1">
          <cell r="A281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2">
          <cell r="A292">
            <v>23</v>
          </cell>
        </row>
        <row r="293">
          <cell r="A293">
            <v>37</v>
          </cell>
        </row>
        <row r="294">
          <cell r="A294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8">
          <cell r="A308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0">
          <cell r="A320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1">
          <cell r="A331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4">
          <cell r="A344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5">
          <cell r="A355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8">
          <cell r="A368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79">
          <cell r="A379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2">
          <cell r="A392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3">
          <cell r="A403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6">
          <cell r="A416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0">
          <cell r="A430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7">
          <cell r="A447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1">
          <cell r="A461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5">
          <cell r="A475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6">
          <cell r="A486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499">
          <cell r="A499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0">
          <cell r="A510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1">
          <cell r="A521">
            <v>23</v>
          </cell>
        </row>
        <row r="522">
          <cell r="A522">
            <v>25</v>
          </cell>
        </row>
        <row r="523">
          <cell r="A523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4">
          <cell r="A534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7">
          <cell r="A547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8">
          <cell r="A558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1">
          <cell r="A571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5">
          <cell r="A585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0">
          <cell r="A600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1">
          <cell r="A611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/>
      <sheetData sheetId="288"/>
      <sheetData sheetId="289" refreshError="1"/>
      <sheetData sheetId="29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TKP"/>
      <sheetName val="DK-KH"/>
    </sheetNames>
    <sheetDataSet>
      <sheetData sheetId="0">
        <row r="46">
          <cell r="D46">
            <v>102178908.57728347</v>
          </cell>
          <cell r="E46">
            <v>244169100.16579708</v>
          </cell>
          <cell r="F46">
            <v>1418312001.0819573</v>
          </cell>
          <cell r="H46">
            <v>408817874.18075442</v>
          </cell>
        </row>
      </sheetData>
      <sheetData sheetId="1">
        <row r="9">
          <cell r="F9">
            <v>283455000</v>
          </cell>
        </row>
      </sheetData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tinh"/>
      <sheetName val="dutoan"/>
      <sheetName val="ptvt"/>
      <sheetName val="khoiluong"/>
      <sheetName val="thvt"/>
      <sheetName val="thkp"/>
      <sheetName val="Sheet2"/>
      <sheetName val="Sheet1"/>
      <sheetName val="Sheet3"/>
      <sheetName val="bia"/>
    </sheetNames>
    <sheetDataSet>
      <sheetData sheetId="0"/>
      <sheetData sheetId="1"/>
      <sheetData sheetId="2">
        <row r="50">
          <cell r="I50">
            <v>77826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  <sheetName val="BIA I"/>
      <sheetName val="BIA II"/>
      <sheetName val="THC"/>
      <sheetName val="CTGT"/>
      <sheetName val="DDAYTT"/>
      <sheetName val="TGLLHT"/>
      <sheetName val="TGLL TT"/>
      <sheetName val="DDHT"/>
      <sheetName val="00000000"/>
      <sheetName val="Sheet1"/>
      <sheetName val="Sheet6"/>
      <sheetName val="Sheet2"/>
      <sheetName val="Sheet7"/>
      <sheetName val="Sheet4"/>
      <sheetName val="Sheet5"/>
      <sheetName val="Sheet3"/>
      <sheetName val="(1)TK_ThueGTGT_Thang"/>
      <sheetName val="CT Thang Mo"/>
      <sheetName val="CT  PL"/>
      <sheetName val="DUONG"/>
      <sheetName val="KHANH"/>
      <sheetName val="PHONG"/>
      <sheetName val="XXXXXXXX"/>
      <sheetName val="NKCTỪ"/>
      <sheetName val="SỔ CÁI"/>
      <sheetName val="BCÂNĐỐI"/>
      <sheetName val="CĐKTOÁN"/>
      <sheetName val="KQHĐKD"/>
      <sheetName val="TỒN QUỸ"/>
      <sheetName val="TGTGT"/>
      <sheetName val="DAURA"/>
      <sheetName val="DAUVAO"/>
      <sheetName val="NXT"/>
      <sheetName val="HOPDONG"/>
      <sheetName val="SDHD"/>
      <sheetName val="@HGDT huu Lung - LS"/>
      <sheetName val="THDT Yen Sjn"/>
      <sheetName val="D.lg Huu Lieb"/>
      <sheetName val="Unit price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Du_lieu"/>
      <sheetName val="TH VL, NC, DDHT Thanhphuoc"/>
      <sheetName val="#REF"/>
      <sheetName val="DONGIA"/>
      <sheetName val="gvl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KH-Q1,Q2,01"/>
      <sheetName val="Tiepdia"/>
      <sheetName val="CHITIET VL-NC-TT-3p"/>
      <sheetName val="TDTKP"/>
      <sheetName val="TDTKP1"/>
      <sheetName val="KPVC-BD "/>
      <sheetName val="VCV-BE-TONG"/>
      <sheetName val="ESTI."/>
      <sheetName val="DI-ESTI"/>
      <sheetName val="Khoi luong"/>
      <sheetName val="July 05 VA 12 mths"/>
      <sheetName val="NKCT?"/>
      <sheetName val="S? CÁI"/>
      <sheetName val="BCÂNÐ?I"/>
      <sheetName val="CÐKTOÁN"/>
      <sheetName val="KQHÐKD"/>
      <sheetName val="T?N QU?"/>
      <sheetName val="tra-vat-lieu"/>
      <sheetName val="Tra_bang"/>
      <sheetName val="TVL"/>
      <sheetName val="DK_KH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XL4Test5"/>
      <sheetName val="Chiet tinh dz22"/>
      <sheetName val="匀敨瑥㌳_x0007_匀敨瑥㐳_x0007_匀敨瑥㔳_x0007_匀敨瑥㘳"/>
      <sheetName val="敨瑥㔳_x0007_匀敨瑥㘳_x0007_匀敨瑥"/>
      <sheetName val="ܶ_x0000_桓敥㍴ܷ_x0000_桓敥㍴ܸ_x0000_"/>
      <sheetName val="_x0007_匀敨瑥〴_x0007_匀敨瑥ㄴ_x0007_匀敨"/>
      <sheetName val="瑥ㄴ_x0007_匀敨瑥㈴_x0007_匀敨瑥㌴_x0007_匀"/>
      <sheetName val="桓敥㑴ܳ_x0000_桓敥㑴ܴ_x0000_桓敥㑴ܵ"/>
      <sheetName val="_x0007_匀敨瑥㔴_x0007_匀敨"/>
      <sheetName val="_x0000_桓敥㑴"/>
      <sheetName val="㘴_x0007_匀敨瑥㜴_x0007_匀"/>
      <sheetName val="敨瑥㠳_x0007_匀敨瑥㤳_x0007_匀敨瑥〴"/>
      <sheetName val="TL rieng"/>
      <sheetName val="Dinh nghia"/>
      <sheetName val="nky"/>
      <sheetName val="ܶ"/>
      <sheetName val="桓敥㑴ܳ"/>
      <sheetName val=""/>
      <sheetName val="TTHBCMT"/>
      <sheetName val="1vanban"/>
      <sheetName val="DK-KH"/>
      <sheetName val="dtct cong"/>
      <sheetName val="CUOC"/>
      <sheetName val="SUMMARY"/>
      <sheetName val="NKCT_"/>
      <sheetName val="S_ CÁI"/>
      <sheetName val="BCÂNÐ_I"/>
      <sheetName val="T_N QU_"/>
      <sheetName val="Ty gia"/>
      <sheetName val="Chiet tinh dz35"/>
      <sheetName val="data. invoice"/>
      <sheetName val="Weight"/>
      <sheetName val="KHQT-00-01"/>
      <sheetName val="2001"/>
      <sheetName val="156nhap01"/>
      <sheetName val="THGDT_huu_Lung_-_LS"/>
      <sheetName val="THDT_Yen_Son"/>
      <sheetName val="D_lg_Yen_Son"/>
      <sheetName val="THDT_Huu_Lien"/>
      <sheetName val="D_lg_Huu_Lien"/>
      <sheetName val="THDT_Yen_Thinh"/>
      <sheetName val="D_lg_Yen_Thinh"/>
      <sheetName val="Chi_tiet"/>
      <sheetName val="@HGDT_huu_Lung_-_LS"/>
      <sheetName val="THDT_Yen_Sjn"/>
      <sheetName val="D_lg_Huu_Lieb"/>
      <sheetName val="BIA_I"/>
      <sheetName val="BIA_II"/>
      <sheetName val="TGLL_TT"/>
      <sheetName val="SỔ_CÁI"/>
      <sheetName val="TỒN_QUỸ"/>
      <sheetName val="TONGKE1P"/>
      <sheetName val="ptvt"/>
      <sheetName val="PTDGDT"/>
      <sheetName val="IBASE"/>
      <sheetName val="Sheet2 (2)"/>
      <sheetName val="NEW-PANEL"/>
      <sheetName val="dulieu"/>
      <sheetName val="dulieu3"/>
      <sheetName val="dulieu1"/>
      <sheetName val="ܶ?桓敥㍴ܷ?桓敥㍴ܸ?"/>
      <sheetName val="桓敥㑴ܳ?桓敥㑴ܴ?桓敥㑴ܵ"/>
      <sheetName val="?桓敥㑴"/>
      <sheetName val="DTCT"/>
      <sheetName val="bdm"/>
      <sheetName val="CTU"/>
      <sheetName val="GIA VAT LIEU"/>
      <sheetName val="湥吠ｨ_xffff_ÿ䐀Ｎ_xffff__xffff__xffff__xffff_滿ｨÿ"/>
      <sheetName val="TONGHOP"/>
      <sheetName val="ܶ_桓敥㍴ܷ_桓敥㍴ܸ_"/>
      <sheetName val="桓敥㑴ܳ_桓敥㑴ܴ_桓敥㑴ܵ"/>
      <sheetName val="_桓敥㑴"/>
      <sheetName val="D.lgÿÿÿÿÿÿÿÿÿ"/>
      <sheetName val="thuyet minh bctc"/>
      <sheetName val="tscd"/>
      <sheetName val="bia - tong"/>
      <sheetName val="phan 1 - tong"/>
      <sheetName val="13-01 - dt"/>
      <sheetName val="tong hop lenh chi"/>
      <sheetName val="bia - chi tiet"/>
      <sheetName val="CT 13-01"/>
      <sheetName val="CT 10-10"/>
      <sheetName val="CT 18-01"/>
      <sheetName val="KH_Q1_Q2_01"/>
      <sheetName val="phu-luc1"/>
      <sheetName val="t"/>
      <sheetName val="Cheet%"/>
      <sheetName val="4"/>
      <sheetName val="Don gia TBA vung II"/>
      <sheetName val="DS CK"/>
      <sheetName val="BKSDBLTKTTTNCN-04"/>
      <sheetName val="MTP"/>
      <sheetName val="S?_CÁI"/>
      <sheetName val="T?N_QU?"/>
      <sheetName val="S__CÁI"/>
      <sheetName val="T_N_QU_"/>
      <sheetName val="THOP XL"/>
      <sheetName val="BOQ - CDT"/>
      <sheetName val="LEGEND"/>
      <sheetName val="Gia thue"/>
      <sheetName val="VT190111"/>
      <sheetName val="실행철강하도"/>
      <sheetName val="Phan tich AP"/>
      <sheetName val="TT_0,4KV"/>
      <sheetName val="QUOTATION"/>
      <sheetName val="Tai khoan"/>
      <sheetName val="Costing sheet- 2014-Rev_2b"/>
      <sheetName val="匀敨瑥㌳_x005f_x0007_匀敨瑥㐳_x005f_x0007_匀敨瑥㔳_x000"/>
      <sheetName val="敨瑥㔳_x005f_x0007_匀敨瑥㘳_x005f_x0007_匀敨瑥"/>
      <sheetName val="ܶ_x005f_x0000_桓敥㍴ܷ_x005f_x0000_桓敥㍴ܸ_x005f_x0000_"/>
      <sheetName val="_x005f_x0007_匀敨瑥〴_x005f_x0007_匀敨瑥ㄴ_x005f_x0007_匀敨"/>
      <sheetName val="瑥ㄴ_x005f_x0007_匀敨瑥㈴_x005f_x0007_匀敨瑥㌴_x005f_x0007_"/>
      <sheetName val="桓敥㑴ܳ_x005f_x0000_桓敥㑴ܴ_x005f_x0000_桓敥㑴ܵ"/>
      <sheetName val="_x005f_x0007_匀敨瑥㔴_x005f_x0007_匀敨"/>
      <sheetName val="_x005f_x0000_桓敥㑴"/>
      <sheetName val="㘴_x005f_x0007_匀敨瑥㜴_x005f_x0007_匀"/>
      <sheetName val="敨瑥㠳_x005f_x0007_匀敨瑥㤳_x005f_x0007_匀敨瑥〴"/>
      <sheetName val="Tong hop DT XDCT"/>
      <sheetName val="gia vt,nc,may"/>
      <sheetName val="Cong 6T"/>
      <sheetName val="DS-Thuong 6T dau"/>
      <sheetName val="TH Kinh phi"/>
      <sheetName val="Dữ liệu"/>
      <sheetName val="TH gia dt"/>
      <sheetName val="So lieu"/>
      <sheetName val="PPTT"/>
      <sheetName val="Quantity"/>
      <sheetName val="Chi_tiet1"/>
      <sheetName val="THGDT_huu_Lung_-_LS1"/>
      <sheetName val="THDT_Yen_Son1"/>
      <sheetName val="D_lg_Yen_Son1"/>
      <sheetName val="THDT_Huu_Lien1"/>
      <sheetName val="D_lg_Huu_Lien1"/>
      <sheetName val="THDT_Yen_Thinh1"/>
      <sheetName val="D_lg_Yen_Thinh1"/>
      <sheetName val="BIA_I1"/>
      <sheetName val="BIA_II1"/>
      <sheetName val="TGLL_TT1"/>
      <sheetName val="@HGDT_huu_Lung_-_LS1"/>
      <sheetName val="THDT_Yen_Sjn1"/>
      <sheetName val="D_lg_Huu_Lieb1"/>
      <sheetName val="Unit_price"/>
      <sheetName val="CT_Thang_Mo"/>
      <sheetName val="CT__PL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ESTI_"/>
      <sheetName val="SỔ_CÁI1"/>
      <sheetName val="TỒN_QUỸ1"/>
      <sheetName val="MAU_TH5"/>
      <sheetName val="mauTH_10"/>
      <sheetName val="HIEU_QUA_DAO_TAO_PC"/>
      <sheetName val="July_05_VA_12_mths"/>
      <sheetName val="Chiet_tinh_dz22"/>
      <sheetName val="Khoi_luong"/>
      <sheetName val="Chiet_tinh_dz35"/>
      <sheetName val="data__invoice"/>
      <sheetName val="Ty_gia"/>
      <sheetName val="Dinh_nghia"/>
      <sheetName val="dtct_cong"/>
      <sheetName val="N_TKP"/>
      <sheetName val="Data"/>
      <sheetName val="PTVT (MAU)"/>
      <sheetName val="Du thau Huu Lung - Lang Son"/>
      <sheetName val="HE SO"/>
      <sheetName val="Phan tich"/>
      <sheetName val="banggia1"/>
      <sheetName val="匀敨瑥㌳_x0007_匀敨瑥㐳_x0007_匀敨瑥㔳_x000"/>
      <sheetName val="瑥ㄴ_x0007_匀敨瑥㈴_x0007_匀敨瑥㌴_x0007_"/>
      <sheetName val="Se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"/>
      <sheetName val="XL4Poppy"/>
      <sheetName val="248"/>
      <sheetName val="249"/>
      <sheetName val="250"/>
      <sheetName val="251"/>
      <sheetName val="252"/>
      <sheetName val="253"/>
      <sheetName val="254"/>
      <sheetName val="255"/>
      <sheetName val="256"/>
      <sheetName val="257"/>
      <sheetName val="258"/>
      <sheetName val="259"/>
      <sheetName val="260"/>
      <sheetName val="261"/>
      <sheetName val="262"/>
      <sheetName val="263"/>
      <sheetName val="264"/>
      <sheetName val="265"/>
      <sheetName val="266"/>
      <sheetName val="267"/>
      <sheetName val="268"/>
      <sheetName val="269"/>
      <sheetName val="270"/>
      <sheetName val="271"/>
      <sheetName val="272"/>
      <sheetName val="mau"/>
      <sheetName val="00000000"/>
      <sheetName val="10000000"/>
      <sheetName val="XXXXXXXX"/>
      <sheetName val="20000000"/>
      <sheetName val="30000000"/>
      <sheetName val="40000000"/>
      <sheetName val="50000000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XKTHANG0104"/>
      <sheetName val="NKTHANG0104"/>
      <sheetName val="Sheet1"/>
      <sheetName val="CH3-TBA"/>
      <sheetName val="CH3-DZ"/>
      <sheetName val="SHIFT1102"/>
      <sheetName val="SHIFT1202"/>
      <sheetName val="Shift0103 (2)"/>
      <sheetName val="15-05-2003"/>
      <sheetName val="XXXXXXXX"/>
      <sheetName val="Kphi"/>
      <sheetName val="H13"/>
      <sheetName val="H6-7"/>
      <sheetName val="H6-3"/>
      <sheetName val="Sheet4"/>
      <sheetName val="Sheet3"/>
      <sheetName val="2002"/>
      <sheetName val="2003"/>
      <sheetName val="2004"/>
      <sheetName val="DGchitiet "/>
      <sheetName val="CaMay"/>
      <sheetName val="DGiaT"/>
      <sheetName val="DGiaTN"/>
      <sheetName val="TT"/>
      <sheetName val="Gia thanh"/>
      <sheetName val="chiettinh"/>
      <sheetName val="Sum"/>
      <sheetName val="KL CT Goc"/>
      <sheetName val="dutoannhalk"/>
      <sheetName val="klt"/>
      <sheetName val="ncc"/>
      <sheetName val="KLNC Con Lai"/>
      <sheetName val="Chi tiet"/>
      <sheetName val="Dchinh(chinhthuc)"/>
      <sheetName val="KPVC-BD "/>
      <sheetName val="Sheet5"/>
      <sheetName val="Sheet2"/>
      <sheetName val="KL"/>
      <sheetName val="CTDG"/>
      <sheetName val="CPTT"/>
      <sheetName val="TDT"/>
      <sheetName val="TH"/>
      <sheetName val="#REF"/>
      <sheetName val="parker"/>
      <sheetName val="REGION"/>
      <sheetName val="OFFGRID"/>
      <sheetName val="bdkdt"/>
      <sheetName val="NL 2002"/>
      <sheetName val="HC"/>
      <sheetName val="NL"/>
      <sheetName val="NL 2003"/>
      <sheetName val="khong dat"/>
      <sheetName val="TD PKN"/>
      <sheetName val="10000000"/>
      <sheetName val="20000000"/>
      <sheetName val="Ma KH"/>
      <sheetName val="chitiet"/>
      <sheetName val="tonghop"/>
      <sheetName val="XL4Test5"/>
      <sheetName val="DZ 22KV"/>
      <sheetName val="Giathanh1m3BT"/>
      <sheetName val="Gia VLNCMTC"/>
      <sheetName val="KPVC_BD "/>
      <sheetName val="ESTI."/>
      <sheetName val="DI-ESTI"/>
      <sheetName val="TDTKP"/>
      <sheetName val="DK-KH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MTO REV.2(ARMOR)"/>
      <sheetName val="LKVL-CK-HT-GD1"/>
      <sheetName val="TONGKE-HT"/>
      <sheetName val="Bang chiet tinh TBA"/>
      <sheetName val="data. invoice"/>
      <sheetName val="VL"/>
      <sheetName val="Gia V1L"/>
      <sheetName val="CTGT"/>
      <sheetName val="V.lieu"/>
      <sheetName val="_____"/>
      <sheetName val=""/>
      <sheetName val="LACK"/>
      <sheetName val="PLIST"/>
      <sheetName val="FAB. 602M"/>
      <sheetName val="DGduong"/>
      <sheetName val="Shift01030(2)"/>
      <sheetName val="TT35"/>
      <sheetName val="Xuat NHap Ton"/>
      <sheetName val="Nhap VT"/>
      <sheetName val="Xuat VT"/>
      <sheetName val="BB&amp;DD"/>
      <sheetName val="Carton"/>
      <sheetName val="Cantin &amp; Vesinh"/>
      <sheetName val="Kho Nhom"/>
      <sheetName val="DBDB"/>
      <sheetName val="DBCQ"/>
      <sheetName val="MC&amp;LX"/>
      <sheetName val="Lan"/>
      <sheetName val="CKSX"/>
      <sheetName val="Lo Xi"/>
      <sheetName val="Nau mang"/>
      <sheetName val="Nau Cuc"/>
      <sheetName val="Son Nhiet"/>
      <sheetName val="Chi Nhanh"/>
      <sheetName val="QC"/>
      <sheetName val="CKKM"/>
      <sheetName val="Kho Moc"/>
      <sheetName val="Thuy Dai"/>
      <sheetName val="KVT, VP,  KCS"/>
      <sheetName val="Sheet6"/>
      <sheetName val="Gia_vat_tu"/>
      <sheetName val="Shift0103_(2)"/>
      <sheetName val="DGchitiet_"/>
      <sheetName val="KPVC-BD_"/>
      <sheetName val="KPVC_BD_"/>
      <sheetName val="KL_CT_Goc"/>
      <sheetName val="KLNC_Con_Lai"/>
      <sheetName val="Gia_thanh"/>
      <sheetName val="NL_2002"/>
      <sheetName val="NL_2003"/>
      <sheetName val="khong_dat"/>
      <sheetName val="TD_PKN"/>
      <sheetName val="Ma_KH"/>
      <sheetName val="Gia_VLNCMTC"/>
      <sheetName val="DZ_22KV"/>
      <sheetName val="Chi_tiet"/>
      <sheetName val="ESTI_"/>
      <sheetName val="MTO_REV_2(ARMOR)"/>
      <sheetName val="Dinh nghia"/>
      <sheetName val="TNHCHINH"/>
      <sheetName val="PVC.T1"/>
      <sheetName val="PVC.T2"/>
      <sheetName val="PVC.T3"/>
      <sheetName val="phuluc1"/>
      <sheetName val="PTVT (MAU)"/>
      <sheetName val="CC"/>
      <sheetName val="List of Purchase orders"/>
      <sheetName val="FORM"/>
      <sheetName val="CDTK"/>
      <sheetName val="Giavattu"/>
      <sheetName val="Bang Du Tinh Luong NV"/>
      <sheetName val="KQKD_05"/>
      <sheetName val="th2005"/>
      <sheetName val="Bang tinh gia VL"/>
      <sheetName val="Dinh muc CP KTCB khac"/>
      <sheetName val="Chiet tinh dz22"/>
      <sheetName val="Chart1"/>
      <sheetName val="xb co thue"/>
      <sheetName val="XL4Poppy (2)"/>
      <sheetName val="dtct cong"/>
      <sheetName val="trungthu-TNHH"/>
      <sheetName val="PTDGDT"/>
      <sheetName val="Thong so (1)"/>
      <sheetName val="Dulieu"/>
      <sheetName val="General"/>
      <sheetName val="TTHBCMT"/>
      <sheetName val="KH-Q1,Q2,01"/>
      <sheetName val="Tong hop"/>
      <sheetName val="HS"/>
      <sheetName val="VCV-BE-TONG"/>
      <sheetName val="_x005f_x0000__x005f_x0000__x005f_x0000__x005f_x0000__x0"/>
      <sheetName val="________"/>
      <sheetName val="GVL"/>
      <sheetName val="Tien Luong"/>
      <sheetName val="bt4"/>
      <sheetName val="TS"/>
      <sheetName val="Tke"/>
      <sheetName val="bang tien luong"/>
      <sheetName val="Bang_chiet_tinh_TBA"/>
      <sheetName val="PTVT_(MAU)"/>
      <sheetName val="FAB__602M"/>
      <sheetName val="List_of_Purchase_orders"/>
      <sheetName val="Gia_V1L"/>
      <sheetName val="data__invoice"/>
      <sheetName val="PVC_T1"/>
      <sheetName val="PVC_T2"/>
      <sheetName val="PVC_T3"/>
      <sheetName val="Dinh_nghia"/>
      <sheetName val="Thong_so_(1)"/>
      <sheetName val="V_lieu"/>
      <sheetName val="NOIDUNF"/>
      <sheetName val="Du_lieu"/>
      <sheetName val="DON GIA"/>
      <sheetName val="MTP"/>
      <sheetName val="MTP1"/>
      <sheetName val="CHITIET VL-NCHT1 (2)"/>
      <sheetName val="ThongSo"/>
      <sheetName val="Ti Gia"/>
      <sheetName val="VLHT XD"/>
      <sheetName val="De Bai"/>
      <sheetName val="XLAP"/>
      <sheetName val="TONGKE3p "/>
      <sheetName val="BILAL2"/>
      <sheetName val="ptvt"/>
      <sheetName val="ctbetong"/>
      <sheetName val="QUOTATION"/>
      <sheetName val="TTDZ22"/>
      <sheetName val="NHATKY"/>
      <sheetName val="Xuat_NHap_Ton"/>
      <sheetName val="Nhap_VT"/>
      <sheetName val="Xuat_VT"/>
      <sheetName val="Cantin_&amp;_Vesinh"/>
      <sheetName val="Kho_Nhom"/>
      <sheetName val="Lo_Xi"/>
      <sheetName val="Nau_mang"/>
      <sheetName val="Nau_Cuc"/>
      <sheetName val="Son_Nhiet"/>
      <sheetName val="Chi_Nhanh"/>
      <sheetName val="Kho_Moc"/>
      <sheetName val="Thuy_Dai"/>
      <sheetName val="KVT,_VP,__KCS"/>
      <sheetName val="BCDSPS"/>
      <sheetName val="DG-Don vi"/>
      <sheetName val="DANH SACH"/>
      <sheetName val="CDPS"/>
      <sheetName val="DG3285"/>
      <sheetName val="Phuong an 1"/>
      <sheetName val="B2"/>
      <sheetName val="DK_KH"/>
      <sheetName val="BH0"/>
      <sheetName val="BANG TONG HOP CHAM CONG T05-201"/>
      <sheetName val="BANG TONG HOP CHAM CONG T06-201"/>
      <sheetName val="BANG TONG HOP CHAM CONG T07-201"/>
      <sheetName val="BANG TONG HOP CHAM CONG T08"/>
      <sheetName val="BANG TONG HOP CHAM CONG T9"/>
      <sheetName val="GIAVLIEU"/>
      <sheetName val="Khoi Luong"/>
      <sheetName val="PK Đệ Nhất giá Tiền Phong"/>
      <sheetName val="PK DAY TC ISO"/>
      <sheetName val="PK HD TC ISO"/>
      <sheetName val="PK DAY TC ASTM"/>
      <sheetName val="5"/>
      <sheetName val="PTD"/>
      <sheetName val="CHITIET-DZ04"/>
      <sheetName val="Scheme B Estimate "/>
      <sheetName val="Gia_vat_tu1"/>
      <sheetName val="DGchitiet_1"/>
      <sheetName val="NL_20021"/>
      <sheetName val="NL_20031"/>
      <sheetName val="khong_dat1"/>
      <sheetName val="TD_PKN1"/>
      <sheetName val="Shift0103_(2)1"/>
      <sheetName val="Ma_KH1"/>
      <sheetName val="KPVC-BD_1"/>
      <sheetName val="DATA"/>
      <sheetName val="Sheet7"/>
      <sheetName val="Nhapxuat"/>
      <sheetName val="TT04"/>
      <sheetName val="KL_CT_Goc1"/>
      <sheetName val="KLNC_Con_Lai1"/>
      <sheetName val="Bang_Du_Tinh_Luong_NV"/>
      <sheetName val="Chiet_tinh_dz22"/>
      <sheetName val="Dinh_muc_CP_KTCB_khac"/>
      <sheetName val="Bang_tinh_gia_VL"/>
      <sheetName val="diachi"/>
      <sheetName val="KKKKKKKK"/>
      <sheetName val="SP"/>
      <sheetName val="구미"/>
      <sheetName val="8호기TEST"/>
      <sheetName val="CT Thang Mo"/>
      <sheetName val="CT  PL"/>
      <sheetName val="CHIET TINH TBA "/>
      <sheetName val="QMCT"/>
      <sheetName val="VANKHUON"/>
      <sheetName val="PNT-QUOT-#3"/>
      <sheetName val="COAT&amp;WRAP-QIOT-#3"/>
      <sheetName val="TN"/>
      <sheetName val="ND"/>
      <sheetName val="Germany"/>
      <sheetName val="Europe "/>
      <sheetName val="Canada"/>
      <sheetName val="Poland"/>
      <sheetName val="Australia"/>
      <sheetName val="GIA NC, MAY"/>
      <sheetName val="TDTKP1"/>
      <sheetName val="Gia_thanh1"/>
      <sheetName val="Gia_VLNCMTC1"/>
      <sheetName val="KPVC_BD_1"/>
      <sheetName val="DZ_22KV1"/>
      <sheetName val="Chi_tiet1"/>
      <sheetName val="Bang_chiet_tinh_TBA1"/>
      <sheetName val="MTO_REV_2(ARMOR)1"/>
      <sheetName val="FAB__602M1"/>
      <sheetName val="data__invoice1"/>
      <sheetName val="Gia_V1L1"/>
      <sheetName val="V_lieu1"/>
      <sheetName val="PTVT_(MAU)1"/>
      <sheetName val="PVC_T11"/>
      <sheetName val="PVC_T21"/>
      <sheetName val="PVC_T31"/>
      <sheetName val="Dinh_nghia1"/>
      <sheetName val="List_of_Purchase_orders1"/>
      <sheetName val="Thong_so_(1)1"/>
      <sheetName val="bang_tien_luong"/>
      <sheetName val="Tong_hop"/>
      <sheetName val="xb_co_thue"/>
      <sheetName val="XL4Poppy_(2)"/>
      <sheetName val="DON_GIA"/>
      <sheetName val="TONGKE3p_"/>
      <sheetName val="TTVanChuyen"/>
      <sheetName val="Tiên lượng "/>
      <sheetName val="He so"/>
      <sheetName val="?????"/>
      <sheetName val="????????"/>
      <sheetName val="_x0000__x0000__x0000__x0000__x0"/>
      <sheetName val="_x0000__x0000__x0000__x0000__x0000_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VC"/>
    </sheetNames>
    <sheetDataSet>
      <sheetData sheetId="0"/>
      <sheetData sheetId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THVL"/>
      <sheetName val="ptdg"/>
      <sheetName val="TH"/>
      <sheetName val="303+303"/>
      <sheetName val="306+494"/>
      <sheetName val="308+512"/>
      <sheetName val="THTB"/>
      <sheetName val="tra bang"/>
      <sheetName val="VC-May"/>
      <sheetName val="DT - AD"/>
      <sheetName val="DG - AD"/>
      <sheetName val="TH Dien-Nuoc"/>
      <sheetName val="DGCT"/>
      <sheetName val="TH -Dien nang"/>
      <sheetName val="Dien nang"/>
      <sheetName val="303_303"/>
      <sheetName val="tra_vat_lieu"/>
      <sheetName val="Tra_bang"/>
      <sheetName val="dtct cong"/>
      <sheetName val="Gia vat tu"/>
      <sheetName val="내역"/>
      <sheetName val="dtct cau"/>
      <sheetName val="BILL No.22"/>
      <sheetName val="DT_-_AD"/>
      <sheetName val="DG_-_AD"/>
      <sheetName val="TH_Dien-Nuoc"/>
      <sheetName val="TH_-Dien_nang"/>
      <sheetName val="Dien_nang"/>
      <sheetName val="dtct_cau"/>
      <sheetName val="BILL_No_22"/>
      <sheetName val="Solieu"/>
      <sheetName val="dm"/>
      <sheetName val="cap phoi"/>
      <sheetName val="mavl"/>
      <sheetName val="XL4Poppy"/>
      <sheetName val="XL4Test5"/>
      <sheetName val="TH Dienº_x001f_uoc"/>
    </sheetNames>
    <sheetDataSet>
      <sheetData sheetId="0"/>
      <sheetData sheetId="1"/>
      <sheetData sheetId="2"/>
      <sheetData sheetId="3"/>
      <sheetData sheetId="4"/>
      <sheetData sheetId="5" refreshError="1">
        <row r="9">
          <cell r="A9">
            <v>66</v>
          </cell>
        </row>
        <row r="10">
          <cell r="A10">
            <v>67</v>
          </cell>
        </row>
        <row r="11">
          <cell r="A11">
            <v>68</v>
          </cell>
        </row>
        <row r="12">
          <cell r="A12">
            <v>69</v>
          </cell>
        </row>
        <row r="13">
          <cell r="A13">
            <v>71</v>
          </cell>
        </row>
        <row r="14">
          <cell r="A14">
            <v>72</v>
          </cell>
        </row>
        <row r="15">
          <cell r="A15">
            <v>73</v>
          </cell>
        </row>
        <row r="16">
          <cell r="A16">
            <v>93</v>
          </cell>
        </row>
        <row r="17">
          <cell r="A17">
            <v>99</v>
          </cell>
        </row>
        <row r="18">
          <cell r="A18">
            <v>100</v>
          </cell>
        </row>
        <row r="19">
          <cell r="A19">
            <v>101</v>
          </cell>
        </row>
        <row r="20">
          <cell r="A20">
            <v>79</v>
          </cell>
        </row>
        <row r="21">
          <cell r="A21">
            <v>81</v>
          </cell>
        </row>
        <row r="22">
          <cell r="A22">
            <v>82</v>
          </cell>
        </row>
        <row r="23">
          <cell r="A23">
            <v>101</v>
          </cell>
        </row>
        <row r="24">
          <cell r="A24">
            <v>70</v>
          </cell>
        </row>
        <row r="25">
          <cell r="A25">
            <v>117</v>
          </cell>
        </row>
        <row r="26">
          <cell r="A26">
            <v>108</v>
          </cell>
        </row>
        <row r="27">
          <cell r="A27">
            <v>109</v>
          </cell>
        </row>
        <row r="28">
          <cell r="A28">
            <v>110</v>
          </cell>
        </row>
        <row r="29">
          <cell r="A29">
            <v>106</v>
          </cell>
        </row>
        <row r="31">
          <cell r="A31">
            <v>77</v>
          </cell>
        </row>
        <row r="32">
          <cell r="A32">
            <v>78</v>
          </cell>
        </row>
        <row r="33">
          <cell r="A33">
            <v>89</v>
          </cell>
        </row>
        <row r="34">
          <cell r="A34">
            <v>90</v>
          </cell>
        </row>
        <row r="35">
          <cell r="A35">
            <v>91</v>
          </cell>
        </row>
        <row r="37">
          <cell r="A37">
            <v>92</v>
          </cell>
        </row>
        <row r="38">
          <cell r="A38">
            <v>96</v>
          </cell>
        </row>
        <row r="39">
          <cell r="A39">
            <v>95</v>
          </cell>
        </row>
        <row r="40">
          <cell r="A40">
            <v>94</v>
          </cell>
        </row>
        <row r="41">
          <cell r="A41">
            <v>132</v>
          </cell>
        </row>
        <row r="42">
          <cell r="A42">
            <v>97</v>
          </cell>
        </row>
        <row r="43">
          <cell r="A43">
            <v>128</v>
          </cell>
        </row>
        <row r="45">
          <cell r="A45">
            <v>61</v>
          </cell>
        </row>
        <row r="46">
          <cell r="A46">
            <v>62</v>
          </cell>
        </row>
        <row r="47">
          <cell r="A47">
            <v>63</v>
          </cell>
        </row>
        <row r="48">
          <cell r="A48">
            <v>25</v>
          </cell>
        </row>
        <row r="49">
          <cell r="A49">
            <v>22</v>
          </cell>
        </row>
        <row r="52">
          <cell r="A52">
            <v>59</v>
          </cell>
        </row>
        <row r="53">
          <cell r="A53">
            <v>51</v>
          </cell>
        </row>
        <row r="54">
          <cell r="A54">
            <v>54</v>
          </cell>
        </row>
        <row r="55">
          <cell r="A55">
            <v>53</v>
          </cell>
        </row>
        <row r="56">
          <cell r="A56">
            <v>52</v>
          </cell>
        </row>
        <row r="57">
          <cell r="A57">
            <v>128</v>
          </cell>
        </row>
        <row r="58">
          <cell r="A58">
            <v>130</v>
          </cell>
        </row>
        <row r="59">
          <cell r="A59">
            <v>131</v>
          </cell>
        </row>
        <row r="60">
          <cell r="A60">
            <v>129</v>
          </cell>
        </row>
        <row r="61">
          <cell r="A61">
            <v>12</v>
          </cell>
        </row>
        <row r="62">
          <cell r="A62">
            <v>18</v>
          </cell>
        </row>
        <row r="63">
          <cell r="A63">
            <v>17</v>
          </cell>
        </row>
        <row r="64">
          <cell r="A64">
            <v>11</v>
          </cell>
        </row>
        <row r="67">
          <cell r="A67">
            <v>40</v>
          </cell>
        </row>
        <row r="68">
          <cell r="A68">
            <v>84</v>
          </cell>
        </row>
        <row r="70">
          <cell r="A70">
            <v>14</v>
          </cell>
        </row>
        <row r="71">
          <cell r="A71">
            <v>16</v>
          </cell>
        </row>
        <row r="72">
          <cell r="A72">
            <v>5</v>
          </cell>
        </row>
        <row r="73">
          <cell r="A73">
            <v>1</v>
          </cell>
        </row>
        <row r="74">
          <cell r="A74">
            <v>4</v>
          </cell>
        </row>
        <row r="76">
          <cell r="A76">
            <v>32</v>
          </cell>
        </row>
        <row r="77">
          <cell r="A77">
            <v>33</v>
          </cell>
        </row>
        <row r="78">
          <cell r="A78">
            <v>35</v>
          </cell>
        </row>
        <row r="79">
          <cell r="A79">
            <v>34</v>
          </cell>
        </row>
        <row r="80">
          <cell r="A80">
            <v>36</v>
          </cell>
        </row>
        <row r="81">
          <cell r="A81">
            <v>37</v>
          </cell>
        </row>
        <row r="82">
          <cell r="A82">
            <v>5</v>
          </cell>
        </row>
        <row r="84">
          <cell r="A84">
            <v>41</v>
          </cell>
        </row>
        <row r="85">
          <cell r="A85">
            <v>42</v>
          </cell>
        </row>
        <row r="86">
          <cell r="A86">
            <v>43</v>
          </cell>
        </row>
        <row r="87">
          <cell r="A87">
            <v>44</v>
          </cell>
        </row>
        <row r="88">
          <cell r="A88">
            <v>45</v>
          </cell>
        </row>
        <row r="89">
          <cell r="A89">
            <v>5</v>
          </cell>
        </row>
        <row r="90">
          <cell r="A90">
            <v>46</v>
          </cell>
        </row>
        <row r="92">
          <cell r="A92">
            <v>112</v>
          </cell>
        </row>
        <row r="93">
          <cell r="A93">
            <v>113</v>
          </cell>
        </row>
        <row r="94">
          <cell r="A94">
            <v>114</v>
          </cell>
        </row>
        <row r="95">
          <cell r="A95">
            <v>115</v>
          </cell>
        </row>
        <row r="96">
          <cell r="A96">
            <v>5</v>
          </cell>
        </row>
        <row r="97">
          <cell r="A97">
            <v>2</v>
          </cell>
        </row>
        <row r="98">
          <cell r="A98">
            <v>121</v>
          </cell>
        </row>
        <row r="99">
          <cell r="A99">
            <v>18</v>
          </cell>
        </row>
        <row r="100">
          <cell r="A100">
            <v>17</v>
          </cell>
        </row>
        <row r="101">
          <cell r="A101">
            <v>20</v>
          </cell>
        </row>
        <row r="102">
          <cell r="A102">
            <v>116</v>
          </cell>
        </row>
        <row r="103">
          <cell r="A103">
            <v>122</v>
          </cell>
        </row>
        <row r="104">
          <cell r="A104">
            <v>123</v>
          </cell>
        </row>
        <row r="105">
          <cell r="A105">
            <v>124</v>
          </cell>
        </row>
        <row r="106">
          <cell r="A106">
            <v>127</v>
          </cell>
        </row>
        <row r="107">
          <cell r="A107">
            <v>125</v>
          </cell>
        </row>
        <row r="108">
          <cell r="A108">
            <v>126</v>
          </cell>
        </row>
        <row r="110">
          <cell r="A110">
            <v>9</v>
          </cell>
        </row>
        <row r="111">
          <cell r="A111">
            <v>8</v>
          </cell>
        </row>
        <row r="112">
          <cell r="A112">
            <v>7</v>
          </cell>
        </row>
        <row r="113">
          <cell r="A113">
            <v>13</v>
          </cell>
        </row>
        <row r="114">
          <cell r="A114">
            <v>76</v>
          </cell>
        </row>
        <row r="115">
          <cell r="A115">
            <v>133</v>
          </cell>
        </row>
        <row r="119">
          <cell r="A119">
            <v>22</v>
          </cell>
        </row>
        <row r="120">
          <cell r="A120">
            <v>24</v>
          </cell>
        </row>
        <row r="121">
          <cell r="A121">
            <v>26</v>
          </cell>
        </row>
        <row r="122">
          <cell r="A122">
            <v>15</v>
          </cell>
        </row>
        <row r="123">
          <cell r="A123">
            <v>5</v>
          </cell>
        </row>
        <row r="124">
          <cell r="A124">
            <v>30</v>
          </cell>
        </row>
        <row r="125">
          <cell r="A125">
            <v>28</v>
          </cell>
        </row>
        <row r="126">
          <cell r="A126">
            <v>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O_CHUNG"/>
      <sheetName val="DINHMUC"/>
      <sheetName val="THKPCT_"/>
      <sheetName val="THKPTBA_ (2)"/>
      <sheetName val="THKPDZHT_ (2)"/>
      <sheetName val="THKPDZTT"/>
      <sheetName val="THDT_"/>
      <sheetName val="VLCHINH_"/>
      <sheetName val="CTXL_"/>
      <sheetName val="CTTN_"/>
      <sheetName val="VANCHUYEN"/>
      <sheetName val="DAOMONG"/>
      <sheetName val="THKPDZHT_BH3"/>
      <sheetName val="TONG_HOP_BH3"/>
      <sheetName val="THDT_ BH3"/>
      <sheetName val="VLCHINH_BH3"/>
      <sheetName val="CTXL_BH3"/>
      <sheetName val="CTKC_BH3"/>
      <sheetName val="THTN_BH3"/>
      <sheetName val="CTTN_BH3"/>
      <sheetName val="VC_BH3"/>
      <sheetName val="THKPTBA_XH5"/>
      <sheetName val="THDT_ XH5"/>
      <sheetName val="VLCHINH_XH5"/>
      <sheetName val="CTXL_XH5"/>
      <sheetName val="CTKC_XH5"/>
      <sheetName val="CT_KETCAU"/>
      <sheetName val="THTN_XH5"/>
      <sheetName val="CTTN_XH5"/>
      <sheetName val="VC_XH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CTKETCAU"/>
      <sheetName val="[XDCB_98.XLSɝVLCHINH_BH3"/>
      <sheetName val="dtct cong"/>
      <sheetName val="lam-moi"/>
      <sheetName val="303+303"/>
      <sheetName val="BVE_CBLS"/>
      <sheetName val="THKP-CT"/>
      <sheetName val="THDT-CBLS"/>
      <sheetName val="VLC-CBLS"/>
      <sheetName val="CTXL-CBLS"/>
      <sheetName val="THTN_CBLS"/>
      <sheetName val="CTTN-CBLS"/>
      <sheetName val="VC_CBLS"/>
      <sheetName val="THDT-CBLS (2)"/>
      <sheetName val="VLC-CBLS (2)"/>
      <sheetName val="CTXL-CBLS (2)"/>
      <sheetName val="THTN_CBLS (2)"/>
      <sheetName val="CTTN-CBLS (2)"/>
      <sheetName val="VC_CBLS (2)"/>
      <sheetName val="CTKC_CBLS"/>
      <sheetName val="DMUC"/>
      <sheetName val="CTXL-bu240"/>
      <sheetName val="TH-bu240"/>
      <sheetName val="LKE_VT"/>
      <sheetName val="CAPPHOI"/>
      <sheetName val="TH DT"/>
      <sheetName val="TH TB"/>
      <sheetName val="TH XL"/>
      <sheetName val="TH CP khac"/>
      <sheetName val="THDT-CT"/>
      <sheetName val="THKP_TBO"/>
      <sheetName val="THTN_"/>
      <sheetName val="VC_"/>
      <sheetName val="DTCTXD"/>
      <sheetName val="gVL"/>
      <sheetName val="IBASE"/>
      <sheetName val="T1"/>
      <sheetName val="T2"/>
      <sheetName val="T3"/>
      <sheetName val="T4"/>
      <sheetName val="T5"/>
      <sheetName val="Sheet2"/>
      <sheetName val="Sheet3"/>
      <sheetName val="tienluong"/>
      <sheetName val="THKPCT^"/>
      <sheetName val="CPVCBX"/>
      <sheetName val="Du_lieu"/>
      <sheetName val="[XDCB_98.XLS?VLCHINH_BH3"/>
      <sheetName val="_XDCB_98.XLSɝVLCHINH_BH3"/>
      <sheetName val="_XDCB_98.XLS_VLCHINH_BH3"/>
      <sheetName val="TKP"/>
      <sheetName val="ESTI."/>
      <sheetName val="DI-ESTI"/>
    </sheetNames>
    <sheetDataSet>
      <sheetData sheetId="0" refreshError="1">
        <row r="7">
          <cell r="C7">
            <v>10500</v>
          </cell>
        </row>
        <row r="8">
          <cell r="C8">
            <v>8500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GIA (2)"/>
      <sheetName val="TONGHOPKHOILUONG (2)"/>
      <sheetName val="Sheet1"/>
      <sheetName val="T Chuan"/>
      <sheetName val="TONGHOPKHOILUONG"/>
      <sheetName val="APGIA"/>
      <sheetName val="Sheet16"/>
      <sheetName val="BANGTINHCHITIET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IEU"/>
      <sheetName val="CVC"/>
      <sheetName val="PTDG"/>
      <sheetName val="DTCT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  <sheetName val="XXXXXXXX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0"/>
      <sheetName val="XXXXXXX1"/>
      <sheetName val="tra-vat-lieu"/>
      <sheetName val="TSO_CHUNG"/>
      <sheetName val="dinh muc "/>
      <sheetName val="TH-XL"/>
      <sheetName val="303+303"/>
      <sheetName val="DI-ESTI"/>
      <sheetName val="Section"/>
      <sheetName val="Thuc thanh"/>
      <sheetName val="TN"/>
      <sheetName val="ND"/>
      <sheetName val="VL"/>
      <sheetName val="gvl"/>
      <sheetName val="Tinh toan"/>
      <sheetName val="4.1.1"/>
      <sheetName val="4.3.2"/>
      <sheetName val="3.1.1"/>
      <sheetName val="2.5.1"/>
      <sheetName val="5.3.1"/>
      <sheetName val="3.1.4"/>
      <sheetName val="2.4.3"/>
      <sheetName val="DTSON_ADB3-N2"/>
      <sheetName val="den_bu"/>
      <sheetName val="dinh_muc_"/>
      <sheetName val="Thuc_thanh"/>
      <sheetName val="MTL$-INTER"/>
      <sheetName val="So"/>
      <sheetName val="XL4Poppy"/>
      <sheetName val="[P.NamKT4.xlsMKSTK"/>
      <sheetName val="BcngketienvayNHS"/>
      <sheetName val="_P.NamKT4.xlsMKSTK"/>
      <sheetName val="dongia"/>
      <sheetName val="dg"/>
      <sheetName val="banggia1"/>
      <sheetName val="CHITIET VL_NC"/>
      <sheetName val="DTSON_ADB3-N21"/>
      <sheetName val="den_bu1"/>
      <sheetName val="dinh_muc_1"/>
      <sheetName val="Thuc_thanh1"/>
      <sheetName val="4_1_1"/>
      <sheetName val="4_3_2"/>
      <sheetName val="3_1_1"/>
      <sheetName val="2_5_1"/>
      <sheetName val="5_3_1"/>
      <sheetName val="3_1_4"/>
      <sheetName val="2_4_3"/>
      <sheetName val="VCtmk"/>
      <sheetName val="IBASE"/>
      <sheetName val="KP-XL"/>
      <sheetName val="KS-TK"/>
      <sheetName val="ptv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  <sheetName val="Du_toan"/>
      <sheetName val="NCVL"/>
      <sheetName val="Duoi_phu_phi"/>
      <sheetName val="Thong_ke_thanh_toan_VL"/>
      <sheetName val="Thong_ke_thanh_toan_VL (2)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THCT"/>
      <sheetName val="TT04"/>
      <sheetName val="dtct cong"/>
      <sheetName val="Names"/>
      <sheetName val="TSO_CHUNG"/>
      <sheetName val="gvl"/>
      <sheetName val=" quy I-2005"/>
      <sheetName val="Quy 2- 2005 "/>
      <sheetName val="Quy III- 2005 "/>
      <sheetName val="Quy 4- 2005"/>
      <sheetName val="SUMMARY"/>
      <sheetName val="Tai khoan"/>
      <sheetName val="Trabang-ၔPhuoc"/>
      <sheetName val="VL"/>
      <sheetName val="JS duong"/>
      <sheetName val="Bao gêa"/>
      <sheetName val="35KV gia mo"/>
      <sheetName val="0,4KV -TBA1"/>
      <sheetName val="0,4KV - TBA2"/>
      <sheetName val="TBA"/>
      <sheetName val="Sheet8"/>
      <sheetName val=""/>
      <sheetName val="TH-XL"/>
      <sheetName val="PT_VT"/>
      <sheetName val="dongia"/>
      <sheetName val="BILL No.22"/>
      <sheetName val="DATA"/>
      <sheetName val="DG"/>
      <sheetName val="tra-vat-lieu"/>
      <sheetName val="3.1.1"/>
      <sheetName val="3.1.4"/>
      <sheetName val="2.5.1"/>
      <sheetName val="4.1.1"/>
      <sheetName val="4.3.2"/>
      <sheetName val="2.3.3"/>
      <sheetName val="5.3.1"/>
      <sheetName val="2.4.3"/>
      <sheetName val="Trabang-_Phuoc"/>
      <sheetName val="She%t13"/>
      <sheetName val="_x0013_heet13"/>
      <sheetName val="Shaet12"/>
      <sheetName val="Gia thanh"/>
      <sheetName val="KL THUC TE"/>
      <sheetName val="DGduong"/>
      <sheetName val="TKKT-Giapba"/>
      <sheetName val="S(eet12"/>
      <sheetName val="S(eet3"/>
      <sheetName val="3;ËV gia mo"/>
      <sheetName val="hat_VN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atgt"/>
      <sheetName val="VP@N"/>
      <sheetName val="CPK"/>
      <sheetName val="Section"/>
      <sheetName val="CHITIET VL-NC"/>
      <sheetName val="dongiachitiet"/>
      <sheetName val="TH_XL"/>
      <sheetName val="Gia vat tu"/>
      <sheetName val="Duoi_phu_phm"/>
      <sheetName val="_TKKT-Giapba.塅䕃⹌塅ECVL"/>
      <sheetName val="KHAI DHUE"/>
      <sheetName val="Dg_Dchat"/>
      <sheetName val="Dg_Dhinh"/>
      <sheetName val="Bao_gia"/>
      <sheetName val="Nghiem_thu"/>
      <sheetName val="KS_duong"/>
      <sheetName val="DTSON_ADB3-N2"/>
      <sheetName val="tong_hop"/>
      <sheetName val="phan_tich_DG"/>
      <sheetName val="gia_vat_lieu"/>
      <sheetName val="gia_xe_may"/>
      <sheetName val="gia_nhan_cong"/>
      <sheetName val="Thong_ke_thanh_toan_VL_(2)"/>
      <sheetName val="NXT_T_bi"/>
      <sheetName val="BC_NXT_phone"/>
      <sheetName val="KHAI_THUE"/>
      <sheetName val="BC_TH_SD_HOA_DON"/>
      <sheetName val="Mua_vào_HD_TT"/>
      <sheetName val="Mua_vao_5%"/>
      <sheetName val="BK_MUA_VAO_10%"/>
      <sheetName val="BK_BAN_RA"/>
      <sheetName val="Thuc_thanh"/>
      <sheetName val="JS_duong"/>
      <sheetName val="Bao_gêa"/>
      <sheetName val="dtct_cong"/>
      <sheetName val="_quy_I-2005"/>
      <sheetName val="Quy_2-_2005_"/>
      <sheetName val="Quy_III-_2005_"/>
      <sheetName val="Quy_4-_2005"/>
      <sheetName val="Tai_khoan"/>
      <sheetName val="BILL_No_22"/>
      <sheetName val="35KV_gia_mo"/>
      <sheetName val="0,4KV_-TBA1"/>
      <sheetName val="0,4KV_-_TBA2"/>
      <sheetName val="Gia_thanh"/>
      <sheetName val="3_1_1"/>
      <sheetName val="3_1_4"/>
      <sheetName val="2_5_1"/>
      <sheetName val="4_1_1"/>
      <sheetName val="4_3_2"/>
      <sheetName val="2_3_3"/>
      <sheetName val="5_3_1"/>
      <sheetName val="2_4_3"/>
      <sheetName val="heet13"/>
      <sheetName val="KL_THUC_TE"/>
      <sheetName val="BK_QT_BIEN_LAI"/>
      <sheetName val="BK_PHU_LUC_B"/>
      <sheetName val="BK_PHU_LUC_B_(2)"/>
      <sheetName val="BK_PHU_LUC_B_(3)"/>
      <sheetName val="BK_PHU_LUC_B_(4)"/>
      <sheetName val="BK_PHU_LUC_BCHD_(3)"/>
      <sheetName val="BK_PHU_LUC_BCHD_(4)"/>
      <sheetName val="BK_PHU_LUC_C_(2)"/>
      <sheetName val="BK_PHUC_LUC_D_HD"/>
      <sheetName val="BK_PHUC_LUC_D_3_(2)"/>
      <sheetName val="BK_PHUC_LUC_D_CHD(3)"/>
      <sheetName val="BK_PHUC_LUC_D_CHD(4)"/>
      <sheetName val="3;ËV_gia_mo"/>
      <sheetName val="CHITIET_VL-NC"/>
      <sheetName val="4"/>
      <sheetName val="Mua v�o HD TT"/>
      <sheetName val="Bao g�a"/>
      <sheetName val="chitiet"/>
      <sheetName val="Tra_bang"/>
      <sheetName val="TDTKP1"/>
      <sheetName val="CHITIET VL-NC-TT -1p"/>
      <sheetName val="BUGIA_VT"/>
      <sheetName val="TONGKE3p"/>
      <sheetName val="0Ù__x0004_("/>
      <sheetName val="TS"/>
      <sheetName val="__x0002___x0009__憨ܿ놀ܼ__뉀ܼ_x0002____Ԁܿ돀ܼ__뒀ܼ_x0002______"/>
      <sheetName val="__x0002__ _憨ܿ놀ܼ__뉀ܼ_x0002____Ԁܿ돀ܼ__뒀ܼ_x0002______"/>
      <sheetName val="XXX_x0018_XXXX"/>
      <sheetName val="Sh%et15"/>
      <sheetName val="_x0018_XXXXXX1"/>
      <sheetName val="TH-XLap"/>
      <sheetName val="Chi tiet"/>
      <sheetName val="_TKKT-Giapba.____ECVL"/>
      <sheetName val="Mua v_o HD TT"/>
      <sheetName val="Bao g_a"/>
      <sheetName val="_TKKT-Giapba.xls__TKKT-Giapba.x"/>
      <sheetName val="Tong_DT"/>
      <sheetName val="PTVT (MAU)"/>
      <sheetName val="0Ù__x0004_(___¦X'_"/>
      <sheetName val="KKKKKKKK"/>
      <sheetName val="_x005f_x0013_heet13"/>
      <sheetName val="VANKHUON"/>
      <sheetName val="DTCT-tuyen chinh"/>
      <sheetName val="_TKKT-Giapba.xls_0Ù__x0004_("/>
      <sheetName val="TTHBCMT"/>
      <sheetName val="_TKKT-Giapba_塅䕃⹌塅ECVL"/>
      <sheetName val="KHAI_DHUE"/>
      <sheetName val="Dg_Dchat1"/>
      <sheetName val="Dg_Dhinh1"/>
      <sheetName val="Bao_gia1"/>
      <sheetName val="Nghiem_thu1"/>
      <sheetName val="KS_duong1"/>
      <sheetName val="DTSON_ADB3-N21"/>
      <sheetName val="tong_hop1"/>
      <sheetName val="phan_tich_DG1"/>
      <sheetName val="gia_vat_lieu1"/>
      <sheetName val="gia_xe_may1"/>
      <sheetName val="gia_nhan_cong1"/>
      <sheetName val="Thong_ke_thanh_toan_VL_(2)1"/>
      <sheetName val="NXT_T_bi1"/>
      <sheetName val="BC_NXT_phone1"/>
      <sheetName val="KHAI_THUE1"/>
      <sheetName val="BC_TH_SD_HOA_DON1"/>
      <sheetName val="Mua_vào_HD_TT1"/>
      <sheetName val="Mua_vao_5%1"/>
      <sheetName val="BK_MUA_VAO_10%1"/>
      <sheetName val="BK_BAN_RA1"/>
      <sheetName val="Thuc_thanh1"/>
      <sheetName val="_quy_I-20051"/>
      <sheetName val="Quy_2-_2005_1"/>
      <sheetName val="Quy_III-_2005_1"/>
      <sheetName val="Quy_4-_20051"/>
      <sheetName val="dtct_cong1"/>
      <sheetName val="Tai_khoan1"/>
      <sheetName val="JS_duong1"/>
      <sheetName val="35KV_gia_mo1"/>
      <sheetName val="0,4KV_-TBA11"/>
      <sheetName val="0,4KV_-_TBA21"/>
      <sheetName val="Bao_gêa1"/>
      <sheetName val="3_1_11"/>
      <sheetName val="3_1_41"/>
      <sheetName val="2_5_11"/>
      <sheetName val="4_1_11"/>
      <sheetName val="4_3_21"/>
      <sheetName val="2_3_31"/>
      <sheetName val="5_3_11"/>
      <sheetName val="2_4_31"/>
      <sheetName val="BILL_No_221"/>
      <sheetName val="Gia_thanh1"/>
      <sheetName val="KL_THUC_TE1"/>
      <sheetName val="3;ËV_gia_mo1"/>
      <sheetName val="_TKKT-Giapba_塅䕃⹌塅ECVL1"/>
      <sheetName val="BK_QT_BIEN_LAI1"/>
      <sheetName val="BK_PHU_LUC_B1"/>
      <sheetName val="BK_PHU_LUC_B_(2)1"/>
      <sheetName val="BK_PHU_LUC_B_(3)1"/>
      <sheetName val="BK_PHU_LUC_B_(4)1"/>
      <sheetName val="BK_PHU_LUC_BCHD_(3)1"/>
      <sheetName val="BK_PHU_LUC_BCHD_(4)1"/>
      <sheetName val="BK_PHU_LUC_C_(2)1"/>
      <sheetName val="BK_PHUC_LUC_D_HD1"/>
      <sheetName val="BK_PHUC_LUC_D_3_(2)1"/>
      <sheetName val="BK_PHUC_LUC_D_CHD(3)1"/>
      <sheetName val="BK_PHUC_LUC_D_CHD(4)1"/>
      <sheetName val="KHAI_DHUE1"/>
      <sheetName val="Dg_Dchat2"/>
      <sheetName val="Dg_Dhinh2"/>
      <sheetName val="Bao_gia2"/>
      <sheetName val="Nghiem_thu2"/>
      <sheetName val="KS_duong2"/>
      <sheetName val="DTSON_ADB3-N22"/>
      <sheetName val="tong_hop2"/>
      <sheetName val="phan_tich_DG2"/>
      <sheetName val="gia_vat_lieu2"/>
      <sheetName val="gia_xe_may2"/>
      <sheetName val="gia_nhan_cong2"/>
      <sheetName val="Thong_ke_thanh_toan_VL_(2)2"/>
      <sheetName val="NXT_T_bi2"/>
      <sheetName val="BC_NXT_phone2"/>
      <sheetName val="KHAI_THUE2"/>
      <sheetName val="BC_TH_SD_HOA_DON2"/>
      <sheetName val="Mua_vào_HD_TT2"/>
      <sheetName val="Mua_vao_5%2"/>
      <sheetName val="BK_MUA_VAO_10%2"/>
      <sheetName val="BK_BAN_RA2"/>
      <sheetName val="Thuc_thanh2"/>
      <sheetName val="_quy_I-20052"/>
      <sheetName val="Quy_2-_2005_2"/>
      <sheetName val="Quy_III-_2005_2"/>
      <sheetName val="Quy_4-_20052"/>
      <sheetName val="dtct_cong2"/>
      <sheetName val="Tai_khoan2"/>
      <sheetName val="JS_duong2"/>
      <sheetName val="35KV_gia_mo2"/>
      <sheetName val="Trabang-?Phuoc"/>
      <sheetName val="[TKKT-Giapba.塅䕃⹌塅ECVL"/>
      <sheetName val="0Ù\_x0004_(_x0000__x0000__x0000_¦X'_x0000_"/>
      <sheetName val="_x0000__x0002__x0000__x0009__x0000_憨ܿ놀ܼ_x0000__x0000_뉀ܼ_x0002__x0000__x0000__x0000_Ԁܿ돀ܼ_x0000__x0000_뒀ܼ_x0002__x0000__x0000__x0000__x0000__x0000_"/>
      <sheetName val="?_x0002_?_x0009_?憨ܿ놀ܼ??뉀ܼ_x0002_???Ԁܿ돀ܼ??뒀ܼ_x0002_?????"/>
      <sheetName val="_x0000__x0002__x0000_ _x0000_憨ܿ놀ܼ_x0000__x0000_뉀ܼ_x0002__x0000__x0000__x0000_Ԁܿ돀ܼ_x0000__x0000_뒀ܼ_x0002__x0000__x0000__x0000__x0000__x0000_"/>
      <sheetName val="?_x0002_? ?憨ܿ놀ܼ??뉀ܼ_x0002_???Ԁܿ돀ܼ??뒀ܼ_x0002_?????"/>
      <sheetName val="[TKKT-Giapba.????ECVL"/>
      <sheetName val="_TKKT-Giapba.????ECVL"/>
      <sheetName val="Mua v?o HD TT"/>
      <sheetName val="Bao g?a"/>
      <sheetName val="[TKKT-Giapba.xls][TKKT-Giapba.x"/>
      <sheetName val="0Ù\_x0004_(???¦X'?"/>
      <sheetName val="[TKKT-Giapba.xls]0Ù\_x0004_(_x0000__x0000__x0000_¦X'_x0000_"/>
      <sheetName val="_x0000__x0002__x0000__x0009__x0000_????_x0000__x0000_??_x0002__x0000__x0000__x0000_????_x0000__x0000_??_x0002__x0000__x0000__x0000__x0000__x0000_"/>
      <sheetName val="[TKKT-Giapba_塅䕃⹌塅ECVL"/>
      <sheetName val="[TKKT-Giapba_塅䕃⹌塅ECVL1"/>
      <sheetName val="0,4KV_-TBA12"/>
      <sheetName val="0,4KV_-_TBA22"/>
      <sheetName val="Bao_gêa2"/>
      <sheetName val="3_1_12"/>
      <sheetName val="3_1_42"/>
      <sheetName val="2_5_12"/>
      <sheetName val="4_1_12"/>
      <sheetName val="4_3_22"/>
      <sheetName val="2_3_32"/>
      <sheetName val="5_3_12"/>
      <sheetName val="2_4_32"/>
      <sheetName val="BILL_No_222"/>
      <sheetName val="Gia_thanh2"/>
      <sheetName val="KL_THUC_TE2"/>
      <sheetName val="3;ËV_gia_mo2"/>
      <sheetName val="[TKKT-Giapba_塅䕃⹌塅ECVL2"/>
      <sheetName val="BK_QT_BIEN_LAI2"/>
      <sheetName val="BK_PHU_LUC_B2"/>
      <sheetName val="BK_PHU_LUC_B_(2)2"/>
      <sheetName val="BK_PHU_LUC_B_(3)2"/>
      <sheetName val="BK_PHU_LUC_B_(4)2"/>
      <sheetName val="BK_PHU_LUC_BCHD_(3)2"/>
      <sheetName val="BK_PHU_LUC_BCHD_(4)2"/>
      <sheetName val="BK_PHU_LUC_C_(2)2"/>
      <sheetName val="BK_PHUC_LUC_D_HD2"/>
      <sheetName val="BK_PHUC_LUC_D_3_(2)2"/>
      <sheetName val="BK_PHUC_LUC_D_CHD(3)2"/>
      <sheetName val="BK_PHUC_LUC_D_CHD(4)2"/>
      <sheetName val="KHAI_DHUE2"/>
      <sheetName val="Dg_Dchat3"/>
      <sheetName val="Dg_Dhinh3"/>
      <sheetName val="Bao_gia3"/>
      <sheetName val="Nghiem_thu3"/>
      <sheetName val="KS_duong3"/>
      <sheetName val="DTSON_ADB3-N23"/>
      <sheetName val="tong_hop3"/>
      <sheetName val="phan_tich_DG3"/>
      <sheetName val="gia_vat_lieu3"/>
      <sheetName val="gia_xe_may3"/>
      <sheetName val="gia_nhan_cong3"/>
      <sheetName val="Thong_ke_thanh_toan_VL_(2)3"/>
      <sheetName val="NXT_T_bi3"/>
      <sheetName val="BC_NXT_phone3"/>
      <sheetName val="KHAI_THUE3"/>
      <sheetName val="BC_TH_SD_HOA_DON3"/>
      <sheetName val="Mua_vào_HD_TT3"/>
      <sheetName val="Mua_vao_5%3"/>
      <sheetName val="BK_MUA_VAO_10%3"/>
      <sheetName val="BK_BAN_RA3"/>
      <sheetName val="Thuc_thanh3"/>
      <sheetName val="_quy_I-20053"/>
      <sheetName val="Quy_2-_2005_3"/>
      <sheetName val="Quy_III-_2005_3"/>
      <sheetName val="Quy_4-_20053"/>
      <sheetName val="dtct_cong3"/>
      <sheetName val="Tai_khoan3"/>
      <sheetName val="JS_duong3"/>
      <sheetName val="35KV_gia_mo3"/>
      <sheetName val="0,4KV_-TBA13"/>
      <sheetName val="0,4KV_-_TBA23"/>
      <sheetName val="Bao_gêa3"/>
      <sheetName val="3_1_13"/>
      <sheetName val="3_1_43"/>
      <sheetName val="2_5_13"/>
      <sheetName val="4_1_13"/>
      <sheetName val="4_3_23"/>
      <sheetName val="2_3_33"/>
      <sheetName val="5_3_13"/>
      <sheetName val="2_4_33"/>
      <sheetName val="BILL_No_223"/>
      <sheetName val="Gia_thanh3"/>
      <sheetName val="KL_THUC_TE3"/>
      <sheetName val="3;ËV_gia_mo3"/>
      <sheetName val="[TKKT-Giapba_塅䕃⹌塅ECVL3"/>
      <sheetName val="BK_QT_BIEN_LAI3"/>
      <sheetName val="BK_PHU_LUC_B3"/>
      <sheetName val="BK_PHU_LUC_B_(2)3"/>
      <sheetName val="BK_PHU_LUC_B_(3)3"/>
      <sheetName val="BK_PHU_LUC_B_(4)3"/>
      <sheetName val="BK_PHU_LUC_BCHD_(3)3"/>
      <sheetName val="BK_PHU_LUC_BCHD_(4)3"/>
      <sheetName val="BK_PHU_LUC_C_(2)3"/>
      <sheetName val="BK_PHUC_LUC_D_HD3"/>
      <sheetName val="BK_PHUC_LUC_D_3_(2)3"/>
      <sheetName val="BK_PHUC_LUC_D_CHD(3)3"/>
      <sheetName val="BK_PHUC_LUC_D_CHD(4)3"/>
      <sheetName val="KHAI_DHUE3"/>
      <sheetName val="_x0002__x0000_ 憨ܿ놀ܼ_x0000_뉀ܼ_x0002__x0000_Ԁܿ돀ܼ_x0000_뒀ܼ_x0002__x0000_밀䂏_x0000_뛀ܼ_x0001__x0000_䤤⒒剉"/>
      <sheetName val="Chi_tiet"/>
      <sheetName val="XXXXXXX"/>
      <sheetName val="XXXXXX1"/>
      <sheetName val="CHITIET_VL-NC1"/>
      <sheetName val="Gia_vat_tu"/>
      <sheetName val="CHITIET_VL-NC-TT_-1p"/>
      <sheetName val=" 憨ܿ놀ܼ뉀ܼԀܿ돀ܼ뒀ܼ"/>
      <sheetName val="[TKKT-Giapba.xls]0Ù\_x0004_(???¦X'?"/>
      <sheetName val="KPVC-BD "/>
      <sheetName val="XXX_x005f_x0018_XXXX"/>
      <sheetName val="_x005f_x0018_XXXXXX1"/>
      <sheetName val="SQ111"/>
      <sheetName val="MTP"/>
      <sheetName val="Bieu 2a"/>
      <sheetName val="PNT-QUOT-#3"/>
      <sheetName val="COAT&amp;WRAP-QIOT-#3"/>
      <sheetName val="_x005f_x005f_x005f_x0013_heet13"/>
      <sheetName val="XXX_x005f_x005f_x005f_x0018_XXXX"/>
      <sheetName val="_x005f_x005f_x005f_x0018_XXXXXX1"/>
      <sheetName val="_x005f_x005f_x005f_x005f_x005f_x005f_x005f_x0013_heet13"/>
      <sheetName val="XXX_x005f_x005f_x005f_x005f_x005f_x005f_x005f_x0018_XXX"/>
      <sheetName val="_x005f_x005f_x005f_x005f_x005f_x005f_x005f_x0018_XXXXXX"/>
      <sheetName val="TH_XLap"/>
      <sheetName val="塅䕃⹌塅"/>
      <sheetName val="Mua_v�o_HD_TT"/>
      <sheetName val="Bao_g�a"/>
      <sheetName val="0Ù\(¦X'"/>
      <sheetName val="_憨ܿ놀ܼ뉀ܼԀܿ돀ܼ뒀ܼ"/>
      <sheetName val="Gia_vat_tu1"/>
      <sheetName val="Mua_v�o_HD_TT1"/>
      <sheetName val="Bao_g�a1"/>
      <sheetName val="Dg_Dchat4"/>
      <sheetName val="Dg_Dhinh4"/>
      <sheetName val="Bao_gia4"/>
      <sheetName val="Nghiem_thu4"/>
      <sheetName val="KS_duong4"/>
      <sheetName val="_x0000__x0002__x0000_ _x0000_????_x0000__x0000_??_x0002__x0000__x0000__x0000_????_x0000__x0000_??_x0002__x0000__x0000__x0000__x0000__x0000_"/>
      <sheetName val="Quy III- &quot;005 "/>
      <sheetName val="Xh!XXXX0"/>
      <sheetName val="tra VT"/>
      <sheetName val="7 THAI NGUYEN"/>
      <sheetName val="_TKKT-Giapba_塅䕃⹌塅ECVL2"/>
      <sheetName val="tong_hop4"/>
      <sheetName val="phan_tich_DG4"/>
      <sheetName val="gia_vat_lieu4"/>
      <sheetName val="gia_xe_may4"/>
      <sheetName val="gia_nhan_cong4"/>
      <sheetName val="DTSON_ADB3-N24"/>
      <sheetName val="Thong_ke_thanh_toan_VL_(2)4"/>
      <sheetName val="NXT_T_bi4"/>
      <sheetName val="BC_NXT_phone4"/>
      <sheetName val="KHAI_THUE4"/>
      <sheetName val="BC_TH_SD_HOA_DON4"/>
      <sheetName val="Mua_vào_HD_TT4"/>
      <sheetName val="Mua_vao_5%4"/>
      <sheetName val="BK_MUA_VAO_10%4"/>
      <sheetName val="BK_BAN_RA4"/>
      <sheetName val="Thuc_thanh4"/>
      <sheetName val="JS_duong4"/>
      <sheetName val="dtct_cong4"/>
      <sheetName val="4_1_14"/>
      <sheetName val="4_3_24"/>
      <sheetName val="3_1_14"/>
      <sheetName val="2_3_34"/>
      <sheetName val="2_5_14"/>
      <sheetName val="5_3_14"/>
      <sheetName val="3_1_44"/>
      <sheetName val="2_4_34"/>
      <sheetName val="Bao_gêa4"/>
      <sheetName val="_quy_I-20054"/>
      <sheetName val="Quy_2-_2005_4"/>
      <sheetName val="Quy_III-_2005_4"/>
      <sheetName val="Quy_4-_20054"/>
      <sheetName val="35KV_gia_mo4"/>
      <sheetName val="0,4KV_-TBA14"/>
      <sheetName val="0,4KV_-_TBA24"/>
      <sheetName val="Dg_Dchat5"/>
      <sheetName val="Dg_Dhinh5"/>
      <sheetName val="Bao_gia5"/>
      <sheetName val="Nghiem_thu5"/>
      <sheetName val="KS_duong5"/>
      <sheetName val="DTSON_ADB3-N25"/>
      <sheetName val="tong_hop5"/>
      <sheetName val="phan_tich_DG5"/>
      <sheetName val="gia_vat_lieu5"/>
      <sheetName val="gia_xe_may5"/>
      <sheetName val="gia_nhan_cong5"/>
      <sheetName val="Thong_ke_thanh_toan_VL_(2)5"/>
      <sheetName val="NXT_T_bi5"/>
      <sheetName val="BC_NXT_phone5"/>
      <sheetName val="KHAI_THUE5"/>
      <sheetName val="BC_TH_SD_HOA_DON5"/>
      <sheetName val="Mua_vào_HD_TT5"/>
      <sheetName val="Mua_vao_5%5"/>
      <sheetName val="BK_MUA_VAO_10%5"/>
      <sheetName val="BK_BAN_RA5"/>
      <sheetName val="dtct_cong5"/>
      <sheetName val="Thuc_thanh5"/>
      <sheetName val="JS_duong5"/>
      <sheetName val="4_1_15"/>
      <sheetName val="_x0002_"/>
      <sheetName val="Tai_khoan4"/>
      <sheetName val="0Ù\_x0004_("/>
      <sheetName val="______________________________2"/>
    </sheetNames>
    <sheetDataSet>
      <sheetData sheetId="0">
        <row r="7">
          <cell r="A7" t="str">
            <v>§M</v>
          </cell>
        </row>
      </sheetData>
      <sheetData sheetId="1">
        <row r="7">
          <cell r="A7" t="str">
            <v>§M</v>
          </cell>
        </row>
      </sheetData>
      <sheetData sheetId="2">
        <row r="7">
          <cell r="A7" t="str">
            <v>§M</v>
          </cell>
        </row>
      </sheetData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2">
          <cell r="A42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0">
          <cell r="A160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8">
          <cell r="A168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4">
          <cell r="A174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1">
          <cell r="A181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4">
          <cell r="A224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 refreshError="1"/>
      <sheetData sheetId="462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 refreshError="1"/>
      <sheetData sheetId="526"/>
      <sheetData sheetId="527" refreshError="1"/>
      <sheetData sheetId="528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xld"/>
      <sheetName val="kpxlc"/>
      <sheetName val="Gia vat tu"/>
    </sheetNames>
    <sheetDataSet>
      <sheetData sheetId="0"/>
      <sheetData sheetId="1"/>
      <sheetData sheetId="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xlc"/>
      <sheetName val="kpxld"/>
    </sheetNames>
    <sheetDataSet>
      <sheetData sheetId="0" refreshError="1">
        <row r="19">
          <cell r="E19">
            <v>425012098.22573996</v>
          </cell>
          <cell r="F19">
            <v>120575961.68303066</v>
          </cell>
          <cell r="G19">
            <v>15198488.726597656</v>
          </cell>
        </row>
      </sheetData>
      <sheetData sheetId="1" refreshError="1">
        <row r="20">
          <cell r="F20">
            <v>3413463.3655415569</v>
          </cell>
          <cell r="G20">
            <v>4421876.1513818055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bdt"/>
      <sheetName val="B×a (2)"/>
      <sheetName val="CPHIKHAC "/>
      <sheetName val="tmdt"/>
      <sheetName val="hdpt"/>
      <sheetName val="thkp"/>
      <sheetName val="cpvc1 "/>
      <sheetName val="gvl "/>
      <sheetName val="kpxlc"/>
      <sheetName val="cd100"/>
      <sheetName val="Vatlieu"/>
      <sheetName val=" Nhancong"/>
      <sheetName val=" KHOILUONG"/>
      <sheetName val="DMCphoi"/>
      <sheetName val="XL4Poppy"/>
      <sheetName val="XL4Poppy (2)"/>
      <sheetName val="XL4Poppy (3)"/>
      <sheetName val="XL4Poppy (4)"/>
      <sheetName val="XL4Poppy (5)"/>
      <sheetName val="XL4Poppy (6)"/>
      <sheetName val="xxxxxxxx"/>
      <sheetName val="xxxxxxxxxxxx"/>
      <sheetName val="tong du toan"/>
      <sheetName val="kpx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hung"/>
      <sheetName val="bdt"/>
      <sheetName val="tmdt"/>
      <sheetName val="thkp"/>
      <sheetName val="ktoa1m"/>
      <sheetName val="kt_p1"/>
      <sheetName val="ckpdt"/>
      <sheetName val="ksb1"/>
      <sheetName val="kstk3"/>
      <sheetName val="dt_ksbda"/>
      <sheetName val="dt_ksd"/>
      <sheetName val="dt_ksd2"/>
      <sheetName val="thvl"/>
      <sheetName val="cpvc"/>
      <sheetName val="gvl"/>
      <sheetName val="kpxld"/>
      <sheetName val="dtn"/>
      <sheetName val="dtmg"/>
      <sheetName val="vhe"/>
      <sheetName val="gbtn"/>
      <sheetName val="dtm"/>
      <sheetName val="cmnl"/>
      <sheetName val="kpxlc"/>
      <sheetName val="cdoc"/>
      <sheetName val="cngd60"/>
      <sheetName val="kpxlc1"/>
      <sheetName val="ch50"/>
      <sheetName val="cmn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TO1 TDD3"/>
      <sheetName val="THTO1 TDD3"/>
      <sheetName val="TKTO2 TDD3"/>
      <sheetName val="THTO2 TDD3"/>
      <sheetName val="TK1+2 dot3"/>
      <sheetName val="TH1+2 dot3"/>
      <sheetName val="TKTO1"/>
      <sheetName val="TKTO2"/>
      <sheetName val="THTO1"/>
      <sheetName val="THTO2"/>
      <sheetName val="TKTongToanXa"/>
      <sheetName val="THTongToanXa"/>
      <sheetName val="TKTO1TDD2"/>
      <sheetName val="THTO1TDD2"/>
      <sheetName val="TKTO2TDD2"/>
      <sheetName val="THTO2TDD2"/>
      <sheetName val="TKTO12TDD2"/>
      <sheetName val="THTO1+2TDD2"/>
      <sheetName val="a truc"/>
    </sheetNames>
    <sheetDataSet>
      <sheetData sheetId="0"/>
      <sheetData sheetId="1"/>
      <sheetData sheetId="2"/>
      <sheetData sheetId="3"/>
      <sheetData sheetId="4">
        <row r="13">
          <cell r="A13" t="str">
            <v>8..331</v>
          </cell>
          <cell r="B13">
            <v>1</v>
          </cell>
          <cell r="C13" t="str">
            <v>UBND phường</v>
          </cell>
          <cell r="D13" t="str">
            <v>331</v>
          </cell>
          <cell r="E13" t="str">
            <v>CLN</v>
          </cell>
          <cell r="F13">
            <v>0</v>
          </cell>
          <cell r="G13">
            <v>1517</v>
          </cell>
          <cell r="H13">
            <v>925.7</v>
          </cell>
          <cell r="I13">
            <v>8</v>
          </cell>
          <cell r="J13" t="str">
            <v>331</v>
          </cell>
          <cell r="K13">
            <v>1006.5</v>
          </cell>
          <cell r="L13" t="str">
            <v>RST</v>
          </cell>
          <cell r="M13" t="str">
            <v>ub</v>
          </cell>
          <cell r="N13">
            <v>0</v>
          </cell>
          <cell r="O13">
            <v>0</v>
          </cell>
          <cell r="P13" t="str">
            <v>Được cấp (năm nào?)</v>
          </cell>
          <cell r="Q13" t="str">
            <v>TBTHĐ đợt 3</v>
          </cell>
          <cell r="R13">
            <v>0</v>
          </cell>
          <cell r="S13">
            <v>0</v>
          </cell>
          <cell r="T13">
            <v>925.7</v>
          </cell>
          <cell r="U13">
            <v>0</v>
          </cell>
          <cell r="V13">
            <v>0</v>
          </cell>
          <cell r="W13" t="b">
            <v>0</v>
          </cell>
          <cell r="X13">
            <v>0</v>
          </cell>
        </row>
        <row r="14">
          <cell r="A14" t="str">
            <v>8..377</v>
          </cell>
          <cell r="B14">
            <v>2</v>
          </cell>
          <cell r="C14" t="str">
            <v>UBND phường</v>
          </cell>
          <cell r="D14" t="str">
            <v>377</v>
          </cell>
          <cell r="E14" t="str">
            <v>CLN</v>
          </cell>
          <cell r="F14">
            <v>0</v>
          </cell>
          <cell r="G14">
            <v>1374</v>
          </cell>
          <cell r="H14">
            <v>1223</v>
          </cell>
          <cell r="I14">
            <v>8</v>
          </cell>
          <cell r="J14" t="str">
            <v>377</v>
          </cell>
          <cell r="K14">
            <v>659.5</v>
          </cell>
          <cell r="L14" t="str">
            <v>LNK</v>
          </cell>
          <cell r="M14" t="str">
            <v>ub</v>
          </cell>
          <cell r="N14">
            <v>0</v>
          </cell>
          <cell r="O14">
            <v>0</v>
          </cell>
          <cell r="P14" t="str">
            <v>HTX cấp năm 1993</v>
          </cell>
          <cell r="Q14" t="str">
            <v>TBTHĐ đợt 3</v>
          </cell>
          <cell r="R14">
            <v>0</v>
          </cell>
          <cell r="S14">
            <v>0</v>
          </cell>
          <cell r="T14">
            <v>1223</v>
          </cell>
          <cell r="U14">
            <v>0</v>
          </cell>
          <cell r="V14">
            <v>0</v>
          </cell>
          <cell r="W14" t="b">
            <v>0</v>
          </cell>
          <cell r="X14">
            <v>0</v>
          </cell>
        </row>
        <row r="15">
          <cell r="A15" t="str">
            <v>8..589</v>
          </cell>
          <cell r="B15">
            <v>3</v>
          </cell>
          <cell r="C15" t="str">
            <v>Hộ ông Bùi Văn Thiết</v>
          </cell>
          <cell r="D15" t="str">
            <v>589</v>
          </cell>
          <cell r="E15" t="str">
            <v>BHK</v>
          </cell>
          <cell r="F15">
            <v>316</v>
          </cell>
          <cell r="G15">
            <v>0</v>
          </cell>
          <cell r="H15">
            <v>285.60000000000002</v>
          </cell>
          <cell r="I15" t="str">
            <v>8</v>
          </cell>
          <cell r="J15" t="str">
            <v>589</v>
          </cell>
          <cell r="K15">
            <v>316</v>
          </cell>
          <cell r="L15" t="str">
            <v>BHK</v>
          </cell>
          <cell r="M15" t="str">
            <v>CNHT</v>
          </cell>
          <cell r="N15">
            <v>0</v>
          </cell>
          <cell r="O15">
            <v>0</v>
          </cell>
          <cell r="P15" t="str">
            <v>Ông  để lại trước 1975</v>
          </cell>
          <cell r="Q15" t="str">
            <v>TBTHĐ đợt 3</v>
          </cell>
          <cell r="R15">
            <v>0</v>
          </cell>
          <cell r="S15">
            <v>0</v>
          </cell>
          <cell r="T15">
            <v>285.60000000000002</v>
          </cell>
          <cell r="U15">
            <v>0</v>
          </cell>
          <cell r="V15">
            <v>0</v>
          </cell>
          <cell r="W15" t="b">
            <v>0</v>
          </cell>
          <cell r="X15">
            <v>0</v>
          </cell>
        </row>
        <row r="16">
          <cell r="A16" t="str">
            <v>8..672</v>
          </cell>
          <cell r="B16">
            <v>4</v>
          </cell>
          <cell r="C16" t="str">
            <v>UBND phường</v>
          </cell>
          <cell r="D16" t="str">
            <v>672</v>
          </cell>
          <cell r="E16" t="str">
            <v>CLN</v>
          </cell>
          <cell r="F16">
            <v>83</v>
          </cell>
          <cell r="G16">
            <v>0</v>
          </cell>
          <cell r="H16">
            <v>83</v>
          </cell>
          <cell r="I16" t="str">
            <v>8</v>
          </cell>
          <cell r="J16" t="str">
            <v>672</v>
          </cell>
          <cell r="K16">
            <v>83</v>
          </cell>
          <cell r="L16" t="str">
            <v>DCS</v>
          </cell>
          <cell r="M16" t="str">
            <v>ub</v>
          </cell>
          <cell r="N16">
            <v>0</v>
          </cell>
          <cell r="O16">
            <v>0</v>
          </cell>
          <cell r="P16">
            <v>0</v>
          </cell>
          <cell r="Q16" t="str">
            <v>TBTHĐ đợt 3</v>
          </cell>
          <cell r="R16" t="str">
            <v>KL DCS</v>
          </cell>
          <cell r="S16">
            <v>0</v>
          </cell>
          <cell r="T16">
            <v>83</v>
          </cell>
          <cell r="U16">
            <v>0</v>
          </cell>
          <cell r="V16">
            <v>1</v>
          </cell>
          <cell r="W16" t="b">
            <v>0</v>
          </cell>
          <cell r="X16">
            <v>0</v>
          </cell>
        </row>
        <row r="17">
          <cell r="A17" t="str">
            <v>8..673</v>
          </cell>
          <cell r="B17">
            <v>5</v>
          </cell>
          <cell r="C17" t="str">
            <v>UBND phường</v>
          </cell>
          <cell r="D17" t="str">
            <v>673</v>
          </cell>
          <cell r="E17" t="str">
            <v>DCS</v>
          </cell>
          <cell r="F17">
            <v>115</v>
          </cell>
          <cell r="G17">
            <v>0</v>
          </cell>
          <cell r="H17">
            <v>115</v>
          </cell>
          <cell r="I17" t="str">
            <v>8</v>
          </cell>
          <cell r="J17" t="str">
            <v>673</v>
          </cell>
          <cell r="K17">
            <v>115</v>
          </cell>
          <cell r="L17" t="str">
            <v>DCS</v>
          </cell>
          <cell r="M17" t="str">
            <v>ub</v>
          </cell>
          <cell r="N17">
            <v>0</v>
          </cell>
          <cell r="O17">
            <v>0</v>
          </cell>
          <cell r="P17">
            <v>0</v>
          </cell>
          <cell r="Q17" t="str">
            <v>TBTHĐ đợt 3</v>
          </cell>
          <cell r="R17">
            <v>0</v>
          </cell>
          <cell r="S17">
            <v>0</v>
          </cell>
          <cell r="T17">
            <v>115</v>
          </cell>
          <cell r="U17">
            <v>0</v>
          </cell>
          <cell r="V17">
            <v>1</v>
          </cell>
          <cell r="W17" t="b">
            <v>0</v>
          </cell>
          <cell r="X17">
            <v>0</v>
          </cell>
        </row>
        <row r="18">
          <cell r="A18" t="str">
            <v>8..674</v>
          </cell>
          <cell r="B18">
            <v>6</v>
          </cell>
          <cell r="C18" t="str">
            <v>UBND phường</v>
          </cell>
          <cell r="D18" t="str">
            <v>674</v>
          </cell>
          <cell r="E18" t="str">
            <v>DCS</v>
          </cell>
          <cell r="F18">
            <v>412</v>
          </cell>
          <cell r="G18">
            <v>0</v>
          </cell>
          <cell r="H18">
            <v>412</v>
          </cell>
          <cell r="I18" t="str">
            <v>8</v>
          </cell>
          <cell r="J18" t="str">
            <v>674</v>
          </cell>
          <cell r="K18">
            <v>412</v>
          </cell>
          <cell r="L18" t="str">
            <v>DCS</v>
          </cell>
          <cell r="M18" t="str">
            <v>ub</v>
          </cell>
          <cell r="N18">
            <v>0</v>
          </cell>
          <cell r="O18">
            <v>0</v>
          </cell>
          <cell r="P18">
            <v>0</v>
          </cell>
          <cell r="Q18" t="str">
            <v>TBTHĐ đợt 3</v>
          </cell>
          <cell r="R18">
            <v>0</v>
          </cell>
          <cell r="S18">
            <v>0</v>
          </cell>
          <cell r="T18">
            <v>412</v>
          </cell>
          <cell r="U18">
            <v>0</v>
          </cell>
          <cell r="V18">
            <v>1</v>
          </cell>
          <cell r="W18" t="b">
            <v>0</v>
          </cell>
          <cell r="X18">
            <v>0</v>
          </cell>
        </row>
        <row r="19">
          <cell r="A19" t="str">
            <v>8..675</v>
          </cell>
          <cell r="B19">
            <v>7</v>
          </cell>
          <cell r="C19" t="str">
            <v>UBND phường</v>
          </cell>
          <cell r="D19" t="str">
            <v>675</v>
          </cell>
          <cell r="E19" t="str">
            <v>DCS</v>
          </cell>
          <cell r="F19">
            <v>214</v>
          </cell>
          <cell r="G19">
            <v>0</v>
          </cell>
          <cell r="H19">
            <v>110</v>
          </cell>
          <cell r="I19" t="str">
            <v>8</v>
          </cell>
          <cell r="J19" t="str">
            <v>675</v>
          </cell>
          <cell r="K19">
            <v>214</v>
          </cell>
          <cell r="L19" t="str">
            <v>DCS</v>
          </cell>
          <cell r="M19" t="str">
            <v>ub</v>
          </cell>
          <cell r="N19">
            <v>0</v>
          </cell>
          <cell r="O19">
            <v>0</v>
          </cell>
          <cell r="P19">
            <v>0</v>
          </cell>
          <cell r="Q19" t="str">
            <v>TBTHĐ đợt 3</v>
          </cell>
          <cell r="R19">
            <v>0</v>
          </cell>
          <cell r="S19">
            <v>0</v>
          </cell>
          <cell r="T19">
            <v>110</v>
          </cell>
          <cell r="U19">
            <v>0</v>
          </cell>
          <cell r="V19">
            <v>1</v>
          </cell>
          <cell r="W19" t="b">
            <v>0</v>
          </cell>
          <cell r="X19">
            <v>0</v>
          </cell>
        </row>
        <row r="20">
          <cell r="A20" t="str">
            <v>8..677</v>
          </cell>
          <cell r="B20">
            <v>8</v>
          </cell>
          <cell r="C20" t="str">
            <v>UBND phường</v>
          </cell>
          <cell r="D20" t="str">
            <v>677</v>
          </cell>
          <cell r="E20" t="str">
            <v>DCS</v>
          </cell>
          <cell r="F20">
            <v>977</v>
          </cell>
          <cell r="G20">
            <v>0</v>
          </cell>
          <cell r="H20">
            <v>662</v>
          </cell>
          <cell r="I20" t="str">
            <v>8</v>
          </cell>
          <cell r="J20" t="str">
            <v>677</v>
          </cell>
          <cell r="K20">
            <v>977</v>
          </cell>
          <cell r="L20" t="str">
            <v>DCS</v>
          </cell>
          <cell r="M20" t="str">
            <v>ub</v>
          </cell>
          <cell r="N20">
            <v>0</v>
          </cell>
          <cell r="O20">
            <v>0</v>
          </cell>
          <cell r="P20">
            <v>0</v>
          </cell>
          <cell r="Q20" t="str">
            <v>TBTHĐ đợt 3</v>
          </cell>
          <cell r="R20">
            <v>0</v>
          </cell>
          <cell r="S20">
            <v>0</v>
          </cell>
          <cell r="T20">
            <v>662</v>
          </cell>
          <cell r="U20">
            <v>0</v>
          </cell>
          <cell r="V20">
            <v>1</v>
          </cell>
          <cell r="W20" t="b">
            <v>0</v>
          </cell>
          <cell r="X20">
            <v>0</v>
          </cell>
        </row>
        <row r="21">
          <cell r="A21" t="str">
            <v>8..685</v>
          </cell>
          <cell r="B21">
            <v>9</v>
          </cell>
          <cell r="C21" t="str">
            <v>UBND phường</v>
          </cell>
          <cell r="D21" t="str">
            <v>685</v>
          </cell>
          <cell r="E21" t="str">
            <v>DCS</v>
          </cell>
          <cell r="F21">
            <v>668</v>
          </cell>
          <cell r="G21">
            <v>0</v>
          </cell>
          <cell r="H21">
            <v>110.9</v>
          </cell>
          <cell r="I21" t="str">
            <v>8</v>
          </cell>
          <cell r="J21" t="str">
            <v>685</v>
          </cell>
          <cell r="K21">
            <v>668</v>
          </cell>
          <cell r="L21" t="str">
            <v>DCS</v>
          </cell>
          <cell r="M21" t="str">
            <v>ub</v>
          </cell>
          <cell r="N21">
            <v>0</v>
          </cell>
          <cell r="O21">
            <v>0</v>
          </cell>
          <cell r="P21">
            <v>0</v>
          </cell>
          <cell r="Q21" t="str">
            <v>TBTHĐ đợt 3</v>
          </cell>
          <cell r="R21">
            <v>0</v>
          </cell>
          <cell r="S21">
            <v>0</v>
          </cell>
          <cell r="T21">
            <v>110.9</v>
          </cell>
          <cell r="U21">
            <v>0</v>
          </cell>
          <cell r="V21">
            <v>1</v>
          </cell>
          <cell r="W21" t="b">
            <v>0</v>
          </cell>
          <cell r="X21">
            <v>0</v>
          </cell>
        </row>
        <row r="22">
          <cell r="A22" t="str">
            <v>8..686</v>
          </cell>
          <cell r="B22">
            <v>10</v>
          </cell>
          <cell r="C22" t="str">
            <v>UBND phường</v>
          </cell>
          <cell r="D22" t="str">
            <v>686</v>
          </cell>
          <cell r="E22" t="str">
            <v>NTD</v>
          </cell>
          <cell r="F22">
            <v>1488</v>
          </cell>
          <cell r="G22">
            <v>0</v>
          </cell>
          <cell r="H22">
            <v>716.7</v>
          </cell>
          <cell r="I22" t="str">
            <v>8</v>
          </cell>
          <cell r="J22" t="str">
            <v>686</v>
          </cell>
          <cell r="K22">
            <v>1488</v>
          </cell>
          <cell r="L22" t="str">
            <v>NTD</v>
          </cell>
          <cell r="M22" t="str">
            <v>ub</v>
          </cell>
          <cell r="N22">
            <v>0</v>
          </cell>
          <cell r="O22">
            <v>0</v>
          </cell>
          <cell r="P22">
            <v>0</v>
          </cell>
          <cell r="Q22" t="str">
            <v>TBTHĐ đợt 3</v>
          </cell>
          <cell r="R22">
            <v>0</v>
          </cell>
          <cell r="S22">
            <v>0</v>
          </cell>
          <cell r="T22">
            <v>716.7</v>
          </cell>
          <cell r="U22">
            <v>0</v>
          </cell>
          <cell r="V22">
            <v>1</v>
          </cell>
          <cell r="W22" t="b">
            <v>0</v>
          </cell>
          <cell r="X22">
            <v>0</v>
          </cell>
        </row>
        <row r="23">
          <cell r="A23" t="str">
            <v>8..687</v>
          </cell>
          <cell r="B23">
            <v>11</v>
          </cell>
          <cell r="C23" t="str">
            <v>UBND phường</v>
          </cell>
          <cell r="D23" t="str">
            <v>687</v>
          </cell>
          <cell r="E23" t="str">
            <v>DCS</v>
          </cell>
          <cell r="F23">
            <v>60</v>
          </cell>
          <cell r="G23">
            <v>0</v>
          </cell>
          <cell r="H23">
            <v>60</v>
          </cell>
          <cell r="I23" t="str">
            <v>8</v>
          </cell>
          <cell r="J23" t="str">
            <v>687</v>
          </cell>
          <cell r="K23">
            <v>60</v>
          </cell>
          <cell r="L23" t="str">
            <v>DCS</v>
          </cell>
          <cell r="M23" t="str">
            <v>ub</v>
          </cell>
          <cell r="N23">
            <v>0</v>
          </cell>
          <cell r="O23">
            <v>0</v>
          </cell>
          <cell r="P23">
            <v>0</v>
          </cell>
          <cell r="Q23" t="str">
            <v>TBTHĐ đợt 3</v>
          </cell>
          <cell r="R23">
            <v>0</v>
          </cell>
          <cell r="S23">
            <v>0</v>
          </cell>
          <cell r="T23">
            <v>60</v>
          </cell>
          <cell r="U23">
            <v>0</v>
          </cell>
          <cell r="V23">
            <v>1</v>
          </cell>
          <cell r="W23" t="b">
            <v>0</v>
          </cell>
          <cell r="X23">
            <v>0</v>
          </cell>
        </row>
        <row r="24">
          <cell r="A24" t="str">
            <v>8..688</v>
          </cell>
          <cell r="B24">
            <v>12</v>
          </cell>
          <cell r="C24" t="str">
            <v>UBND phường</v>
          </cell>
          <cell r="D24" t="str">
            <v>688</v>
          </cell>
          <cell r="E24" t="str">
            <v>DCS</v>
          </cell>
          <cell r="F24">
            <v>130</v>
          </cell>
          <cell r="G24">
            <v>0</v>
          </cell>
          <cell r="H24">
            <v>130</v>
          </cell>
          <cell r="I24" t="str">
            <v>8</v>
          </cell>
          <cell r="J24" t="str">
            <v>688</v>
          </cell>
          <cell r="K24">
            <v>130</v>
          </cell>
          <cell r="L24" t="str">
            <v>DCS</v>
          </cell>
          <cell r="M24" t="str">
            <v>ub</v>
          </cell>
          <cell r="N24">
            <v>0</v>
          </cell>
          <cell r="O24">
            <v>0</v>
          </cell>
          <cell r="P24">
            <v>0</v>
          </cell>
          <cell r="Q24" t="str">
            <v>TBTHĐ đợt 3</v>
          </cell>
          <cell r="R24">
            <v>0</v>
          </cell>
          <cell r="S24">
            <v>0</v>
          </cell>
          <cell r="T24">
            <v>130</v>
          </cell>
          <cell r="U24">
            <v>0</v>
          </cell>
          <cell r="V24">
            <v>1</v>
          </cell>
          <cell r="W24" t="b">
            <v>0</v>
          </cell>
          <cell r="X24">
            <v>0</v>
          </cell>
        </row>
        <row r="25">
          <cell r="A25" t="str">
            <v>8..689</v>
          </cell>
          <cell r="B25">
            <v>13</v>
          </cell>
          <cell r="C25" t="str">
            <v>UBND phường</v>
          </cell>
          <cell r="D25" t="str">
            <v>689</v>
          </cell>
          <cell r="E25" t="str">
            <v>DCS</v>
          </cell>
          <cell r="F25">
            <v>291</v>
          </cell>
          <cell r="G25">
            <v>0</v>
          </cell>
          <cell r="H25">
            <v>291</v>
          </cell>
          <cell r="I25" t="str">
            <v>8</v>
          </cell>
          <cell r="J25" t="str">
            <v>689</v>
          </cell>
          <cell r="K25">
            <v>291</v>
          </cell>
          <cell r="L25" t="str">
            <v>DCS</v>
          </cell>
          <cell r="M25" t="str">
            <v>ub</v>
          </cell>
          <cell r="N25">
            <v>0</v>
          </cell>
          <cell r="O25">
            <v>0</v>
          </cell>
          <cell r="P25">
            <v>0</v>
          </cell>
          <cell r="Q25" t="str">
            <v>TBTHĐ đợt 3</v>
          </cell>
          <cell r="R25">
            <v>0</v>
          </cell>
          <cell r="S25">
            <v>0</v>
          </cell>
          <cell r="T25">
            <v>291</v>
          </cell>
          <cell r="U25">
            <v>0</v>
          </cell>
          <cell r="V25">
            <v>1</v>
          </cell>
          <cell r="W25" t="b">
            <v>0</v>
          </cell>
          <cell r="X25">
            <v>0</v>
          </cell>
        </row>
        <row r="26">
          <cell r="A26" t="str">
            <v>8..728</v>
          </cell>
          <cell r="B26">
            <v>14</v>
          </cell>
          <cell r="C26" t="str">
            <v>UBND phường</v>
          </cell>
          <cell r="D26" t="str">
            <v>728</v>
          </cell>
          <cell r="E26" t="str">
            <v>NTD</v>
          </cell>
          <cell r="F26">
            <v>1030</v>
          </cell>
          <cell r="G26">
            <v>0</v>
          </cell>
          <cell r="H26">
            <v>714</v>
          </cell>
          <cell r="I26" t="str">
            <v>8</v>
          </cell>
          <cell r="J26" t="str">
            <v>728</v>
          </cell>
          <cell r="K26">
            <v>1030</v>
          </cell>
          <cell r="L26" t="str">
            <v>NTD</v>
          </cell>
          <cell r="M26" t="str">
            <v>ub</v>
          </cell>
          <cell r="N26">
            <v>0</v>
          </cell>
          <cell r="O26">
            <v>0</v>
          </cell>
          <cell r="P26">
            <v>0</v>
          </cell>
          <cell r="Q26" t="str">
            <v>TBTHĐ đợt 3</v>
          </cell>
          <cell r="R26">
            <v>0</v>
          </cell>
          <cell r="S26">
            <v>0</v>
          </cell>
          <cell r="T26">
            <v>714</v>
          </cell>
          <cell r="U26">
            <v>0</v>
          </cell>
          <cell r="V26">
            <v>1</v>
          </cell>
          <cell r="W26" t="b">
            <v>0</v>
          </cell>
          <cell r="X26">
            <v>0</v>
          </cell>
        </row>
        <row r="27">
          <cell r="A27" t="str">
            <v>8..778</v>
          </cell>
          <cell r="B27">
            <v>15</v>
          </cell>
          <cell r="C27" t="str">
            <v>UBND phường</v>
          </cell>
          <cell r="D27" t="str">
            <v>778</v>
          </cell>
          <cell r="E27" t="str">
            <v>BHK</v>
          </cell>
          <cell r="F27">
            <v>299</v>
          </cell>
          <cell r="G27">
            <v>0</v>
          </cell>
          <cell r="H27">
            <v>177.7</v>
          </cell>
          <cell r="I27" t="str">
            <v>8</v>
          </cell>
          <cell r="J27" t="str">
            <v>778</v>
          </cell>
          <cell r="K27">
            <v>299</v>
          </cell>
          <cell r="L27" t="str">
            <v>BHK</v>
          </cell>
          <cell r="M27" t="str">
            <v>ub</v>
          </cell>
          <cell r="N27">
            <v>0</v>
          </cell>
          <cell r="O27">
            <v>0</v>
          </cell>
          <cell r="P27">
            <v>0</v>
          </cell>
          <cell r="Q27" t="str">
            <v>TBTHĐ đợt 3</v>
          </cell>
          <cell r="R27">
            <v>0</v>
          </cell>
          <cell r="S27">
            <v>0</v>
          </cell>
          <cell r="T27">
            <v>177.7</v>
          </cell>
          <cell r="U27">
            <v>0</v>
          </cell>
          <cell r="V27">
            <v>1</v>
          </cell>
          <cell r="W27" t="b">
            <v>0</v>
          </cell>
          <cell r="X27">
            <v>0</v>
          </cell>
        </row>
        <row r="28">
          <cell r="A28" t="str">
            <v>8..862</v>
          </cell>
          <cell r="B28">
            <v>16</v>
          </cell>
          <cell r="C28" t="str">
            <v>UBND phường</v>
          </cell>
          <cell r="D28" t="str">
            <v>862</v>
          </cell>
          <cell r="E28" t="str">
            <v>LUC</v>
          </cell>
          <cell r="F28">
            <v>244</v>
          </cell>
          <cell r="G28">
            <v>0</v>
          </cell>
          <cell r="H28">
            <v>2.6</v>
          </cell>
          <cell r="I28" t="str">
            <v>8</v>
          </cell>
          <cell r="J28" t="str">
            <v>862</v>
          </cell>
          <cell r="K28">
            <v>244</v>
          </cell>
          <cell r="L28" t="str">
            <v>LUC</v>
          </cell>
          <cell r="M28" t="str">
            <v>ub</v>
          </cell>
          <cell r="N28">
            <v>0</v>
          </cell>
          <cell r="O28">
            <v>0</v>
          </cell>
          <cell r="P28">
            <v>0</v>
          </cell>
          <cell r="Q28" t="str">
            <v>TBTHĐ đợt 3</v>
          </cell>
          <cell r="R28">
            <v>0</v>
          </cell>
          <cell r="S28">
            <v>0</v>
          </cell>
          <cell r="T28">
            <v>2.6</v>
          </cell>
          <cell r="U28">
            <v>0</v>
          </cell>
          <cell r="V28">
            <v>1</v>
          </cell>
          <cell r="W28" t="b">
            <v>0</v>
          </cell>
          <cell r="X28">
            <v>0</v>
          </cell>
        </row>
        <row r="29">
          <cell r="A29" t="str">
            <v>8..922</v>
          </cell>
          <cell r="B29">
            <v>17</v>
          </cell>
          <cell r="C29" t="str">
            <v>UBND phường</v>
          </cell>
          <cell r="D29" t="str">
            <v>922</v>
          </cell>
          <cell r="E29" t="str">
            <v>BHK</v>
          </cell>
          <cell r="F29">
            <v>396</v>
          </cell>
          <cell r="G29">
            <v>0</v>
          </cell>
          <cell r="H29">
            <v>396</v>
          </cell>
          <cell r="I29" t="str">
            <v>8</v>
          </cell>
          <cell r="J29" t="str">
            <v>922</v>
          </cell>
          <cell r="K29">
            <v>396</v>
          </cell>
          <cell r="L29" t="str">
            <v>BHK</v>
          </cell>
          <cell r="M29" t="str">
            <v>ub</v>
          </cell>
          <cell r="N29">
            <v>0</v>
          </cell>
          <cell r="O29">
            <v>0</v>
          </cell>
          <cell r="P29" t="str">
            <v>không kê khai nguồn gốc</v>
          </cell>
          <cell r="Q29" t="str">
            <v>TBTHĐ đợt 3</v>
          </cell>
          <cell r="R29">
            <v>0</v>
          </cell>
          <cell r="S29">
            <v>0</v>
          </cell>
          <cell r="T29">
            <v>396</v>
          </cell>
          <cell r="U29">
            <v>0</v>
          </cell>
          <cell r="V29">
            <v>1</v>
          </cell>
          <cell r="W29" t="b">
            <v>0</v>
          </cell>
          <cell r="X29">
            <v>0</v>
          </cell>
        </row>
        <row r="30">
          <cell r="A30" t="str">
            <v>8..952</v>
          </cell>
          <cell r="B30">
            <v>18</v>
          </cell>
          <cell r="C30" t="str">
            <v>UBND phường</v>
          </cell>
          <cell r="D30" t="str">
            <v>952</v>
          </cell>
          <cell r="E30" t="str">
            <v>BHK</v>
          </cell>
          <cell r="F30">
            <v>314</v>
          </cell>
          <cell r="G30">
            <v>0</v>
          </cell>
          <cell r="H30">
            <v>66.7</v>
          </cell>
          <cell r="I30" t="str">
            <v>8</v>
          </cell>
          <cell r="J30" t="str">
            <v>952</v>
          </cell>
          <cell r="K30">
            <v>314</v>
          </cell>
          <cell r="L30" t="str">
            <v>BHK</v>
          </cell>
          <cell r="M30" t="str">
            <v>ub</v>
          </cell>
          <cell r="N30">
            <v>0</v>
          </cell>
          <cell r="O30">
            <v>0</v>
          </cell>
          <cell r="P30">
            <v>0</v>
          </cell>
          <cell r="Q30" t="str">
            <v>TBTHĐ đợt 3</v>
          </cell>
          <cell r="R30">
            <v>0</v>
          </cell>
          <cell r="S30">
            <v>0</v>
          </cell>
          <cell r="T30">
            <v>66.7</v>
          </cell>
          <cell r="U30">
            <v>0</v>
          </cell>
          <cell r="V30">
            <v>1</v>
          </cell>
          <cell r="W30" t="b">
            <v>0</v>
          </cell>
          <cell r="X30">
            <v>0</v>
          </cell>
        </row>
        <row r="31">
          <cell r="A31" t="str">
            <v>8..953</v>
          </cell>
          <cell r="B31">
            <v>19</v>
          </cell>
          <cell r="C31" t="str">
            <v>UBND phường</v>
          </cell>
          <cell r="D31" t="str">
            <v>953</v>
          </cell>
          <cell r="E31" t="str">
            <v>BHK</v>
          </cell>
          <cell r="F31">
            <v>319</v>
          </cell>
          <cell r="G31">
            <v>0</v>
          </cell>
          <cell r="H31">
            <v>319</v>
          </cell>
          <cell r="I31" t="str">
            <v>8</v>
          </cell>
          <cell r="J31" t="str">
            <v>953</v>
          </cell>
          <cell r="K31">
            <v>319</v>
          </cell>
          <cell r="L31" t="str">
            <v>BHK</v>
          </cell>
          <cell r="M31" t="str">
            <v>ub</v>
          </cell>
          <cell r="N31">
            <v>0</v>
          </cell>
          <cell r="O31">
            <v>0</v>
          </cell>
          <cell r="P31">
            <v>0</v>
          </cell>
          <cell r="Q31" t="str">
            <v>TBTHĐ đợt 3</v>
          </cell>
          <cell r="R31">
            <v>0</v>
          </cell>
          <cell r="S31">
            <v>0</v>
          </cell>
          <cell r="T31">
            <v>319</v>
          </cell>
          <cell r="U31">
            <v>0</v>
          </cell>
          <cell r="V31">
            <v>1</v>
          </cell>
          <cell r="W31" t="b">
            <v>0</v>
          </cell>
          <cell r="X31">
            <v>0</v>
          </cell>
        </row>
        <row r="32">
          <cell r="A32" t="str">
            <v>8..954</v>
          </cell>
          <cell r="B32">
            <v>20</v>
          </cell>
          <cell r="C32" t="str">
            <v>UBND phường</v>
          </cell>
          <cell r="D32" t="str">
            <v>954</v>
          </cell>
          <cell r="E32" t="str">
            <v>BHK</v>
          </cell>
          <cell r="F32">
            <v>332</v>
          </cell>
          <cell r="G32">
            <v>0</v>
          </cell>
          <cell r="H32">
            <v>332</v>
          </cell>
          <cell r="I32" t="str">
            <v>8</v>
          </cell>
          <cell r="J32" t="str">
            <v>954</v>
          </cell>
          <cell r="K32">
            <v>332</v>
          </cell>
          <cell r="L32" t="str">
            <v>BHK</v>
          </cell>
          <cell r="M32" t="str">
            <v>ub</v>
          </cell>
          <cell r="N32">
            <v>0</v>
          </cell>
          <cell r="O32">
            <v>0</v>
          </cell>
          <cell r="P32">
            <v>0</v>
          </cell>
          <cell r="Q32" t="str">
            <v>TBTHĐ đợt 3</v>
          </cell>
          <cell r="R32">
            <v>0</v>
          </cell>
          <cell r="S32">
            <v>0</v>
          </cell>
          <cell r="T32">
            <v>332</v>
          </cell>
          <cell r="U32">
            <v>0</v>
          </cell>
          <cell r="V32">
            <v>1</v>
          </cell>
          <cell r="W32" t="b">
            <v>0</v>
          </cell>
          <cell r="X32">
            <v>0</v>
          </cell>
        </row>
        <row r="33">
          <cell r="A33" t="str">
            <v>8..981</v>
          </cell>
          <cell r="B33">
            <v>21</v>
          </cell>
          <cell r="C33" t="str">
            <v>UBND phường</v>
          </cell>
          <cell r="D33" t="str">
            <v>981</v>
          </cell>
          <cell r="E33" t="str">
            <v>BHK</v>
          </cell>
          <cell r="F33">
            <v>393</v>
          </cell>
          <cell r="G33">
            <v>0</v>
          </cell>
          <cell r="H33">
            <v>127.4</v>
          </cell>
          <cell r="I33" t="str">
            <v>8</v>
          </cell>
          <cell r="J33" t="str">
            <v>981</v>
          </cell>
          <cell r="K33">
            <v>393</v>
          </cell>
          <cell r="L33" t="str">
            <v>BHK</v>
          </cell>
          <cell r="M33" t="str">
            <v>ub</v>
          </cell>
          <cell r="N33">
            <v>0</v>
          </cell>
          <cell r="O33">
            <v>0</v>
          </cell>
          <cell r="P33">
            <v>0</v>
          </cell>
          <cell r="Q33" t="str">
            <v>TBTHĐ đợt 3</v>
          </cell>
          <cell r="R33">
            <v>0</v>
          </cell>
          <cell r="S33">
            <v>0</v>
          </cell>
          <cell r="T33">
            <v>127.4</v>
          </cell>
          <cell r="U33">
            <v>0</v>
          </cell>
          <cell r="V33">
            <v>1</v>
          </cell>
          <cell r="W33" t="b">
            <v>0</v>
          </cell>
          <cell r="X33">
            <v>0</v>
          </cell>
        </row>
        <row r="34">
          <cell r="A34" t="str">
            <v>8..1047</v>
          </cell>
          <cell r="B34">
            <v>22</v>
          </cell>
          <cell r="C34" t="str">
            <v xml:space="preserve">Ông Nguyễn Xuân Tòng đại diện đồng thừa kế của hộ ông Nguyễn Xuân Huyễn và bà Nguyễn Thị Ngoa </v>
          </cell>
          <cell r="D34" t="str">
            <v>1047</v>
          </cell>
          <cell r="E34" t="str">
            <v>BHK</v>
          </cell>
          <cell r="F34">
            <v>505</v>
          </cell>
          <cell r="G34">
            <v>0</v>
          </cell>
          <cell r="H34">
            <v>1</v>
          </cell>
          <cell r="I34" t="str">
            <v>8</v>
          </cell>
          <cell r="J34">
            <v>1047</v>
          </cell>
          <cell r="K34">
            <v>505</v>
          </cell>
          <cell r="L34" t="str">
            <v>BHK</v>
          </cell>
          <cell r="M34" t="str">
            <v>AI 424350</v>
          </cell>
          <cell r="N34">
            <v>0</v>
          </cell>
          <cell r="O34">
            <v>0</v>
          </cell>
          <cell r="P34" t="str">
            <v>chưa làm hồ sơ</v>
          </cell>
          <cell r="Q34" t="str">
            <v>TBTHĐ đợt 3</v>
          </cell>
          <cell r="R34">
            <v>0</v>
          </cell>
          <cell r="S34">
            <v>0</v>
          </cell>
          <cell r="T34">
            <v>1</v>
          </cell>
          <cell r="U34">
            <v>0</v>
          </cell>
          <cell r="V34" t="str">
            <v>gcn</v>
          </cell>
          <cell r="W34" t="b">
            <v>0</v>
          </cell>
          <cell r="X34">
            <v>0</v>
          </cell>
        </row>
        <row r="35">
          <cell r="A35" t="str">
            <v>8..1068</v>
          </cell>
          <cell r="B35">
            <v>23</v>
          </cell>
          <cell r="C35" t="str">
            <v>Ông Nguyễn Văn ích; bà Nguyễn Thị Kim Xuân; bà Nguyễn Thị Lai; bà Nguyễn Thị Tư đại diện đồng thừa kế của hộ ông Nguyễn Văn Ích và bà Bùi Thị Kim Hoàng</v>
          </cell>
          <cell r="D35" t="str">
            <v>1068</v>
          </cell>
          <cell r="E35" t="str">
            <v>BHK</v>
          </cell>
          <cell r="F35">
            <v>1061</v>
          </cell>
          <cell r="G35">
            <v>0</v>
          </cell>
          <cell r="H35">
            <v>554.20000000000005</v>
          </cell>
          <cell r="I35" t="str">
            <v>8</v>
          </cell>
          <cell r="J35">
            <v>1068</v>
          </cell>
          <cell r="K35">
            <v>1061</v>
          </cell>
          <cell r="L35" t="str">
            <v>BHK</v>
          </cell>
          <cell r="M35" t="str">
            <v>AI 351886</v>
          </cell>
          <cell r="N35">
            <v>0</v>
          </cell>
          <cell r="O35">
            <v>0</v>
          </cell>
          <cell r="P35" t="str">
            <v>Đất giao NĐ 64</v>
          </cell>
          <cell r="Q35" t="str">
            <v>TBTHĐ đợt 3</v>
          </cell>
          <cell r="R35">
            <v>0</v>
          </cell>
          <cell r="S35">
            <v>0</v>
          </cell>
          <cell r="T35">
            <v>554.20000000000005</v>
          </cell>
          <cell r="U35">
            <v>0</v>
          </cell>
          <cell r="V35" t="str">
            <v>SĐC</v>
          </cell>
          <cell r="W35" t="b">
            <v>0</v>
          </cell>
          <cell r="X35">
            <v>0</v>
          </cell>
        </row>
        <row r="36">
          <cell r="A36" t="str">
            <v>8..1069</v>
          </cell>
          <cell r="B36">
            <v>24</v>
          </cell>
          <cell r="C36" t="str">
            <v>UBND phường</v>
          </cell>
          <cell r="D36" t="str">
            <v>1069</v>
          </cell>
          <cell r="E36" t="str">
            <v>BHK</v>
          </cell>
          <cell r="F36">
            <v>1120</v>
          </cell>
          <cell r="G36">
            <v>0</v>
          </cell>
          <cell r="H36">
            <v>162.9</v>
          </cell>
          <cell r="I36" t="str">
            <v>8</v>
          </cell>
          <cell r="J36" t="str">
            <v>1069</v>
          </cell>
          <cell r="K36">
            <v>1120</v>
          </cell>
          <cell r="L36" t="str">
            <v>BHK</v>
          </cell>
          <cell r="M36" t="str">
            <v>ub</v>
          </cell>
          <cell r="N36">
            <v>0</v>
          </cell>
          <cell r="O36">
            <v>0</v>
          </cell>
          <cell r="P36">
            <v>0</v>
          </cell>
          <cell r="Q36" t="str">
            <v>TBTHĐ đợt 3</v>
          </cell>
          <cell r="R36">
            <v>0</v>
          </cell>
          <cell r="S36">
            <v>0</v>
          </cell>
          <cell r="T36">
            <v>162.9</v>
          </cell>
          <cell r="U36">
            <v>0</v>
          </cell>
          <cell r="V36">
            <v>1</v>
          </cell>
          <cell r="W36" t="b">
            <v>0</v>
          </cell>
          <cell r="X36">
            <v>0</v>
          </cell>
        </row>
        <row r="37">
          <cell r="A37" t="str">
            <v>8..1118</v>
          </cell>
          <cell r="B37">
            <v>25</v>
          </cell>
          <cell r="C37" t="str">
            <v>UBND phường</v>
          </cell>
          <cell r="D37" t="str">
            <v>1118</v>
          </cell>
          <cell r="E37" t="str">
            <v>CLN</v>
          </cell>
          <cell r="F37">
            <v>0</v>
          </cell>
          <cell r="G37">
            <v>942</v>
          </cell>
          <cell r="H37">
            <v>942</v>
          </cell>
          <cell r="I37" t="str">
            <v>8</v>
          </cell>
          <cell r="J37" t="str">
            <v>TT</v>
          </cell>
          <cell r="K37">
            <v>0</v>
          </cell>
          <cell r="L37">
            <v>0</v>
          </cell>
          <cell r="M37" t="str">
            <v>ub</v>
          </cell>
          <cell r="N37">
            <v>0</v>
          </cell>
          <cell r="O37">
            <v>0</v>
          </cell>
          <cell r="P37" t="str">
            <v>Khai hoang năm 1975</v>
          </cell>
          <cell r="Q37" t="str">
            <v>TBTHĐ đợt 3</v>
          </cell>
          <cell r="R37">
            <v>0</v>
          </cell>
          <cell r="S37">
            <v>0</v>
          </cell>
          <cell r="T37">
            <v>942</v>
          </cell>
          <cell r="U37">
            <v>0</v>
          </cell>
          <cell r="V37">
            <v>0</v>
          </cell>
          <cell r="W37" t="b">
            <v>0</v>
          </cell>
          <cell r="X37">
            <v>0</v>
          </cell>
        </row>
        <row r="38">
          <cell r="A38" t="str">
            <v>8..1119</v>
          </cell>
          <cell r="B38">
            <v>26</v>
          </cell>
          <cell r="C38" t="str">
            <v>UBND phường</v>
          </cell>
          <cell r="D38" t="str">
            <v>1119</v>
          </cell>
          <cell r="E38" t="str">
            <v>CLN</v>
          </cell>
          <cell r="F38">
            <v>0</v>
          </cell>
          <cell r="G38">
            <v>463</v>
          </cell>
          <cell r="H38">
            <v>35.700000000000003</v>
          </cell>
          <cell r="I38" t="str">
            <v>8</v>
          </cell>
          <cell r="J38" t="str">
            <v>TT</v>
          </cell>
          <cell r="K38">
            <v>0</v>
          </cell>
          <cell r="L38">
            <v>0</v>
          </cell>
          <cell r="M38" t="str">
            <v>ub</v>
          </cell>
          <cell r="N38">
            <v>0</v>
          </cell>
          <cell r="O38">
            <v>0</v>
          </cell>
          <cell r="P38" t="str">
            <v>Khai hoang (năm nào?)</v>
          </cell>
          <cell r="Q38" t="str">
            <v>TBTHĐ đợt 3</v>
          </cell>
          <cell r="R38">
            <v>0</v>
          </cell>
          <cell r="S38">
            <v>0</v>
          </cell>
          <cell r="T38">
            <v>35.700000000000003</v>
          </cell>
          <cell r="U38">
            <v>0</v>
          </cell>
          <cell r="V38">
            <v>0</v>
          </cell>
          <cell r="W38" t="b">
            <v>0</v>
          </cell>
          <cell r="X38">
            <v>0</v>
          </cell>
        </row>
        <row r="39">
          <cell r="A39" t="str">
            <v>8..1121</v>
          </cell>
          <cell r="B39">
            <v>27</v>
          </cell>
          <cell r="C39" t="str">
            <v>UBND phường</v>
          </cell>
          <cell r="D39" t="str">
            <v>1121</v>
          </cell>
          <cell r="E39" t="str">
            <v>BHK</v>
          </cell>
          <cell r="F39">
            <v>0</v>
          </cell>
          <cell r="G39">
            <v>671</v>
          </cell>
          <cell r="H39">
            <v>514.29999999999995</v>
          </cell>
          <cell r="I39" t="str">
            <v>8</v>
          </cell>
          <cell r="J39" t="str">
            <v>TT</v>
          </cell>
          <cell r="K39">
            <v>0</v>
          </cell>
          <cell r="L39">
            <v>0</v>
          </cell>
          <cell r="M39" t="str">
            <v>ub</v>
          </cell>
          <cell r="N39">
            <v>0</v>
          </cell>
          <cell r="O39">
            <v>0</v>
          </cell>
          <cell r="P39" t="str">
            <v>Đất giao NĐ 64</v>
          </cell>
          <cell r="Q39" t="str">
            <v>TBTHĐ đợt 3</v>
          </cell>
          <cell r="R39">
            <v>0</v>
          </cell>
          <cell r="S39">
            <v>0</v>
          </cell>
          <cell r="T39">
            <v>514.29999999999995</v>
          </cell>
          <cell r="U39">
            <v>0</v>
          </cell>
          <cell r="V39">
            <v>1</v>
          </cell>
          <cell r="W39" t="b">
            <v>0</v>
          </cell>
          <cell r="X39">
            <v>0</v>
          </cell>
        </row>
        <row r="40">
          <cell r="A40" t="str">
            <v>8..1122</v>
          </cell>
          <cell r="B40">
            <v>28</v>
          </cell>
          <cell r="C40" t="str">
            <v>UBND phường</v>
          </cell>
          <cell r="D40" t="str">
            <v>1122</v>
          </cell>
          <cell r="E40" t="str">
            <v>BHK</v>
          </cell>
          <cell r="F40">
            <v>0</v>
          </cell>
          <cell r="G40">
            <v>651</v>
          </cell>
          <cell r="H40">
            <v>421</v>
          </cell>
          <cell r="I40" t="str">
            <v>8</v>
          </cell>
          <cell r="J40" t="str">
            <v>TT</v>
          </cell>
          <cell r="K40">
            <v>0</v>
          </cell>
          <cell r="L40">
            <v>0</v>
          </cell>
          <cell r="M40" t="str">
            <v>ub</v>
          </cell>
          <cell r="N40">
            <v>0</v>
          </cell>
          <cell r="O40">
            <v>0</v>
          </cell>
          <cell r="P40" t="str">
            <v>Khai hoang năm 1980</v>
          </cell>
          <cell r="Q40" t="str">
            <v>TBTHĐ đợt 3</v>
          </cell>
          <cell r="R40">
            <v>0</v>
          </cell>
          <cell r="S40">
            <v>0</v>
          </cell>
          <cell r="T40">
            <v>421</v>
          </cell>
          <cell r="U40">
            <v>0</v>
          </cell>
          <cell r="V40">
            <v>0</v>
          </cell>
          <cell r="W40" t="b">
            <v>0</v>
          </cell>
          <cell r="X40">
            <v>0</v>
          </cell>
        </row>
        <row r="41">
          <cell r="A41" t="str">
            <v>8..1123</v>
          </cell>
          <cell r="B41">
            <v>29</v>
          </cell>
          <cell r="C41" t="str">
            <v>UBND phường</v>
          </cell>
          <cell r="D41" t="str">
            <v>1123</v>
          </cell>
          <cell r="E41" t="str">
            <v>BHK</v>
          </cell>
          <cell r="F41">
            <v>0</v>
          </cell>
          <cell r="G41">
            <v>1009</v>
          </cell>
          <cell r="H41">
            <v>915</v>
          </cell>
          <cell r="I41" t="str">
            <v>8</v>
          </cell>
          <cell r="J41" t="str">
            <v>TT</v>
          </cell>
          <cell r="K41">
            <v>0</v>
          </cell>
          <cell r="L41">
            <v>0</v>
          </cell>
          <cell r="M41" t="str">
            <v>ub</v>
          </cell>
          <cell r="N41">
            <v>0</v>
          </cell>
          <cell r="O41">
            <v>0</v>
          </cell>
          <cell r="P41">
            <v>0</v>
          </cell>
          <cell r="Q41" t="str">
            <v>TBTHĐ đợt 3</v>
          </cell>
          <cell r="R41">
            <v>0</v>
          </cell>
          <cell r="S41">
            <v>0</v>
          </cell>
          <cell r="T41">
            <v>915</v>
          </cell>
          <cell r="U41">
            <v>0</v>
          </cell>
          <cell r="V41">
            <v>0</v>
          </cell>
          <cell r="W41" t="b">
            <v>0</v>
          </cell>
          <cell r="X41">
            <v>0</v>
          </cell>
        </row>
        <row r="42">
          <cell r="A42" t="str">
            <v>17..7</v>
          </cell>
          <cell r="B42">
            <v>30</v>
          </cell>
          <cell r="C42" t="str">
            <v xml:space="preserve">Ông Ngô Văn Phong; ông Ngô Văn Sang; ông Ngô Văn Vũ đại diện đồng thừa kế của hộ ông hộ ông Ngô Văn Thành và bà Nguyễn Thị Mận </v>
          </cell>
          <cell r="D42" t="str">
            <v>7</v>
          </cell>
          <cell r="E42" t="str">
            <v>LUC</v>
          </cell>
          <cell r="F42">
            <v>5039</v>
          </cell>
          <cell r="G42">
            <v>0</v>
          </cell>
          <cell r="H42">
            <v>7</v>
          </cell>
          <cell r="I42" t="str">
            <v>17</v>
          </cell>
          <cell r="J42" t="str">
            <v>7</v>
          </cell>
          <cell r="K42">
            <v>5039</v>
          </cell>
          <cell r="L42" t="str">
            <v>LUC</v>
          </cell>
          <cell r="M42" t="str">
            <v>AL 224300</v>
          </cell>
          <cell r="N42">
            <v>0</v>
          </cell>
          <cell r="O42" t="str">
            <v>tuấn</v>
          </cell>
          <cell r="P42" t="str">
            <v>chưa làm hồ sơ</v>
          </cell>
          <cell r="Q42" t="str">
            <v>TBTHĐ đợt 3</v>
          </cell>
          <cell r="R42">
            <v>0</v>
          </cell>
          <cell r="S42">
            <v>0</v>
          </cell>
          <cell r="T42">
            <v>7</v>
          </cell>
          <cell r="U42">
            <v>0</v>
          </cell>
          <cell r="V42">
            <v>0</v>
          </cell>
          <cell r="W42" t="b">
            <v>0</v>
          </cell>
          <cell r="X42">
            <v>0</v>
          </cell>
        </row>
        <row r="43">
          <cell r="A43" t="str">
            <v>17..35</v>
          </cell>
          <cell r="B43">
            <v>31</v>
          </cell>
          <cell r="C43" t="str">
            <v>UBND phường</v>
          </cell>
          <cell r="D43" t="str">
            <v>35</v>
          </cell>
          <cell r="E43" t="str">
            <v>LUC</v>
          </cell>
          <cell r="F43">
            <v>70</v>
          </cell>
          <cell r="G43">
            <v>0</v>
          </cell>
          <cell r="H43">
            <v>70</v>
          </cell>
          <cell r="I43" t="str">
            <v>17</v>
          </cell>
          <cell r="J43" t="str">
            <v>35</v>
          </cell>
          <cell r="K43">
            <v>70</v>
          </cell>
          <cell r="L43" t="str">
            <v>LUC</v>
          </cell>
          <cell r="M43" t="str">
            <v>ub</v>
          </cell>
          <cell r="N43">
            <v>0</v>
          </cell>
          <cell r="O43">
            <v>0</v>
          </cell>
          <cell r="P43">
            <v>0</v>
          </cell>
          <cell r="Q43" t="str">
            <v>TBTHĐ đợt 3</v>
          </cell>
          <cell r="R43">
            <v>0</v>
          </cell>
          <cell r="S43">
            <v>0</v>
          </cell>
          <cell r="T43">
            <v>70</v>
          </cell>
          <cell r="U43">
            <v>0</v>
          </cell>
          <cell r="V43">
            <v>1</v>
          </cell>
          <cell r="W43" t="b">
            <v>0</v>
          </cell>
          <cell r="X43">
            <v>0</v>
          </cell>
        </row>
        <row r="44">
          <cell r="A44" t="str">
            <v>17..36</v>
          </cell>
          <cell r="B44">
            <v>32</v>
          </cell>
          <cell r="C44" t="str">
            <v>UBND phường</v>
          </cell>
          <cell r="D44" t="str">
            <v>36</v>
          </cell>
          <cell r="E44" t="str">
            <v>BHK</v>
          </cell>
          <cell r="F44">
            <v>185</v>
          </cell>
          <cell r="G44">
            <v>0</v>
          </cell>
          <cell r="H44">
            <v>9.4</v>
          </cell>
          <cell r="I44" t="str">
            <v>17</v>
          </cell>
          <cell r="J44" t="str">
            <v>36</v>
          </cell>
          <cell r="K44">
            <v>185</v>
          </cell>
          <cell r="L44" t="str">
            <v>BHK</v>
          </cell>
          <cell r="M44" t="str">
            <v>ub</v>
          </cell>
          <cell r="N44">
            <v>0</v>
          </cell>
          <cell r="O44">
            <v>0</v>
          </cell>
          <cell r="P44">
            <v>0</v>
          </cell>
          <cell r="Q44" t="str">
            <v>TBTHĐ đợt 3</v>
          </cell>
          <cell r="R44">
            <v>0</v>
          </cell>
          <cell r="S44">
            <v>0</v>
          </cell>
          <cell r="T44">
            <v>9.4</v>
          </cell>
          <cell r="U44">
            <v>0</v>
          </cell>
          <cell r="V44">
            <v>1</v>
          </cell>
          <cell r="W44" t="b">
            <v>0</v>
          </cell>
          <cell r="X44">
            <v>0</v>
          </cell>
        </row>
        <row r="45">
          <cell r="A45" t="str">
            <v>17..66</v>
          </cell>
          <cell r="B45">
            <v>33</v>
          </cell>
          <cell r="C45" t="str">
            <v>UBND phường</v>
          </cell>
          <cell r="D45" t="str">
            <v>66</v>
          </cell>
          <cell r="E45" t="str">
            <v>MNC</v>
          </cell>
          <cell r="F45">
            <v>641</v>
          </cell>
          <cell r="G45">
            <v>0</v>
          </cell>
          <cell r="H45">
            <v>641</v>
          </cell>
          <cell r="I45" t="str">
            <v>17</v>
          </cell>
          <cell r="J45" t="str">
            <v>66</v>
          </cell>
          <cell r="K45">
            <v>641</v>
          </cell>
          <cell r="L45" t="str">
            <v>MNC</v>
          </cell>
          <cell r="M45" t="str">
            <v>ub</v>
          </cell>
          <cell r="N45">
            <v>0</v>
          </cell>
          <cell r="O45">
            <v>0</v>
          </cell>
          <cell r="P45">
            <v>0</v>
          </cell>
          <cell r="Q45" t="str">
            <v>TBTHĐ đợt 3</v>
          </cell>
          <cell r="R45">
            <v>0</v>
          </cell>
          <cell r="S45">
            <v>0</v>
          </cell>
          <cell r="T45">
            <v>641</v>
          </cell>
          <cell r="U45">
            <v>0</v>
          </cell>
          <cell r="V45">
            <v>1</v>
          </cell>
          <cell r="W45" t="b">
            <v>0</v>
          </cell>
          <cell r="X45">
            <v>0</v>
          </cell>
        </row>
        <row r="46">
          <cell r="A46" t="str">
            <v>17..67</v>
          </cell>
          <cell r="B46">
            <v>34</v>
          </cell>
          <cell r="C46" t="str">
            <v>UBND phường</v>
          </cell>
          <cell r="D46" t="str">
            <v>67</v>
          </cell>
          <cell r="E46" t="str">
            <v>BCS</v>
          </cell>
          <cell r="F46">
            <v>429</v>
          </cell>
          <cell r="G46">
            <v>0</v>
          </cell>
          <cell r="H46">
            <v>403.2</v>
          </cell>
          <cell r="I46" t="str">
            <v>17</v>
          </cell>
          <cell r="J46" t="str">
            <v>67</v>
          </cell>
          <cell r="K46">
            <v>429</v>
          </cell>
          <cell r="L46" t="str">
            <v>BCS</v>
          </cell>
          <cell r="M46" t="str">
            <v>ub</v>
          </cell>
          <cell r="N46">
            <v>0</v>
          </cell>
          <cell r="O46">
            <v>0</v>
          </cell>
          <cell r="P46">
            <v>0</v>
          </cell>
          <cell r="Q46" t="str">
            <v>TBTHĐ đợt 3</v>
          </cell>
          <cell r="R46">
            <v>0</v>
          </cell>
          <cell r="S46">
            <v>0</v>
          </cell>
          <cell r="T46">
            <v>403.2</v>
          </cell>
          <cell r="U46">
            <v>0</v>
          </cell>
          <cell r="V46">
            <v>1</v>
          </cell>
          <cell r="W46" t="b">
            <v>0</v>
          </cell>
          <cell r="X46">
            <v>0</v>
          </cell>
        </row>
        <row r="47">
          <cell r="A47" t="str">
            <v>17..108</v>
          </cell>
          <cell r="B47">
            <v>35</v>
          </cell>
          <cell r="C47" t="str">
            <v>UBND phường</v>
          </cell>
          <cell r="D47" t="str">
            <v>108</v>
          </cell>
          <cell r="E47" t="str">
            <v>BCS</v>
          </cell>
          <cell r="F47">
            <v>233</v>
          </cell>
          <cell r="G47">
            <v>0</v>
          </cell>
          <cell r="H47">
            <v>233</v>
          </cell>
          <cell r="I47" t="str">
            <v>17</v>
          </cell>
          <cell r="J47" t="str">
            <v>108</v>
          </cell>
          <cell r="K47">
            <v>233</v>
          </cell>
          <cell r="L47" t="str">
            <v>BCS</v>
          </cell>
          <cell r="M47" t="str">
            <v>ub</v>
          </cell>
          <cell r="N47">
            <v>0</v>
          </cell>
          <cell r="O47">
            <v>0</v>
          </cell>
          <cell r="P47">
            <v>0</v>
          </cell>
          <cell r="Q47" t="str">
            <v>TBTHĐ đợt 3</v>
          </cell>
          <cell r="R47">
            <v>0</v>
          </cell>
          <cell r="S47">
            <v>0</v>
          </cell>
          <cell r="T47">
            <v>233</v>
          </cell>
          <cell r="U47">
            <v>0</v>
          </cell>
          <cell r="V47">
            <v>1</v>
          </cell>
          <cell r="W47" t="b">
            <v>0</v>
          </cell>
          <cell r="X47">
            <v>0</v>
          </cell>
        </row>
        <row r="48">
          <cell r="A48" t="str">
            <v>17..110</v>
          </cell>
          <cell r="B48">
            <v>36</v>
          </cell>
          <cell r="C48" t="str">
            <v>UBND phường</v>
          </cell>
          <cell r="D48" t="str">
            <v>110</v>
          </cell>
          <cell r="E48" t="str">
            <v>LUC</v>
          </cell>
          <cell r="F48">
            <v>187</v>
          </cell>
          <cell r="G48">
            <v>0</v>
          </cell>
          <cell r="H48">
            <v>187</v>
          </cell>
          <cell r="I48" t="str">
            <v>17</v>
          </cell>
          <cell r="J48" t="str">
            <v>110</v>
          </cell>
          <cell r="K48">
            <v>187</v>
          </cell>
          <cell r="L48" t="str">
            <v>LUC</v>
          </cell>
          <cell r="M48" t="str">
            <v>ub</v>
          </cell>
          <cell r="N48">
            <v>0</v>
          </cell>
          <cell r="O48">
            <v>0</v>
          </cell>
          <cell r="P48">
            <v>0</v>
          </cell>
          <cell r="Q48" t="str">
            <v>TBTHĐ đợt 3</v>
          </cell>
          <cell r="R48">
            <v>0</v>
          </cell>
          <cell r="S48">
            <v>0</v>
          </cell>
          <cell r="T48">
            <v>187</v>
          </cell>
          <cell r="U48">
            <v>0</v>
          </cell>
          <cell r="V48">
            <v>1</v>
          </cell>
          <cell r="W48" t="b">
            <v>0</v>
          </cell>
          <cell r="X48">
            <v>0</v>
          </cell>
        </row>
        <row r="49">
          <cell r="A49" t="str">
            <v>17..112</v>
          </cell>
          <cell r="B49">
            <v>37</v>
          </cell>
          <cell r="C49" t="str">
            <v>UBND phường</v>
          </cell>
          <cell r="D49" t="str">
            <v>112</v>
          </cell>
          <cell r="E49" t="str">
            <v>CLN</v>
          </cell>
          <cell r="F49">
            <v>358</v>
          </cell>
          <cell r="G49">
            <v>0</v>
          </cell>
          <cell r="H49">
            <v>2.9</v>
          </cell>
          <cell r="I49" t="str">
            <v>17</v>
          </cell>
          <cell r="J49" t="str">
            <v>112</v>
          </cell>
          <cell r="K49">
            <v>358</v>
          </cell>
          <cell r="L49" t="str">
            <v>CLN</v>
          </cell>
          <cell r="M49" t="str">
            <v>ub</v>
          </cell>
          <cell r="N49">
            <v>0</v>
          </cell>
          <cell r="O49">
            <v>0</v>
          </cell>
          <cell r="P49">
            <v>0</v>
          </cell>
          <cell r="Q49" t="str">
            <v>TBTHĐ đợt 3</v>
          </cell>
          <cell r="R49">
            <v>0</v>
          </cell>
          <cell r="S49">
            <v>0</v>
          </cell>
          <cell r="T49">
            <v>2.9</v>
          </cell>
          <cell r="U49">
            <v>0</v>
          </cell>
          <cell r="V49">
            <v>1</v>
          </cell>
          <cell r="W49" t="b">
            <v>0</v>
          </cell>
          <cell r="X49">
            <v>0</v>
          </cell>
        </row>
        <row r="50">
          <cell r="A50" t="str">
            <v>17..152</v>
          </cell>
          <cell r="B50">
            <v>38</v>
          </cell>
          <cell r="C50" t="str">
            <v>UBND phường</v>
          </cell>
          <cell r="D50" t="str">
            <v>152</v>
          </cell>
          <cell r="E50" t="str">
            <v>LUC</v>
          </cell>
          <cell r="F50">
            <v>131</v>
          </cell>
          <cell r="G50">
            <v>0</v>
          </cell>
          <cell r="H50">
            <v>71.099999999999994</v>
          </cell>
          <cell r="I50" t="str">
            <v>17</v>
          </cell>
          <cell r="J50" t="str">
            <v>152</v>
          </cell>
          <cell r="K50">
            <v>131</v>
          </cell>
          <cell r="L50" t="str">
            <v>LUC</v>
          </cell>
          <cell r="M50" t="str">
            <v>ub</v>
          </cell>
          <cell r="N50">
            <v>0</v>
          </cell>
          <cell r="O50">
            <v>0</v>
          </cell>
          <cell r="P50">
            <v>0</v>
          </cell>
          <cell r="Q50" t="str">
            <v>TBTHĐ đợt 3</v>
          </cell>
          <cell r="R50">
            <v>0</v>
          </cell>
          <cell r="S50">
            <v>0</v>
          </cell>
          <cell r="T50">
            <v>71.099999999999994</v>
          </cell>
          <cell r="U50">
            <v>0</v>
          </cell>
          <cell r="V50">
            <v>1</v>
          </cell>
          <cell r="W50" t="b">
            <v>0</v>
          </cell>
          <cell r="X50">
            <v>0</v>
          </cell>
        </row>
        <row r="51">
          <cell r="A51" t="str">
            <v>17..154</v>
          </cell>
          <cell r="B51">
            <v>39</v>
          </cell>
          <cell r="C51" t="str">
            <v>UBND phường</v>
          </cell>
          <cell r="D51" t="str">
            <v>154</v>
          </cell>
          <cell r="E51" t="str">
            <v>LUC</v>
          </cell>
          <cell r="F51">
            <v>155</v>
          </cell>
          <cell r="G51">
            <v>0</v>
          </cell>
          <cell r="H51">
            <v>155</v>
          </cell>
          <cell r="I51" t="str">
            <v>17</v>
          </cell>
          <cell r="J51" t="str">
            <v>154</v>
          </cell>
          <cell r="K51">
            <v>155</v>
          </cell>
          <cell r="L51" t="str">
            <v>LUC</v>
          </cell>
          <cell r="M51" t="str">
            <v>ub</v>
          </cell>
          <cell r="N51">
            <v>0</v>
          </cell>
          <cell r="O51">
            <v>0</v>
          </cell>
          <cell r="P51">
            <v>0</v>
          </cell>
          <cell r="Q51" t="str">
            <v>TBTHĐ đợt 3</v>
          </cell>
          <cell r="R51">
            <v>0</v>
          </cell>
          <cell r="S51">
            <v>0</v>
          </cell>
          <cell r="T51">
            <v>155</v>
          </cell>
          <cell r="U51">
            <v>0</v>
          </cell>
          <cell r="V51">
            <v>1</v>
          </cell>
          <cell r="W51" t="b">
            <v>0</v>
          </cell>
          <cell r="X51">
            <v>0</v>
          </cell>
        </row>
        <row r="52">
          <cell r="A52" t="str">
            <v>17..155</v>
          </cell>
          <cell r="B52">
            <v>40</v>
          </cell>
          <cell r="C52" t="str">
            <v>UBND phường</v>
          </cell>
          <cell r="D52" t="str">
            <v>155</v>
          </cell>
          <cell r="E52" t="str">
            <v>LUC</v>
          </cell>
          <cell r="F52">
            <v>116</v>
          </cell>
          <cell r="G52">
            <v>0</v>
          </cell>
          <cell r="H52">
            <v>116</v>
          </cell>
          <cell r="I52" t="str">
            <v>17</v>
          </cell>
          <cell r="J52" t="str">
            <v>155</v>
          </cell>
          <cell r="K52">
            <v>116</v>
          </cell>
          <cell r="L52" t="str">
            <v>LUC</v>
          </cell>
          <cell r="M52" t="str">
            <v>ub</v>
          </cell>
          <cell r="N52">
            <v>0</v>
          </cell>
          <cell r="O52">
            <v>0</v>
          </cell>
          <cell r="P52">
            <v>0</v>
          </cell>
          <cell r="Q52" t="str">
            <v>TBTHĐ đợt 3</v>
          </cell>
          <cell r="R52">
            <v>0</v>
          </cell>
          <cell r="S52">
            <v>0</v>
          </cell>
          <cell r="T52">
            <v>116</v>
          </cell>
          <cell r="U52">
            <v>0</v>
          </cell>
          <cell r="V52">
            <v>1</v>
          </cell>
          <cell r="W52" t="b">
            <v>0</v>
          </cell>
          <cell r="X52">
            <v>0</v>
          </cell>
        </row>
        <row r="53">
          <cell r="A53" t="str">
            <v>17..156</v>
          </cell>
          <cell r="B53">
            <v>41</v>
          </cell>
          <cell r="C53" t="str">
            <v>UBND phường</v>
          </cell>
          <cell r="D53" t="str">
            <v>156</v>
          </cell>
          <cell r="E53" t="str">
            <v>LUC</v>
          </cell>
          <cell r="F53">
            <v>871</v>
          </cell>
          <cell r="G53">
            <v>0</v>
          </cell>
          <cell r="H53">
            <v>871</v>
          </cell>
          <cell r="I53" t="str">
            <v>17</v>
          </cell>
          <cell r="J53" t="str">
            <v>156</v>
          </cell>
          <cell r="K53">
            <v>871</v>
          </cell>
          <cell r="L53" t="str">
            <v>LUC</v>
          </cell>
          <cell r="M53" t="str">
            <v>ub</v>
          </cell>
          <cell r="N53">
            <v>0</v>
          </cell>
          <cell r="O53">
            <v>0</v>
          </cell>
          <cell r="P53">
            <v>0</v>
          </cell>
          <cell r="Q53" t="str">
            <v>TBTHĐ đợt 3</v>
          </cell>
          <cell r="R53">
            <v>0</v>
          </cell>
          <cell r="S53">
            <v>0</v>
          </cell>
          <cell r="T53">
            <v>871</v>
          </cell>
          <cell r="U53">
            <v>0</v>
          </cell>
          <cell r="V53">
            <v>1</v>
          </cell>
          <cell r="W53" t="b">
            <v>0</v>
          </cell>
          <cell r="X53">
            <v>0</v>
          </cell>
        </row>
        <row r="54">
          <cell r="A54" t="str">
            <v>17..157</v>
          </cell>
          <cell r="B54">
            <v>42</v>
          </cell>
          <cell r="C54" t="str">
            <v>UBND phường</v>
          </cell>
          <cell r="D54" t="str">
            <v>157</v>
          </cell>
          <cell r="E54" t="str">
            <v>BHK</v>
          </cell>
          <cell r="F54">
            <v>93</v>
          </cell>
          <cell r="G54">
            <v>0</v>
          </cell>
          <cell r="H54">
            <v>93</v>
          </cell>
          <cell r="I54" t="str">
            <v>17</v>
          </cell>
          <cell r="J54" t="str">
            <v>157</v>
          </cell>
          <cell r="K54">
            <v>93</v>
          </cell>
          <cell r="L54" t="str">
            <v>BHK</v>
          </cell>
          <cell r="M54" t="str">
            <v>ub</v>
          </cell>
          <cell r="N54">
            <v>0</v>
          </cell>
          <cell r="O54">
            <v>0</v>
          </cell>
          <cell r="P54">
            <v>0</v>
          </cell>
          <cell r="Q54" t="str">
            <v>TBTHĐ đợt 3</v>
          </cell>
          <cell r="R54">
            <v>0</v>
          </cell>
          <cell r="S54">
            <v>0</v>
          </cell>
          <cell r="T54">
            <v>93</v>
          </cell>
          <cell r="U54">
            <v>0</v>
          </cell>
          <cell r="V54">
            <v>1</v>
          </cell>
          <cell r="W54" t="b">
            <v>0</v>
          </cell>
          <cell r="X54">
            <v>0</v>
          </cell>
        </row>
        <row r="55">
          <cell r="A55" t="str">
            <v>17..201</v>
          </cell>
          <cell r="B55">
            <v>43</v>
          </cell>
          <cell r="C55" t="str">
            <v>UBND phường</v>
          </cell>
          <cell r="D55" t="str">
            <v>201</v>
          </cell>
          <cell r="E55" t="str">
            <v>BCS</v>
          </cell>
          <cell r="F55">
            <v>326</v>
          </cell>
          <cell r="G55">
            <v>0</v>
          </cell>
          <cell r="H55">
            <v>326</v>
          </cell>
          <cell r="I55" t="str">
            <v>17</v>
          </cell>
          <cell r="J55" t="str">
            <v>201</v>
          </cell>
          <cell r="K55">
            <v>326</v>
          </cell>
          <cell r="L55" t="str">
            <v>BCS</v>
          </cell>
          <cell r="M55" t="str">
            <v>ub</v>
          </cell>
          <cell r="N55">
            <v>0</v>
          </cell>
          <cell r="O55">
            <v>0</v>
          </cell>
          <cell r="P55">
            <v>0</v>
          </cell>
          <cell r="Q55" t="str">
            <v>TBTHĐ đợt 3</v>
          </cell>
          <cell r="R55">
            <v>0</v>
          </cell>
          <cell r="S55">
            <v>0</v>
          </cell>
          <cell r="T55">
            <v>326</v>
          </cell>
          <cell r="U55">
            <v>0</v>
          </cell>
          <cell r="V55">
            <v>1</v>
          </cell>
          <cell r="W55" t="b">
            <v>0</v>
          </cell>
          <cell r="X55">
            <v>0</v>
          </cell>
        </row>
        <row r="56">
          <cell r="A56" t="str">
            <v>17..227</v>
          </cell>
          <cell r="B56">
            <v>44</v>
          </cell>
          <cell r="C56" t="str">
            <v>Ông Nguyễn Văn ích; bà Nguyễn Thị Kim Xuân; bà Nguyễn Thị Lai; bà Nguyễn Thị Tư đại diện đồng thừa kế của hộ ông Nguyễn Văn Ích và bà Bùi Thị Kim Hoàng</v>
          </cell>
          <cell r="D56" t="str">
            <v>227</v>
          </cell>
          <cell r="E56" t="str">
            <v>BHK</v>
          </cell>
          <cell r="F56">
            <v>942</v>
          </cell>
          <cell r="G56">
            <v>0</v>
          </cell>
          <cell r="H56">
            <v>815.4</v>
          </cell>
          <cell r="I56" t="str">
            <v>17</v>
          </cell>
          <cell r="J56">
            <v>227</v>
          </cell>
          <cell r="K56">
            <v>942</v>
          </cell>
          <cell r="L56" t="str">
            <v>BHK</v>
          </cell>
          <cell r="M56" t="str">
            <v>AI 351882</v>
          </cell>
          <cell r="N56">
            <v>0</v>
          </cell>
          <cell r="O56">
            <v>0</v>
          </cell>
          <cell r="P56" t="str">
            <v>Đất giao NĐ 64</v>
          </cell>
          <cell r="Q56" t="str">
            <v>TBTHĐ đợt 3</v>
          </cell>
          <cell r="R56">
            <v>0</v>
          </cell>
          <cell r="S56">
            <v>0</v>
          </cell>
          <cell r="T56">
            <v>815.4</v>
          </cell>
          <cell r="U56">
            <v>0</v>
          </cell>
          <cell r="V56" t="str">
            <v>SĐC</v>
          </cell>
          <cell r="W56" t="b">
            <v>0</v>
          </cell>
          <cell r="X56">
            <v>0</v>
          </cell>
        </row>
        <row r="57">
          <cell r="A57" t="str">
            <v>17..233</v>
          </cell>
          <cell r="B57">
            <v>45</v>
          </cell>
          <cell r="C57" t="str">
            <v>UBND phường</v>
          </cell>
          <cell r="D57" t="str">
            <v>233</v>
          </cell>
          <cell r="E57" t="str">
            <v>CLN</v>
          </cell>
          <cell r="F57">
            <v>1194</v>
          </cell>
          <cell r="G57">
            <v>0</v>
          </cell>
          <cell r="H57">
            <v>674.8</v>
          </cell>
          <cell r="I57" t="str">
            <v>17</v>
          </cell>
          <cell r="J57" t="str">
            <v>233</v>
          </cell>
          <cell r="K57">
            <v>1194</v>
          </cell>
          <cell r="L57" t="str">
            <v>CLN</v>
          </cell>
          <cell r="M57" t="str">
            <v>ub</v>
          </cell>
          <cell r="N57">
            <v>0</v>
          </cell>
          <cell r="O57">
            <v>0</v>
          </cell>
          <cell r="P57">
            <v>0</v>
          </cell>
          <cell r="Q57" t="str">
            <v>TBTHĐ đợt 3</v>
          </cell>
          <cell r="R57">
            <v>0</v>
          </cell>
          <cell r="S57">
            <v>0</v>
          </cell>
          <cell r="T57">
            <v>674.8</v>
          </cell>
          <cell r="U57">
            <v>0</v>
          </cell>
          <cell r="V57">
            <v>1</v>
          </cell>
          <cell r="W57" t="b">
            <v>0</v>
          </cell>
          <cell r="X57">
            <v>0</v>
          </cell>
        </row>
        <row r="58">
          <cell r="A58" t="str">
            <v>17..259</v>
          </cell>
          <cell r="B58">
            <v>46</v>
          </cell>
          <cell r="C58" t="str">
            <v>Hộ ông Lê Quang Lâm và bà Võ Thị Hồng Sen</v>
          </cell>
          <cell r="D58" t="str">
            <v>259</v>
          </cell>
          <cell r="E58" t="str">
            <v>LUC</v>
          </cell>
          <cell r="F58">
            <v>628</v>
          </cell>
          <cell r="G58">
            <v>0</v>
          </cell>
          <cell r="H58">
            <v>487.8</v>
          </cell>
          <cell r="I58" t="str">
            <v>17</v>
          </cell>
          <cell r="J58" t="str">
            <v>259</v>
          </cell>
          <cell r="K58">
            <v>628</v>
          </cell>
          <cell r="L58" t="str">
            <v>LUC</v>
          </cell>
          <cell r="M58" t="str">
            <v>CNHT</v>
          </cell>
          <cell r="N58">
            <v>0</v>
          </cell>
          <cell r="O58">
            <v>0</v>
          </cell>
          <cell r="P58" t="str">
            <v>Đất giao NĐ 64</v>
          </cell>
          <cell r="Q58" t="str">
            <v>TBTHĐ đợt 3</v>
          </cell>
          <cell r="R58">
            <v>0</v>
          </cell>
          <cell r="S58">
            <v>0</v>
          </cell>
          <cell r="T58">
            <v>487.8</v>
          </cell>
          <cell r="U58">
            <v>0</v>
          </cell>
          <cell r="V58">
            <v>0</v>
          </cell>
          <cell r="W58" t="b">
            <v>0</v>
          </cell>
          <cell r="X58">
            <v>0</v>
          </cell>
        </row>
        <row r="59">
          <cell r="A59" t="str">
            <v>17..261</v>
          </cell>
          <cell r="B59">
            <v>47</v>
          </cell>
          <cell r="C59" t="str">
            <v>UBND phường</v>
          </cell>
          <cell r="D59" t="str">
            <v>261</v>
          </cell>
          <cell r="E59" t="str">
            <v>BCS</v>
          </cell>
          <cell r="F59">
            <v>124</v>
          </cell>
          <cell r="G59">
            <v>0</v>
          </cell>
          <cell r="H59">
            <v>124</v>
          </cell>
          <cell r="I59" t="str">
            <v>17</v>
          </cell>
          <cell r="J59" t="str">
            <v>261</v>
          </cell>
          <cell r="K59">
            <v>124</v>
          </cell>
          <cell r="L59" t="str">
            <v>BCS</v>
          </cell>
          <cell r="M59" t="str">
            <v>ub</v>
          </cell>
          <cell r="N59">
            <v>0</v>
          </cell>
          <cell r="O59">
            <v>0</v>
          </cell>
          <cell r="P59">
            <v>0</v>
          </cell>
          <cell r="Q59" t="str">
            <v>TBTHĐ đợt 3</v>
          </cell>
          <cell r="R59">
            <v>0</v>
          </cell>
          <cell r="S59">
            <v>0</v>
          </cell>
          <cell r="T59">
            <v>124</v>
          </cell>
          <cell r="U59">
            <v>0</v>
          </cell>
          <cell r="V59">
            <v>1</v>
          </cell>
          <cell r="W59" t="b">
            <v>0</v>
          </cell>
          <cell r="X59">
            <v>0</v>
          </cell>
        </row>
        <row r="60">
          <cell r="A60" t="str">
            <v>17..264</v>
          </cell>
          <cell r="B60">
            <v>48</v>
          </cell>
          <cell r="C60" t="str">
            <v>UBND phường</v>
          </cell>
          <cell r="D60" t="str">
            <v>264</v>
          </cell>
          <cell r="E60" t="str">
            <v>LUC</v>
          </cell>
          <cell r="F60">
            <v>153</v>
          </cell>
          <cell r="G60">
            <v>0</v>
          </cell>
          <cell r="H60">
            <v>153</v>
          </cell>
          <cell r="I60" t="str">
            <v>17</v>
          </cell>
          <cell r="J60" t="str">
            <v>264</v>
          </cell>
          <cell r="K60">
            <v>153</v>
          </cell>
          <cell r="L60" t="str">
            <v>LUC</v>
          </cell>
          <cell r="M60" t="str">
            <v>ub</v>
          </cell>
          <cell r="N60">
            <v>0</v>
          </cell>
          <cell r="O60">
            <v>0</v>
          </cell>
          <cell r="P60">
            <v>0</v>
          </cell>
          <cell r="Q60" t="str">
            <v>TBTHĐ đợt 3</v>
          </cell>
          <cell r="R60">
            <v>0</v>
          </cell>
          <cell r="S60">
            <v>0</v>
          </cell>
          <cell r="T60">
            <v>153</v>
          </cell>
          <cell r="U60">
            <v>0</v>
          </cell>
          <cell r="V60">
            <v>1</v>
          </cell>
          <cell r="W60" t="b">
            <v>0</v>
          </cell>
          <cell r="X60">
            <v>0</v>
          </cell>
        </row>
        <row r="61">
          <cell r="A61" t="str">
            <v>17..370</v>
          </cell>
          <cell r="B61">
            <v>49</v>
          </cell>
          <cell r="C61" t="str">
            <v>Ông Nguyễn Hữu Hưng</v>
          </cell>
          <cell r="D61" t="str">
            <v>370</v>
          </cell>
          <cell r="E61" t="str">
            <v>LUC</v>
          </cell>
          <cell r="F61">
            <v>382</v>
          </cell>
          <cell r="G61">
            <v>0</v>
          </cell>
          <cell r="H61">
            <v>155.19999999999999</v>
          </cell>
          <cell r="I61" t="str">
            <v>17</v>
          </cell>
          <cell r="J61">
            <v>370</v>
          </cell>
          <cell r="K61">
            <v>382</v>
          </cell>
          <cell r="L61" t="str">
            <v>LUC</v>
          </cell>
          <cell r="M61" t="str">
            <v>AI 351861</v>
          </cell>
          <cell r="N61">
            <v>0</v>
          </cell>
          <cell r="O61">
            <v>0</v>
          </cell>
          <cell r="P61" t="str">
            <v>Đất giao NĐ 64</v>
          </cell>
          <cell r="Q61" t="str">
            <v>TBTHĐ đợt 3</v>
          </cell>
          <cell r="R61">
            <v>0</v>
          </cell>
          <cell r="S61">
            <v>0</v>
          </cell>
          <cell r="T61">
            <v>155.19999999999999</v>
          </cell>
          <cell r="U61">
            <v>0</v>
          </cell>
          <cell r="V61" t="str">
            <v>có GCN</v>
          </cell>
          <cell r="W61" t="b">
            <v>0</v>
          </cell>
          <cell r="X61">
            <v>0</v>
          </cell>
        </row>
        <row r="62">
          <cell r="A62" t="str">
            <v>17..416</v>
          </cell>
          <cell r="B62">
            <v>50</v>
          </cell>
          <cell r="C62" t="str">
            <v>UBND phường</v>
          </cell>
          <cell r="D62" t="str">
            <v>416</v>
          </cell>
          <cell r="E62" t="str">
            <v>BHK</v>
          </cell>
          <cell r="F62">
            <v>213</v>
          </cell>
          <cell r="G62">
            <v>0</v>
          </cell>
          <cell r="H62">
            <v>213</v>
          </cell>
          <cell r="I62" t="str">
            <v>17</v>
          </cell>
          <cell r="J62" t="str">
            <v>416</v>
          </cell>
          <cell r="K62">
            <v>213</v>
          </cell>
          <cell r="L62" t="str">
            <v>BHK</v>
          </cell>
          <cell r="M62" t="str">
            <v>ub</v>
          </cell>
          <cell r="N62">
            <v>0</v>
          </cell>
          <cell r="O62">
            <v>0</v>
          </cell>
          <cell r="P62">
            <v>0</v>
          </cell>
          <cell r="Q62" t="str">
            <v>TBTHĐ đợt 3</v>
          </cell>
          <cell r="R62">
            <v>0</v>
          </cell>
          <cell r="S62">
            <v>0</v>
          </cell>
          <cell r="T62">
            <v>213</v>
          </cell>
          <cell r="U62">
            <v>0</v>
          </cell>
          <cell r="V62">
            <v>1</v>
          </cell>
          <cell r="W62" t="b">
            <v>0</v>
          </cell>
          <cell r="X62">
            <v>0</v>
          </cell>
        </row>
        <row r="63">
          <cell r="A63" t="str">
            <v>17..417</v>
          </cell>
          <cell r="B63">
            <v>51</v>
          </cell>
          <cell r="C63" t="str">
            <v>UBND phường</v>
          </cell>
          <cell r="D63" t="str">
            <v>417</v>
          </cell>
          <cell r="E63" t="str">
            <v>BHK</v>
          </cell>
          <cell r="F63">
            <v>298</v>
          </cell>
          <cell r="G63">
            <v>0</v>
          </cell>
          <cell r="H63">
            <v>298</v>
          </cell>
          <cell r="I63" t="str">
            <v>17</v>
          </cell>
          <cell r="J63" t="str">
            <v>417</v>
          </cell>
          <cell r="K63">
            <v>298</v>
          </cell>
          <cell r="L63" t="str">
            <v>BHK</v>
          </cell>
          <cell r="M63" t="str">
            <v>ub</v>
          </cell>
          <cell r="N63">
            <v>0</v>
          </cell>
          <cell r="O63">
            <v>0</v>
          </cell>
          <cell r="P63">
            <v>0</v>
          </cell>
          <cell r="Q63" t="str">
            <v>TBTHĐ đợt 3</v>
          </cell>
          <cell r="R63">
            <v>0</v>
          </cell>
          <cell r="S63">
            <v>0</v>
          </cell>
          <cell r="T63">
            <v>298</v>
          </cell>
          <cell r="U63">
            <v>0</v>
          </cell>
          <cell r="V63">
            <v>1</v>
          </cell>
          <cell r="W63" t="b">
            <v>0</v>
          </cell>
          <cell r="X63">
            <v>0</v>
          </cell>
        </row>
        <row r="64">
          <cell r="A64" t="str">
            <v>17..418</v>
          </cell>
          <cell r="B64">
            <v>52</v>
          </cell>
          <cell r="C64" t="str">
            <v>UBND phường</v>
          </cell>
          <cell r="D64" t="str">
            <v>418</v>
          </cell>
          <cell r="E64" t="str">
            <v>LUC</v>
          </cell>
          <cell r="F64">
            <v>175</v>
          </cell>
          <cell r="G64">
            <v>0</v>
          </cell>
          <cell r="H64">
            <v>175</v>
          </cell>
          <cell r="I64" t="str">
            <v>17</v>
          </cell>
          <cell r="J64" t="str">
            <v>418</v>
          </cell>
          <cell r="K64">
            <v>175</v>
          </cell>
          <cell r="L64" t="str">
            <v>LUC</v>
          </cell>
          <cell r="M64" t="str">
            <v>ub</v>
          </cell>
          <cell r="N64">
            <v>0</v>
          </cell>
          <cell r="O64">
            <v>0</v>
          </cell>
          <cell r="P64">
            <v>0</v>
          </cell>
          <cell r="Q64" t="str">
            <v>TBTHĐ đợt 3</v>
          </cell>
          <cell r="R64">
            <v>0</v>
          </cell>
          <cell r="S64">
            <v>0</v>
          </cell>
          <cell r="T64">
            <v>175</v>
          </cell>
          <cell r="U64">
            <v>0</v>
          </cell>
          <cell r="V64">
            <v>1</v>
          </cell>
          <cell r="W64" t="b">
            <v>0</v>
          </cell>
          <cell r="X64">
            <v>0</v>
          </cell>
        </row>
        <row r="65">
          <cell r="A65" t="str">
            <v>17..420</v>
          </cell>
          <cell r="B65">
            <v>53</v>
          </cell>
          <cell r="C65" t="str">
            <v>UBND phường</v>
          </cell>
          <cell r="D65" t="str">
            <v>420</v>
          </cell>
          <cell r="E65" t="str">
            <v>LUC</v>
          </cell>
          <cell r="F65">
            <v>150</v>
          </cell>
          <cell r="G65">
            <v>0</v>
          </cell>
          <cell r="H65">
            <v>109.3</v>
          </cell>
          <cell r="I65" t="str">
            <v>17</v>
          </cell>
          <cell r="J65" t="str">
            <v>420</v>
          </cell>
          <cell r="K65">
            <v>150</v>
          </cell>
          <cell r="L65" t="str">
            <v>LUC</v>
          </cell>
          <cell r="M65" t="str">
            <v>ub</v>
          </cell>
          <cell r="N65">
            <v>0</v>
          </cell>
          <cell r="O65">
            <v>0</v>
          </cell>
          <cell r="P65">
            <v>0</v>
          </cell>
          <cell r="Q65" t="str">
            <v>TBTHĐ đợt 3</v>
          </cell>
          <cell r="R65" t="str">
            <v>QH 103,9</v>
          </cell>
          <cell r="S65">
            <v>0</v>
          </cell>
          <cell r="T65">
            <v>109.3</v>
          </cell>
          <cell r="U65">
            <v>0</v>
          </cell>
          <cell r="V65">
            <v>1</v>
          </cell>
          <cell r="W65" t="b">
            <v>0</v>
          </cell>
          <cell r="X65">
            <v>0</v>
          </cell>
        </row>
        <row r="66">
          <cell r="A66" t="str">
            <v>17..459</v>
          </cell>
          <cell r="B66">
            <v>54</v>
          </cell>
          <cell r="C66" t="str">
            <v>UBND phường</v>
          </cell>
          <cell r="D66" t="str">
            <v>459</v>
          </cell>
          <cell r="E66" t="str">
            <v>BHK</v>
          </cell>
          <cell r="F66">
            <v>118</v>
          </cell>
          <cell r="G66">
            <v>0</v>
          </cell>
          <cell r="H66">
            <v>118</v>
          </cell>
          <cell r="I66" t="str">
            <v>17</v>
          </cell>
          <cell r="J66" t="str">
            <v>459</v>
          </cell>
          <cell r="K66">
            <v>118</v>
          </cell>
          <cell r="L66" t="str">
            <v>BHK</v>
          </cell>
          <cell r="M66" t="str">
            <v>ub</v>
          </cell>
          <cell r="N66">
            <v>0</v>
          </cell>
          <cell r="O66">
            <v>0</v>
          </cell>
          <cell r="P66">
            <v>0</v>
          </cell>
          <cell r="Q66" t="str">
            <v>TBTHĐ đợt 3</v>
          </cell>
          <cell r="R66">
            <v>0</v>
          </cell>
          <cell r="S66">
            <v>0</v>
          </cell>
          <cell r="T66">
            <v>118</v>
          </cell>
          <cell r="U66">
            <v>0</v>
          </cell>
          <cell r="V66">
            <v>1</v>
          </cell>
          <cell r="W66" t="b">
            <v>0</v>
          </cell>
          <cell r="X66">
            <v>0</v>
          </cell>
        </row>
        <row r="67">
          <cell r="A67" t="str">
            <v>17..460</v>
          </cell>
          <cell r="B67">
            <v>55</v>
          </cell>
          <cell r="C67" t="str">
            <v>UBND phường</v>
          </cell>
          <cell r="D67" t="str">
            <v>460</v>
          </cell>
          <cell r="E67" t="str">
            <v>BHK</v>
          </cell>
          <cell r="F67">
            <v>35</v>
          </cell>
          <cell r="G67">
            <v>0</v>
          </cell>
          <cell r="H67">
            <v>35</v>
          </cell>
          <cell r="I67" t="str">
            <v>17</v>
          </cell>
          <cell r="J67" t="str">
            <v>460</v>
          </cell>
          <cell r="K67">
            <v>35</v>
          </cell>
          <cell r="L67" t="str">
            <v>BHK</v>
          </cell>
          <cell r="M67" t="str">
            <v>ub</v>
          </cell>
          <cell r="N67">
            <v>0</v>
          </cell>
          <cell r="O67">
            <v>0</v>
          </cell>
          <cell r="P67">
            <v>0</v>
          </cell>
          <cell r="Q67" t="str">
            <v>TBTHĐ đợt 3</v>
          </cell>
          <cell r="R67">
            <v>0</v>
          </cell>
          <cell r="S67">
            <v>0</v>
          </cell>
          <cell r="T67">
            <v>35</v>
          </cell>
          <cell r="U67">
            <v>0</v>
          </cell>
          <cell r="V67">
            <v>1</v>
          </cell>
          <cell r="W67" t="b">
            <v>0</v>
          </cell>
          <cell r="X67">
            <v>0</v>
          </cell>
        </row>
        <row r="68">
          <cell r="A68" t="str">
            <v>17..462</v>
          </cell>
          <cell r="B68">
            <v>56</v>
          </cell>
          <cell r="C68" t="str">
            <v>UBND phường</v>
          </cell>
          <cell r="D68" t="str">
            <v>462</v>
          </cell>
          <cell r="E68" t="str">
            <v>BCS</v>
          </cell>
          <cell r="F68">
            <v>2217</v>
          </cell>
          <cell r="G68">
            <v>0</v>
          </cell>
          <cell r="H68">
            <v>1376.8</v>
          </cell>
          <cell r="I68" t="str">
            <v>17</v>
          </cell>
          <cell r="J68" t="str">
            <v>462</v>
          </cell>
          <cell r="K68">
            <v>2217</v>
          </cell>
          <cell r="L68" t="str">
            <v>BCS</v>
          </cell>
          <cell r="M68" t="str">
            <v>ub</v>
          </cell>
          <cell r="N68">
            <v>0</v>
          </cell>
          <cell r="O68">
            <v>0</v>
          </cell>
          <cell r="P68">
            <v>0</v>
          </cell>
          <cell r="Q68" t="str">
            <v>TBTHĐ đợt 3</v>
          </cell>
          <cell r="R68">
            <v>0</v>
          </cell>
          <cell r="S68">
            <v>0</v>
          </cell>
          <cell r="T68">
            <v>1376.8</v>
          </cell>
          <cell r="U68">
            <v>0</v>
          </cell>
          <cell r="V68">
            <v>1</v>
          </cell>
          <cell r="W68" t="b">
            <v>0</v>
          </cell>
          <cell r="X68">
            <v>0</v>
          </cell>
        </row>
        <row r="69">
          <cell r="A69" t="str">
            <v>17..463</v>
          </cell>
          <cell r="B69">
            <v>57</v>
          </cell>
          <cell r="C69" t="str">
            <v>Bà Nguyễn Thị Mẹo</v>
          </cell>
          <cell r="D69" t="str">
            <v>463</v>
          </cell>
          <cell r="E69" t="str">
            <v>LUC</v>
          </cell>
          <cell r="F69">
            <v>1061</v>
          </cell>
          <cell r="G69">
            <v>0</v>
          </cell>
          <cell r="H69">
            <v>713.9</v>
          </cell>
          <cell r="I69" t="str">
            <v>17</v>
          </cell>
          <cell r="J69" t="str">
            <v>463</v>
          </cell>
          <cell r="K69">
            <v>1061</v>
          </cell>
          <cell r="L69" t="str">
            <v>LUC</v>
          </cell>
          <cell r="M69" t="str">
            <v>823/1999 QĐ-UB(H)</v>
          </cell>
          <cell r="N69">
            <v>0</v>
          </cell>
          <cell r="O69">
            <v>0</v>
          </cell>
          <cell r="P69" t="str">
            <v>Thừa kế của  Nguyễn Thị Ba</v>
          </cell>
          <cell r="Q69" t="str">
            <v>TBTHĐ đợt 3</v>
          </cell>
          <cell r="R69">
            <v>0</v>
          </cell>
          <cell r="S69">
            <v>0</v>
          </cell>
          <cell r="T69">
            <v>713.9</v>
          </cell>
          <cell r="U69">
            <v>0</v>
          </cell>
          <cell r="V69">
            <v>0</v>
          </cell>
          <cell r="W69" t="b">
            <v>0</v>
          </cell>
          <cell r="X69">
            <v>0</v>
          </cell>
        </row>
        <row r="70">
          <cell r="A70" t="str">
            <v>17..485</v>
          </cell>
          <cell r="B70">
            <v>58</v>
          </cell>
          <cell r="C70" t="str">
            <v>Ông Lê Tấn</v>
          </cell>
          <cell r="D70" t="str">
            <v>485</v>
          </cell>
          <cell r="E70" t="str">
            <v>LUC</v>
          </cell>
          <cell r="F70">
            <v>658</v>
          </cell>
          <cell r="G70">
            <v>0</v>
          </cell>
          <cell r="H70">
            <v>658</v>
          </cell>
          <cell r="I70" t="str">
            <v>17</v>
          </cell>
          <cell r="J70">
            <v>485</v>
          </cell>
          <cell r="K70">
            <v>658</v>
          </cell>
          <cell r="L70" t="str">
            <v>LUC</v>
          </cell>
          <cell r="M70" t="str">
            <v>AI 351755</v>
          </cell>
          <cell r="N70">
            <v>0</v>
          </cell>
          <cell r="O70">
            <v>0</v>
          </cell>
          <cell r="P70" t="str">
            <v>Đất giao NĐ 64 cho ông Lê Tài và  Trần Thị Minh, năm 2009 để lại cho ông Tấn và  Ngự</v>
          </cell>
          <cell r="Q70" t="str">
            <v>TBTHĐ đợt 3</v>
          </cell>
          <cell r="R70">
            <v>0</v>
          </cell>
          <cell r="S70">
            <v>0</v>
          </cell>
          <cell r="T70">
            <v>658</v>
          </cell>
          <cell r="U70">
            <v>0</v>
          </cell>
          <cell r="V70" t="str">
            <v>có GCN</v>
          </cell>
          <cell r="W70" t="b">
            <v>0</v>
          </cell>
          <cell r="X70">
            <v>0</v>
          </cell>
        </row>
        <row r="71">
          <cell r="A71" t="str">
            <v>17..486</v>
          </cell>
          <cell r="B71">
            <v>59</v>
          </cell>
          <cell r="C71" t="str">
            <v>Ông Nguyễn Duy Chín</v>
          </cell>
          <cell r="D71" t="str">
            <v>486</v>
          </cell>
          <cell r="E71" t="str">
            <v>LUC</v>
          </cell>
          <cell r="F71">
            <v>820</v>
          </cell>
          <cell r="G71">
            <v>0</v>
          </cell>
          <cell r="H71">
            <v>583.70000000000005</v>
          </cell>
          <cell r="I71" t="str">
            <v>17</v>
          </cell>
          <cell r="J71">
            <v>486</v>
          </cell>
          <cell r="K71">
            <v>820</v>
          </cell>
          <cell r="L71" t="str">
            <v>LUC</v>
          </cell>
          <cell r="M71" t="str">
            <v>AI 351927</v>
          </cell>
          <cell r="N71">
            <v>0</v>
          </cell>
          <cell r="O71">
            <v>0</v>
          </cell>
          <cell r="P71" t="str">
            <v>Đất giao NĐ 64 cho  Nguyễn Thị Mươi, năm 2022  Mươi chết để lại cho ông Chín và  Hai</v>
          </cell>
          <cell r="Q71" t="str">
            <v>TBTHĐ đợt 3</v>
          </cell>
          <cell r="R71">
            <v>0</v>
          </cell>
          <cell r="S71">
            <v>0</v>
          </cell>
          <cell r="T71">
            <v>583.70000000000005</v>
          </cell>
          <cell r="U71">
            <v>0</v>
          </cell>
          <cell r="V71" t="str">
            <v>gcn</v>
          </cell>
          <cell r="W71" t="b">
            <v>0</v>
          </cell>
          <cell r="X71">
            <v>0</v>
          </cell>
        </row>
        <row r="72">
          <cell r="A72" t="str">
            <v>17..532</v>
          </cell>
          <cell r="B72">
            <v>60</v>
          </cell>
          <cell r="C72" t="str">
            <v>Ông Lê Tấn</v>
          </cell>
          <cell r="D72" t="str">
            <v>532</v>
          </cell>
          <cell r="E72" t="str">
            <v>LUC</v>
          </cell>
          <cell r="F72">
            <v>608</v>
          </cell>
          <cell r="G72">
            <v>0</v>
          </cell>
          <cell r="H72">
            <v>598.5</v>
          </cell>
          <cell r="I72" t="str">
            <v>17</v>
          </cell>
          <cell r="J72">
            <v>532</v>
          </cell>
          <cell r="K72">
            <v>608</v>
          </cell>
          <cell r="L72" t="str">
            <v>LUC</v>
          </cell>
          <cell r="M72" t="str">
            <v>AL 340470</v>
          </cell>
          <cell r="N72">
            <v>0</v>
          </cell>
          <cell r="O72">
            <v>0</v>
          </cell>
          <cell r="P72" t="str">
            <v>sổ Lê tài</v>
          </cell>
          <cell r="Q72" t="str">
            <v>TBTHĐ đợt 3</v>
          </cell>
          <cell r="R72">
            <v>0</v>
          </cell>
          <cell r="S72">
            <v>0</v>
          </cell>
          <cell r="T72">
            <v>598.5</v>
          </cell>
          <cell r="U72">
            <v>0</v>
          </cell>
          <cell r="V72" t="str">
            <v>có GCN</v>
          </cell>
          <cell r="W72" t="b">
            <v>0</v>
          </cell>
          <cell r="X72">
            <v>0</v>
          </cell>
        </row>
        <row r="73">
          <cell r="A73" t="str">
            <v>17..558</v>
          </cell>
          <cell r="B73">
            <v>61</v>
          </cell>
          <cell r="C73" t="str">
            <v>UBND phường</v>
          </cell>
          <cell r="D73" t="str">
            <v>558</v>
          </cell>
          <cell r="E73" t="str">
            <v>LUC</v>
          </cell>
          <cell r="F73">
            <v>250</v>
          </cell>
          <cell r="G73">
            <v>0</v>
          </cell>
          <cell r="H73">
            <v>69.2</v>
          </cell>
          <cell r="I73" t="str">
            <v>17</v>
          </cell>
          <cell r="J73" t="str">
            <v>558</v>
          </cell>
          <cell r="K73">
            <v>250</v>
          </cell>
          <cell r="L73" t="str">
            <v>LUC</v>
          </cell>
          <cell r="M73" t="str">
            <v>ub</v>
          </cell>
          <cell r="N73">
            <v>0</v>
          </cell>
          <cell r="O73">
            <v>0</v>
          </cell>
          <cell r="P73">
            <v>0</v>
          </cell>
          <cell r="Q73" t="str">
            <v>TBTHĐ đợt 3</v>
          </cell>
          <cell r="R73">
            <v>0</v>
          </cell>
          <cell r="S73">
            <v>0</v>
          </cell>
          <cell r="T73">
            <v>69.2</v>
          </cell>
          <cell r="U73">
            <v>0</v>
          </cell>
          <cell r="V73">
            <v>1</v>
          </cell>
          <cell r="W73" t="b">
            <v>0</v>
          </cell>
          <cell r="X73">
            <v>0</v>
          </cell>
        </row>
        <row r="74">
          <cell r="A74" t="str">
            <v>17..660</v>
          </cell>
          <cell r="B74">
            <v>62</v>
          </cell>
          <cell r="C74" t="str">
            <v>Ông Nguyễn Hữu Hưng</v>
          </cell>
          <cell r="D74" t="str">
            <v>660</v>
          </cell>
          <cell r="E74" t="str">
            <v>LUC</v>
          </cell>
          <cell r="F74">
            <v>1160</v>
          </cell>
          <cell r="G74">
            <v>0</v>
          </cell>
          <cell r="H74">
            <v>213.7</v>
          </cell>
          <cell r="I74" t="str">
            <v>17</v>
          </cell>
          <cell r="J74">
            <v>660</v>
          </cell>
          <cell r="K74">
            <v>1160</v>
          </cell>
          <cell r="L74" t="str">
            <v>LUC</v>
          </cell>
          <cell r="M74" t="str">
            <v>AI 351866</v>
          </cell>
          <cell r="N74">
            <v>0</v>
          </cell>
          <cell r="O74">
            <v>0</v>
          </cell>
          <cell r="P74" t="str">
            <v>Đất giao NĐ 64</v>
          </cell>
          <cell r="Q74" t="str">
            <v>TBTHĐ đợt 3</v>
          </cell>
          <cell r="R74">
            <v>0</v>
          </cell>
          <cell r="S74">
            <v>0</v>
          </cell>
          <cell r="T74">
            <v>213.7</v>
          </cell>
          <cell r="U74">
            <v>0</v>
          </cell>
          <cell r="V74" t="str">
            <v>có GCN</v>
          </cell>
          <cell r="W74" t="b">
            <v>0</v>
          </cell>
          <cell r="X74">
            <v>0</v>
          </cell>
        </row>
        <row r="75">
          <cell r="A75" t="str">
            <v>17..664</v>
          </cell>
          <cell r="B75">
            <v>63</v>
          </cell>
          <cell r="C75" t="str">
            <v>UBND phường</v>
          </cell>
          <cell r="D75" t="str">
            <v>664</v>
          </cell>
          <cell r="E75" t="str">
            <v>BCS</v>
          </cell>
          <cell r="F75">
            <v>0</v>
          </cell>
          <cell r="G75">
            <v>197</v>
          </cell>
          <cell r="H75">
            <v>197</v>
          </cell>
          <cell r="I75" t="str">
            <v>17</v>
          </cell>
          <cell r="J75" t="str">
            <v>664</v>
          </cell>
          <cell r="K75">
            <v>250.2</v>
          </cell>
          <cell r="L75" t="str">
            <v>BCS</v>
          </cell>
          <cell r="M75" t="str">
            <v>ub</v>
          </cell>
          <cell r="N75">
            <v>0</v>
          </cell>
          <cell r="O75">
            <v>0</v>
          </cell>
          <cell r="P75">
            <v>0</v>
          </cell>
          <cell r="Q75" t="str">
            <v>TBTHĐ đợt 3</v>
          </cell>
          <cell r="R75">
            <v>0</v>
          </cell>
          <cell r="S75">
            <v>0</v>
          </cell>
          <cell r="T75">
            <v>197</v>
          </cell>
          <cell r="U75">
            <v>0</v>
          </cell>
          <cell r="V75">
            <v>1</v>
          </cell>
          <cell r="W75" t="b">
            <v>0</v>
          </cell>
          <cell r="X75">
            <v>0</v>
          </cell>
        </row>
        <row r="76">
          <cell r="A76" t="str">
            <v>17..665</v>
          </cell>
          <cell r="B76">
            <v>64</v>
          </cell>
          <cell r="C76" t="str">
            <v>UBND phường</v>
          </cell>
          <cell r="D76" t="str">
            <v>665</v>
          </cell>
          <cell r="E76" t="str">
            <v>LUC</v>
          </cell>
          <cell r="F76">
            <v>0</v>
          </cell>
          <cell r="G76">
            <v>375</v>
          </cell>
          <cell r="H76">
            <v>212.8</v>
          </cell>
          <cell r="I76" t="str">
            <v>17</v>
          </cell>
          <cell r="J76" t="str">
            <v>665</v>
          </cell>
          <cell r="K76">
            <v>416.5</v>
          </cell>
          <cell r="L76" t="str">
            <v>LUC</v>
          </cell>
          <cell r="M76" t="str">
            <v>ub</v>
          </cell>
          <cell r="N76">
            <v>0</v>
          </cell>
          <cell r="O76">
            <v>0</v>
          </cell>
          <cell r="P76">
            <v>0</v>
          </cell>
          <cell r="Q76" t="str">
            <v>TBTHĐ đợt 3</v>
          </cell>
          <cell r="R76">
            <v>0</v>
          </cell>
          <cell r="S76">
            <v>0</v>
          </cell>
          <cell r="T76">
            <v>212.8</v>
          </cell>
          <cell r="U76">
            <v>0</v>
          </cell>
          <cell r="V76">
            <v>1</v>
          </cell>
          <cell r="W76" t="b">
            <v>0</v>
          </cell>
          <cell r="X76">
            <v>0</v>
          </cell>
        </row>
        <row r="77">
          <cell r="A77" t="str">
            <v>17..681</v>
          </cell>
          <cell r="B77">
            <v>65</v>
          </cell>
          <cell r="C77" t="str">
            <v>UBND phường</v>
          </cell>
          <cell r="D77" t="str">
            <v>681</v>
          </cell>
          <cell r="E77" t="str">
            <v>BHK</v>
          </cell>
          <cell r="F77">
            <v>121</v>
          </cell>
          <cell r="G77">
            <v>0</v>
          </cell>
          <cell r="H77">
            <v>121</v>
          </cell>
          <cell r="I77" t="str">
            <v>17</v>
          </cell>
          <cell r="J77" t="str">
            <v>681</v>
          </cell>
          <cell r="K77">
            <v>121</v>
          </cell>
          <cell r="L77" t="str">
            <v>BHK</v>
          </cell>
          <cell r="M77" t="str">
            <v>ub</v>
          </cell>
          <cell r="N77">
            <v>0</v>
          </cell>
          <cell r="O77">
            <v>0</v>
          </cell>
          <cell r="P77">
            <v>0</v>
          </cell>
          <cell r="Q77" t="str">
            <v>TBTHĐ đợt 3</v>
          </cell>
          <cell r="R77">
            <v>0</v>
          </cell>
          <cell r="S77">
            <v>0</v>
          </cell>
          <cell r="T77">
            <v>121</v>
          </cell>
          <cell r="U77">
            <v>0</v>
          </cell>
          <cell r="V77">
            <v>1</v>
          </cell>
          <cell r="W77" t="b">
            <v>0</v>
          </cell>
          <cell r="X77">
            <v>0</v>
          </cell>
        </row>
        <row r="78">
          <cell r="A78" t="str">
            <v>17..683</v>
          </cell>
          <cell r="B78">
            <v>66</v>
          </cell>
          <cell r="C78" t="str">
            <v>UBND phường</v>
          </cell>
          <cell r="D78" t="str">
            <v>683</v>
          </cell>
          <cell r="E78" t="str">
            <v>BHK</v>
          </cell>
          <cell r="F78">
            <v>118</v>
          </cell>
          <cell r="G78">
            <v>0</v>
          </cell>
          <cell r="H78">
            <v>118</v>
          </cell>
          <cell r="I78" t="str">
            <v>17</v>
          </cell>
          <cell r="J78" t="str">
            <v>683</v>
          </cell>
          <cell r="K78">
            <v>118</v>
          </cell>
          <cell r="L78" t="str">
            <v>BHK</v>
          </cell>
          <cell r="M78" t="str">
            <v>ub</v>
          </cell>
          <cell r="N78">
            <v>0</v>
          </cell>
          <cell r="O78">
            <v>0</v>
          </cell>
          <cell r="P78">
            <v>0</v>
          </cell>
          <cell r="Q78" t="str">
            <v>TBTHĐ đợt 3</v>
          </cell>
          <cell r="R78">
            <v>0</v>
          </cell>
          <cell r="S78">
            <v>0</v>
          </cell>
          <cell r="T78">
            <v>118</v>
          </cell>
          <cell r="U78">
            <v>0</v>
          </cell>
          <cell r="V78">
            <v>1</v>
          </cell>
          <cell r="W78" t="b">
            <v>0</v>
          </cell>
          <cell r="X78">
            <v>0</v>
          </cell>
        </row>
        <row r="79">
          <cell r="A79" t="str">
            <v>17..684</v>
          </cell>
          <cell r="B79">
            <v>67</v>
          </cell>
          <cell r="C79" t="str">
            <v>UBND phường</v>
          </cell>
          <cell r="D79" t="str">
            <v>684</v>
          </cell>
          <cell r="E79" t="str">
            <v>BHK</v>
          </cell>
          <cell r="F79">
            <v>405</v>
          </cell>
          <cell r="G79">
            <v>0</v>
          </cell>
          <cell r="H79">
            <v>375.8</v>
          </cell>
          <cell r="I79" t="str">
            <v>17</v>
          </cell>
          <cell r="J79" t="str">
            <v>684</v>
          </cell>
          <cell r="K79">
            <v>405</v>
          </cell>
          <cell r="L79" t="str">
            <v>BHK</v>
          </cell>
          <cell r="M79" t="str">
            <v>ub</v>
          </cell>
          <cell r="N79">
            <v>0</v>
          </cell>
          <cell r="O79">
            <v>0</v>
          </cell>
          <cell r="P79">
            <v>0</v>
          </cell>
          <cell r="Q79" t="str">
            <v>TBTHĐ đợt 3</v>
          </cell>
          <cell r="R79">
            <v>0</v>
          </cell>
          <cell r="S79">
            <v>0</v>
          </cell>
          <cell r="T79">
            <v>375.8</v>
          </cell>
          <cell r="U79">
            <v>0</v>
          </cell>
          <cell r="V79">
            <v>1</v>
          </cell>
          <cell r="W79" t="b">
            <v>0</v>
          </cell>
          <cell r="X79">
            <v>0</v>
          </cell>
        </row>
        <row r="80">
          <cell r="A80" t="str">
            <v>17..730</v>
          </cell>
          <cell r="B80">
            <v>68</v>
          </cell>
          <cell r="C80" t="str">
            <v>UBND phường</v>
          </cell>
          <cell r="D80" t="str">
            <v>730</v>
          </cell>
          <cell r="E80" t="str">
            <v>BHK</v>
          </cell>
          <cell r="F80">
            <v>213</v>
          </cell>
          <cell r="G80">
            <v>0</v>
          </cell>
          <cell r="H80">
            <v>177.2</v>
          </cell>
          <cell r="I80" t="str">
            <v>17</v>
          </cell>
          <cell r="J80" t="str">
            <v>730</v>
          </cell>
          <cell r="K80">
            <v>213</v>
          </cell>
          <cell r="L80" t="str">
            <v>BHK</v>
          </cell>
          <cell r="M80" t="str">
            <v>ub</v>
          </cell>
          <cell r="N80">
            <v>0</v>
          </cell>
          <cell r="O80">
            <v>0</v>
          </cell>
          <cell r="P80">
            <v>0</v>
          </cell>
          <cell r="Q80" t="str">
            <v>TBTHĐ đợt 3</v>
          </cell>
          <cell r="R80">
            <v>0</v>
          </cell>
          <cell r="S80">
            <v>0</v>
          </cell>
          <cell r="T80">
            <v>177.2</v>
          </cell>
          <cell r="U80">
            <v>0</v>
          </cell>
          <cell r="V80">
            <v>1</v>
          </cell>
          <cell r="W80" t="b">
            <v>0</v>
          </cell>
          <cell r="X80">
            <v>0</v>
          </cell>
        </row>
        <row r="81">
          <cell r="A81" t="str">
            <v>17..795</v>
          </cell>
          <cell r="B81">
            <v>69</v>
          </cell>
          <cell r="C81" t="str">
            <v>Ông Nguyễn Lương Bằng</v>
          </cell>
          <cell r="D81" t="str">
            <v>795</v>
          </cell>
          <cell r="E81" t="str">
            <v>LUC</v>
          </cell>
          <cell r="F81">
            <v>656</v>
          </cell>
          <cell r="G81">
            <v>0</v>
          </cell>
          <cell r="H81">
            <v>656</v>
          </cell>
          <cell r="I81" t="str">
            <v>17</v>
          </cell>
          <cell r="J81">
            <v>795</v>
          </cell>
          <cell r="K81">
            <v>656</v>
          </cell>
          <cell r="L81" t="str">
            <v>LUC</v>
          </cell>
          <cell r="M81" t="str">
            <v>AL 224461</v>
          </cell>
          <cell r="N81">
            <v>0</v>
          </cell>
          <cell r="O81">
            <v>0</v>
          </cell>
          <cell r="P81" t="str">
            <v>Đất giao NĐ 64</v>
          </cell>
          <cell r="Q81" t="str">
            <v>TBTHĐ đợt 3</v>
          </cell>
          <cell r="R81">
            <v>0</v>
          </cell>
          <cell r="S81">
            <v>0</v>
          </cell>
          <cell r="T81">
            <v>656</v>
          </cell>
          <cell r="U81">
            <v>0</v>
          </cell>
          <cell r="V81" t="str">
            <v>có GCN</v>
          </cell>
          <cell r="W81" t="b">
            <v>0</v>
          </cell>
          <cell r="X81">
            <v>0</v>
          </cell>
        </row>
        <row r="82">
          <cell r="A82" t="str">
            <v>17..796</v>
          </cell>
          <cell r="B82">
            <v>70</v>
          </cell>
          <cell r="C82" t="str">
            <v>UBND phường</v>
          </cell>
          <cell r="D82" t="str">
            <v>796</v>
          </cell>
          <cell r="E82" t="str">
            <v>CLN</v>
          </cell>
          <cell r="F82">
            <v>97</v>
          </cell>
          <cell r="G82">
            <v>0</v>
          </cell>
          <cell r="H82">
            <v>97</v>
          </cell>
          <cell r="I82" t="str">
            <v>17</v>
          </cell>
          <cell r="J82" t="str">
            <v>796</v>
          </cell>
          <cell r="K82">
            <v>97</v>
          </cell>
          <cell r="L82" t="str">
            <v>CLN</v>
          </cell>
          <cell r="M82" t="str">
            <v>ub</v>
          </cell>
          <cell r="N82">
            <v>0</v>
          </cell>
          <cell r="O82">
            <v>0</v>
          </cell>
          <cell r="P82">
            <v>0</v>
          </cell>
          <cell r="Q82" t="str">
            <v>TBTHĐ đợt 3</v>
          </cell>
          <cell r="R82">
            <v>0</v>
          </cell>
          <cell r="S82">
            <v>0</v>
          </cell>
          <cell r="T82">
            <v>97</v>
          </cell>
          <cell r="U82">
            <v>0</v>
          </cell>
          <cell r="V82">
            <v>1</v>
          </cell>
          <cell r="W82" t="b">
            <v>0</v>
          </cell>
          <cell r="X82">
            <v>0</v>
          </cell>
        </row>
        <row r="83">
          <cell r="A83" t="str">
            <v>17..797</v>
          </cell>
          <cell r="B83">
            <v>71</v>
          </cell>
          <cell r="C83" t="str">
            <v>UBND phường</v>
          </cell>
          <cell r="D83" t="str">
            <v>797</v>
          </cell>
          <cell r="E83" t="str">
            <v>BHK</v>
          </cell>
          <cell r="F83">
            <v>275</v>
          </cell>
          <cell r="G83">
            <v>0</v>
          </cell>
          <cell r="H83">
            <v>254.6</v>
          </cell>
          <cell r="I83" t="str">
            <v>17</v>
          </cell>
          <cell r="J83" t="str">
            <v>797</v>
          </cell>
          <cell r="K83">
            <v>275</v>
          </cell>
          <cell r="L83" t="str">
            <v>BHK</v>
          </cell>
          <cell r="M83" t="str">
            <v>ub</v>
          </cell>
          <cell r="N83">
            <v>0</v>
          </cell>
          <cell r="O83">
            <v>0</v>
          </cell>
          <cell r="P83">
            <v>0</v>
          </cell>
          <cell r="Q83" t="str">
            <v>TBTHĐ đợt 3</v>
          </cell>
          <cell r="R83">
            <v>0</v>
          </cell>
          <cell r="S83">
            <v>0</v>
          </cell>
          <cell r="T83">
            <v>254.6</v>
          </cell>
          <cell r="U83">
            <v>0</v>
          </cell>
          <cell r="V83">
            <v>1</v>
          </cell>
          <cell r="W83" t="b">
            <v>0</v>
          </cell>
          <cell r="X83">
            <v>0</v>
          </cell>
        </row>
        <row r="84">
          <cell r="A84" t="str">
            <v>17..814</v>
          </cell>
          <cell r="B84">
            <v>72</v>
          </cell>
          <cell r="C84" t="str">
            <v>UBND phường</v>
          </cell>
          <cell r="D84" t="str">
            <v>814</v>
          </cell>
          <cell r="E84" t="str">
            <v>BCS</v>
          </cell>
          <cell r="F84">
            <v>74</v>
          </cell>
          <cell r="G84">
            <v>0</v>
          </cell>
          <cell r="H84">
            <v>74</v>
          </cell>
          <cell r="I84" t="str">
            <v>17</v>
          </cell>
          <cell r="J84" t="str">
            <v>814</v>
          </cell>
          <cell r="K84">
            <v>74</v>
          </cell>
          <cell r="L84" t="str">
            <v>BCS</v>
          </cell>
          <cell r="M84" t="str">
            <v>ub</v>
          </cell>
          <cell r="N84">
            <v>0</v>
          </cell>
          <cell r="O84">
            <v>0</v>
          </cell>
          <cell r="P84">
            <v>0</v>
          </cell>
          <cell r="Q84" t="str">
            <v>TBTHĐ đợt 3</v>
          </cell>
          <cell r="R84">
            <v>0</v>
          </cell>
          <cell r="S84">
            <v>0</v>
          </cell>
          <cell r="T84">
            <v>74</v>
          </cell>
          <cell r="U84">
            <v>0</v>
          </cell>
          <cell r="V84">
            <v>1</v>
          </cell>
          <cell r="W84" t="b">
            <v>0</v>
          </cell>
          <cell r="X84">
            <v>0</v>
          </cell>
        </row>
        <row r="85">
          <cell r="A85" t="str">
            <v>17..815</v>
          </cell>
          <cell r="B85">
            <v>73</v>
          </cell>
          <cell r="C85" t="str">
            <v>UBND phường</v>
          </cell>
          <cell r="D85" t="str">
            <v>815</v>
          </cell>
          <cell r="E85" t="str">
            <v>BCS</v>
          </cell>
          <cell r="F85">
            <v>154</v>
          </cell>
          <cell r="G85">
            <v>0</v>
          </cell>
          <cell r="H85">
            <v>154</v>
          </cell>
          <cell r="I85" t="str">
            <v>17</v>
          </cell>
          <cell r="J85" t="str">
            <v>815</v>
          </cell>
          <cell r="K85">
            <v>154</v>
          </cell>
          <cell r="L85" t="str">
            <v>BCS</v>
          </cell>
          <cell r="M85" t="str">
            <v>ub</v>
          </cell>
          <cell r="N85">
            <v>0</v>
          </cell>
          <cell r="O85">
            <v>0</v>
          </cell>
          <cell r="P85">
            <v>0</v>
          </cell>
          <cell r="Q85" t="str">
            <v>TBTHĐ đợt 3</v>
          </cell>
          <cell r="R85">
            <v>0</v>
          </cell>
          <cell r="S85">
            <v>0</v>
          </cell>
          <cell r="T85">
            <v>154</v>
          </cell>
          <cell r="U85">
            <v>0</v>
          </cell>
          <cell r="V85">
            <v>1</v>
          </cell>
          <cell r="W85" t="b">
            <v>0</v>
          </cell>
          <cell r="X85">
            <v>0</v>
          </cell>
        </row>
        <row r="86">
          <cell r="A86" t="str">
            <v>17..816</v>
          </cell>
          <cell r="B86">
            <v>74</v>
          </cell>
          <cell r="C86" t="str">
            <v>Ông Nguyễn Lương Bằng</v>
          </cell>
          <cell r="D86" t="str">
            <v>816</v>
          </cell>
          <cell r="E86" t="str">
            <v>BHK</v>
          </cell>
          <cell r="F86">
            <v>820</v>
          </cell>
          <cell r="G86">
            <v>0</v>
          </cell>
          <cell r="H86">
            <v>820</v>
          </cell>
          <cell r="I86" t="str">
            <v>17</v>
          </cell>
          <cell r="J86">
            <v>816</v>
          </cell>
          <cell r="K86">
            <v>820</v>
          </cell>
          <cell r="L86" t="str">
            <v>BHK</v>
          </cell>
          <cell r="M86" t="str">
            <v>AL 224462</v>
          </cell>
          <cell r="N86">
            <v>0</v>
          </cell>
          <cell r="O86" t="str">
            <v>tuấn</v>
          </cell>
          <cell r="P86" t="str">
            <v>Đất giao NĐ 64</v>
          </cell>
          <cell r="Q86" t="str">
            <v>TBTHĐ đợt 3</v>
          </cell>
          <cell r="R86">
            <v>0</v>
          </cell>
          <cell r="S86">
            <v>0</v>
          </cell>
          <cell r="T86">
            <v>820</v>
          </cell>
          <cell r="U86">
            <v>0</v>
          </cell>
          <cell r="V86" t="str">
            <v>có GCN</v>
          </cell>
          <cell r="W86" t="b">
            <v>0</v>
          </cell>
          <cell r="X86">
            <v>0</v>
          </cell>
        </row>
        <row r="87">
          <cell r="A87" t="str">
            <v>17..817</v>
          </cell>
          <cell r="B87">
            <v>75</v>
          </cell>
          <cell r="C87" t="str">
            <v>UBND phường</v>
          </cell>
          <cell r="D87" t="str">
            <v>817</v>
          </cell>
          <cell r="E87" t="str">
            <v>BHK</v>
          </cell>
          <cell r="F87">
            <v>349</v>
          </cell>
          <cell r="G87">
            <v>0</v>
          </cell>
          <cell r="H87">
            <v>349</v>
          </cell>
          <cell r="I87" t="str">
            <v>17</v>
          </cell>
          <cell r="J87" t="str">
            <v>817</v>
          </cell>
          <cell r="K87">
            <v>349</v>
          </cell>
          <cell r="L87" t="str">
            <v>BHK</v>
          </cell>
          <cell r="M87" t="str">
            <v>ub</v>
          </cell>
          <cell r="N87">
            <v>0</v>
          </cell>
          <cell r="O87">
            <v>0</v>
          </cell>
          <cell r="P87">
            <v>0</v>
          </cell>
          <cell r="Q87" t="str">
            <v>TBTHĐ đợt 3</v>
          </cell>
          <cell r="R87">
            <v>0</v>
          </cell>
          <cell r="S87">
            <v>0</v>
          </cell>
          <cell r="T87">
            <v>349</v>
          </cell>
          <cell r="U87">
            <v>0</v>
          </cell>
          <cell r="V87">
            <v>1</v>
          </cell>
          <cell r="W87" t="b">
            <v>0</v>
          </cell>
          <cell r="X87">
            <v>0</v>
          </cell>
        </row>
        <row r="88">
          <cell r="A88" t="str">
            <v>17..818</v>
          </cell>
          <cell r="B88">
            <v>76</v>
          </cell>
          <cell r="C88" t="str">
            <v>UBND phường</v>
          </cell>
          <cell r="D88" t="str">
            <v>818</v>
          </cell>
          <cell r="E88" t="str">
            <v>BCS</v>
          </cell>
          <cell r="F88">
            <v>328</v>
          </cell>
          <cell r="G88">
            <v>0</v>
          </cell>
          <cell r="H88">
            <v>187</v>
          </cell>
          <cell r="I88" t="str">
            <v>17</v>
          </cell>
          <cell r="J88" t="str">
            <v>818</v>
          </cell>
          <cell r="K88">
            <v>328</v>
          </cell>
          <cell r="L88" t="str">
            <v>BCS</v>
          </cell>
          <cell r="M88" t="str">
            <v>ub</v>
          </cell>
          <cell r="N88">
            <v>0</v>
          </cell>
          <cell r="O88">
            <v>0</v>
          </cell>
          <cell r="P88">
            <v>0</v>
          </cell>
          <cell r="Q88" t="str">
            <v>TBTHĐ đợt 3</v>
          </cell>
          <cell r="R88">
            <v>0</v>
          </cell>
          <cell r="S88">
            <v>0</v>
          </cell>
          <cell r="T88">
            <v>187</v>
          </cell>
          <cell r="U88">
            <v>0</v>
          </cell>
          <cell r="V88">
            <v>1</v>
          </cell>
          <cell r="W88" t="b">
            <v>0</v>
          </cell>
          <cell r="X88">
            <v>0</v>
          </cell>
        </row>
        <row r="89">
          <cell r="A89" t="str">
            <v>17..865</v>
          </cell>
          <cell r="B89">
            <v>77</v>
          </cell>
          <cell r="C89" t="str">
            <v>UBND phường</v>
          </cell>
          <cell r="D89" t="str">
            <v>865</v>
          </cell>
          <cell r="E89" t="str">
            <v>BHK</v>
          </cell>
          <cell r="F89">
            <v>105</v>
          </cell>
          <cell r="G89">
            <v>0</v>
          </cell>
          <cell r="H89">
            <v>105</v>
          </cell>
          <cell r="I89" t="str">
            <v>17</v>
          </cell>
          <cell r="J89" t="str">
            <v>865</v>
          </cell>
          <cell r="K89">
            <v>105</v>
          </cell>
          <cell r="L89" t="str">
            <v>BHK</v>
          </cell>
          <cell r="M89" t="str">
            <v>ub</v>
          </cell>
          <cell r="N89">
            <v>0</v>
          </cell>
          <cell r="O89">
            <v>0</v>
          </cell>
          <cell r="P89">
            <v>0</v>
          </cell>
          <cell r="Q89" t="str">
            <v>TBTHĐ đợt 3</v>
          </cell>
          <cell r="R89">
            <v>0</v>
          </cell>
          <cell r="S89">
            <v>0</v>
          </cell>
          <cell r="T89">
            <v>105</v>
          </cell>
          <cell r="U89">
            <v>0</v>
          </cell>
          <cell r="V89">
            <v>1</v>
          </cell>
          <cell r="W89" t="b">
            <v>0</v>
          </cell>
          <cell r="X89">
            <v>0</v>
          </cell>
        </row>
        <row r="90">
          <cell r="A90" t="str">
            <v>17..905</v>
          </cell>
          <cell r="B90">
            <v>78</v>
          </cell>
          <cell r="C90" t="str">
            <v>UBND phường</v>
          </cell>
          <cell r="D90" t="str">
            <v>905</v>
          </cell>
          <cell r="E90" t="str">
            <v>CLN</v>
          </cell>
          <cell r="F90">
            <v>0</v>
          </cell>
          <cell r="G90">
            <v>1402</v>
          </cell>
          <cell r="H90">
            <v>1306.9000000000001</v>
          </cell>
          <cell r="I90" t="str">
            <v>17</v>
          </cell>
          <cell r="J90" t="str">
            <v>905</v>
          </cell>
          <cell r="K90">
            <v>2512.6999999999998</v>
          </cell>
          <cell r="L90" t="str">
            <v>NTD</v>
          </cell>
          <cell r="M90" t="str">
            <v>ub</v>
          </cell>
          <cell r="N90">
            <v>0</v>
          </cell>
          <cell r="O90">
            <v>0</v>
          </cell>
          <cell r="P90" t="str">
            <v>Cha mẹ cho năm 1989</v>
          </cell>
          <cell r="Q90" t="str">
            <v>TBTHĐ đợt 3</v>
          </cell>
          <cell r="R90">
            <v>0</v>
          </cell>
          <cell r="S90">
            <v>0</v>
          </cell>
          <cell r="T90">
            <v>1306.9000000000001</v>
          </cell>
          <cell r="U90" t="str">
            <v>khác</v>
          </cell>
          <cell r="V90">
            <v>1</v>
          </cell>
          <cell r="W90" t="b">
            <v>0</v>
          </cell>
          <cell r="X90">
            <v>0</v>
          </cell>
        </row>
        <row r="91">
          <cell r="A91" t="str">
            <v>17..915</v>
          </cell>
          <cell r="B91">
            <v>79</v>
          </cell>
          <cell r="C91" t="str">
            <v>UBND phường</v>
          </cell>
          <cell r="D91" t="str">
            <v>915</v>
          </cell>
          <cell r="E91" t="str">
            <v>CLN</v>
          </cell>
          <cell r="F91">
            <v>0</v>
          </cell>
          <cell r="G91">
            <v>782</v>
          </cell>
          <cell r="H91">
            <v>782</v>
          </cell>
          <cell r="I91" t="str">
            <v>17</v>
          </cell>
          <cell r="J91" t="str">
            <v>915</v>
          </cell>
          <cell r="K91">
            <v>651.1</v>
          </cell>
          <cell r="L91" t="str">
            <v>BCS</v>
          </cell>
          <cell r="M91" t="str">
            <v>ub</v>
          </cell>
          <cell r="N91">
            <v>0</v>
          </cell>
          <cell r="O91">
            <v>0</v>
          </cell>
          <cell r="P91" t="str">
            <v>Khai hoang năm 1979</v>
          </cell>
          <cell r="Q91" t="str">
            <v>TBTHĐ đợt 3</v>
          </cell>
          <cell r="R91">
            <v>0</v>
          </cell>
          <cell r="S91">
            <v>0</v>
          </cell>
          <cell r="T91">
            <v>782</v>
          </cell>
          <cell r="U91" t="str">
            <v>khác</v>
          </cell>
          <cell r="V91">
            <v>1</v>
          </cell>
          <cell r="W91" t="b">
            <v>0</v>
          </cell>
          <cell r="X91">
            <v>0</v>
          </cell>
        </row>
        <row r="92">
          <cell r="A92" t="str">
            <v>17..965</v>
          </cell>
          <cell r="B92">
            <v>80</v>
          </cell>
          <cell r="C92" t="str">
            <v>UBND phường</v>
          </cell>
          <cell r="D92" t="str">
            <v>965</v>
          </cell>
          <cell r="E92" t="str">
            <v>CLN</v>
          </cell>
          <cell r="F92">
            <v>0</v>
          </cell>
          <cell r="G92">
            <v>352</v>
          </cell>
          <cell r="H92">
            <v>259.3</v>
          </cell>
          <cell r="I92" t="str">
            <v>17</v>
          </cell>
          <cell r="J92" t="str">
            <v>965</v>
          </cell>
          <cell r="K92">
            <v>195.9</v>
          </cell>
          <cell r="L92" t="str">
            <v>LNK</v>
          </cell>
          <cell r="M92" t="str">
            <v>ub</v>
          </cell>
          <cell r="N92">
            <v>0</v>
          </cell>
          <cell r="O92">
            <v>0</v>
          </cell>
          <cell r="P92" t="str">
            <v>Khai hoang năm 1976?</v>
          </cell>
          <cell r="Q92" t="str">
            <v>TBTHĐ đợt 3</v>
          </cell>
          <cell r="R92">
            <v>0</v>
          </cell>
          <cell r="S92">
            <v>0</v>
          </cell>
          <cell r="T92">
            <v>259.3</v>
          </cell>
          <cell r="U92">
            <v>0</v>
          </cell>
          <cell r="V92">
            <v>1</v>
          </cell>
          <cell r="W92" t="b">
            <v>0</v>
          </cell>
          <cell r="X92">
            <v>0</v>
          </cell>
        </row>
        <row r="93">
          <cell r="A93" t="str">
            <v>17..1060</v>
          </cell>
          <cell r="B93">
            <v>81</v>
          </cell>
          <cell r="C93" t="str">
            <v>Ông Nguyễn Hùng đại diện đồng thừa kế của hộ bà Đỗ Thị Nhung</v>
          </cell>
          <cell r="D93" t="str">
            <v>1060</v>
          </cell>
          <cell r="E93" t="str">
            <v>BHK</v>
          </cell>
          <cell r="F93">
            <v>1002</v>
          </cell>
          <cell r="G93">
            <v>0</v>
          </cell>
          <cell r="H93">
            <v>799.8</v>
          </cell>
          <cell r="I93" t="str">
            <v>17</v>
          </cell>
          <cell r="J93" t="str">
            <v>1060</v>
          </cell>
          <cell r="K93">
            <v>1002</v>
          </cell>
          <cell r="L93" t="str">
            <v>BHK</v>
          </cell>
          <cell r="M93" t="str">
            <v>CNHT</v>
          </cell>
          <cell r="N93">
            <v>0</v>
          </cell>
          <cell r="O93">
            <v>0</v>
          </cell>
          <cell r="P93" t="str">
            <v>đất giao NĐ 64</v>
          </cell>
          <cell r="Q93" t="str">
            <v>TBTHĐ đợt 3</v>
          </cell>
          <cell r="R93">
            <v>0</v>
          </cell>
          <cell r="S93">
            <v>0</v>
          </cell>
          <cell r="T93">
            <v>799.8</v>
          </cell>
          <cell r="U93">
            <v>0</v>
          </cell>
          <cell r="V93">
            <v>0</v>
          </cell>
          <cell r="W93" t="b">
            <v>0</v>
          </cell>
          <cell r="X93">
            <v>0</v>
          </cell>
        </row>
        <row r="94">
          <cell r="A94" t="str">
            <v>17..1072</v>
          </cell>
          <cell r="B94">
            <v>82</v>
          </cell>
          <cell r="C94" t="str">
            <v>Ông Nguyễn Hữu Hưng</v>
          </cell>
          <cell r="D94" t="str">
            <v>1072</v>
          </cell>
          <cell r="E94" t="str">
            <v>LUC</v>
          </cell>
          <cell r="F94">
            <v>237</v>
          </cell>
          <cell r="G94">
            <v>0</v>
          </cell>
          <cell r="H94">
            <v>237</v>
          </cell>
          <cell r="I94" t="str">
            <v>17</v>
          </cell>
          <cell r="J94">
            <v>1072</v>
          </cell>
          <cell r="K94">
            <v>237</v>
          </cell>
          <cell r="L94" t="str">
            <v>LUC</v>
          </cell>
          <cell r="M94" t="str">
            <v>BR 046898</v>
          </cell>
          <cell r="N94">
            <v>0</v>
          </cell>
          <cell r="O94">
            <v>0</v>
          </cell>
          <cell r="P94" t="str">
            <v>Đất giao NĐ 64</v>
          </cell>
          <cell r="Q94" t="str">
            <v>TBTHĐ đợt 3</v>
          </cell>
          <cell r="R94">
            <v>0</v>
          </cell>
          <cell r="S94">
            <v>0</v>
          </cell>
          <cell r="T94">
            <v>237</v>
          </cell>
          <cell r="U94">
            <v>0</v>
          </cell>
          <cell r="V94" t="str">
            <v>có GCN</v>
          </cell>
          <cell r="W94" t="b">
            <v>0</v>
          </cell>
          <cell r="X94">
            <v>0</v>
          </cell>
        </row>
        <row r="95">
          <cell r="A95" t="str">
            <v>17..1076</v>
          </cell>
          <cell r="B95">
            <v>83</v>
          </cell>
          <cell r="C95" t="str">
            <v>Hộ ông Tô Văn Hảo và bà Lê Thị Kim Bốn</v>
          </cell>
          <cell r="D95" t="str">
            <v>1076</v>
          </cell>
          <cell r="E95" t="str">
            <v>BHK</v>
          </cell>
          <cell r="F95">
            <v>326</v>
          </cell>
          <cell r="G95">
            <v>0</v>
          </cell>
          <cell r="H95">
            <v>296.39999999999998</v>
          </cell>
          <cell r="I95" t="str">
            <v>17</v>
          </cell>
          <cell r="J95" t="str">
            <v>1076</v>
          </cell>
          <cell r="K95">
            <v>326</v>
          </cell>
          <cell r="L95" t="str">
            <v>BHK</v>
          </cell>
          <cell r="M95" t="str">
            <v>CNHT</v>
          </cell>
          <cell r="N95">
            <v>0</v>
          </cell>
          <cell r="O95">
            <v>0</v>
          </cell>
          <cell r="P95">
            <v>0</v>
          </cell>
          <cell r="Q95" t="str">
            <v>TBTHĐ đợt 3</v>
          </cell>
          <cell r="R95">
            <v>0</v>
          </cell>
          <cell r="S95">
            <v>0</v>
          </cell>
          <cell r="T95">
            <v>296.39999999999998</v>
          </cell>
          <cell r="U95">
            <v>0</v>
          </cell>
          <cell r="V95">
            <v>0</v>
          </cell>
          <cell r="W95" t="b">
            <v>0</v>
          </cell>
          <cell r="X95">
            <v>0</v>
          </cell>
        </row>
        <row r="96">
          <cell r="A96" t="str">
            <v>17..1115</v>
          </cell>
          <cell r="B96">
            <v>84</v>
          </cell>
          <cell r="C96" t="str">
            <v>UBND phường</v>
          </cell>
          <cell r="D96" t="str">
            <v>1115</v>
          </cell>
          <cell r="E96" t="str">
            <v>LUC</v>
          </cell>
          <cell r="F96">
            <v>1000</v>
          </cell>
          <cell r="G96">
            <v>0</v>
          </cell>
          <cell r="H96">
            <v>249</v>
          </cell>
          <cell r="I96" t="str">
            <v>17</v>
          </cell>
          <cell r="J96" t="str">
            <v>1115</v>
          </cell>
          <cell r="K96">
            <v>1000</v>
          </cell>
          <cell r="L96" t="str">
            <v>LUC</v>
          </cell>
          <cell r="M96" t="str">
            <v>ub</v>
          </cell>
          <cell r="N96">
            <v>0</v>
          </cell>
          <cell r="O96">
            <v>0</v>
          </cell>
          <cell r="P96">
            <v>0</v>
          </cell>
          <cell r="Q96" t="str">
            <v>TBTHĐ đợt 3</v>
          </cell>
          <cell r="R96">
            <v>0</v>
          </cell>
          <cell r="S96">
            <v>0</v>
          </cell>
          <cell r="T96">
            <v>249</v>
          </cell>
          <cell r="U96">
            <v>0</v>
          </cell>
          <cell r="V96">
            <v>1</v>
          </cell>
          <cell r="W96" t="b">
            <v>0</v>
          </cell>
          <cell r="X96">
            <v>0</v>
          </cell>
        </row>
        <row r="97">
          <cell r="A97" t="str">
            <v>17..1130</v>
          </cell>
          <cell r="B97">
            <v>85</v>
          </cell>
          <cell r="C97" t="str">
            <v>UBND phường</v>
          </cell>
          <cell r="D97" t="str">
            <v>1130</v>
          </cell>
          <cell r="E97" t="str">
            <v>BCS</v>
          </cell>
          <cell r="F97">
            <v>4474</v>
          </cell>
          <cell r="G97">
            <v>0</v>
          </cell>
          <cell r="H97">
            <v>588.6</v>
          </cell>
          <cell r="I97" t="str">
            <v>17</v>
          </cell>
          <cell r="J97" t="str">
            <v>1130</v>
          </cell>
          <cell r="K97">
            <v>4474</v>
          </cell>
          <cell r="L97" t="str">
            <v>BCS</v>
          </cell>
          <cell r="M97" t="str">
            <v>ub</v>
          </cell>
          <cell r="N97">
            <v>0</v>
          </cell>
          <cell r="O97">
            <v>0</v>
          </cell>
          <cell r="P97">
            <v>0</v>
          </cell>
          <cell r="Q97" t="str">
            <v>TBTHĐ đợt 3</v>
          </cell>
          <cell r="R97">
            <v>0</v>
          </cell>
          <cell r="S97">
            <v>0</v>
          </cell>
          <cell r="T97">
            <v>588.6</v>
          </cell>
          <cell r="U97">
            <v>0</v>
          </cell>
          <cell r="V97">
            <v>1</v>
          </cell>
          <cell r="W97" t="b">
            <v>0</v>
          </cell>
          <cell r="X97">
            <v>0</v>
          </cell>
        </row>
        <row r="98">
          <cell r="A98" t="str">
            <v>17..1159</v>
          </cell>
          <cell r="B98">
            <v>86</v>
          </cell>
          <cell r="C98" t="str">
            <v>Hộ ông Lê Quang Trung và bà Nguyễn Thị Mun</v>
          </cell>
          <cell r="D98" t="str">
            <v>1159</v>
          </cell>
          <cell r="E98" t="str">
            <v>CLN</v>
          </cell>
          <cell r="F98">
            <v>0</v>
          </cell>
          <cell r="G98">
            <v>1104</v>
          </cell>
          <cell r="H98">
            <v>148.9</v>
          </cell>
          <cell r="I98" t="str">
            <v>17</v>
          </cell>
          <cell r="J98" t="str">
            <v>TT</v>
          </cell>
          <cell r="K98">
            <v>0</v>
          </cell>
          <cell r="L98">
            <v>0</v>
          </cell>
          <cell r="M98" t="str">
            <v>CNHT</v>
          </cell>
          <cell r="N98">
            <v>0</v>
          </cell>
          <cell r="O98">
            <v>0</v>
          </cell>
          <cell r="P98" t="str">
            <v>Đất giao NĐ 64</v>
          </cell>
          <cell r="Q98" t="str">
            <v>TBTHĐ đợt 3</v>
          </cell>
          <cell r="R98">
            <v>0</v>
          </cell>
          <cell r="S98">
            <v>0</v>
          </cell>
          <cell r="T98">
            <v>148.9</v>
          </cell>
          <cell r="U98" t="str">
            <v>khác</v>
          </cell>
          <cell r="V98">
            <v>0</v>
          </cell>
          <cell r="W98" t="b">
            <v>0</v>
          </cell>
          <cell r="X98">
            <v>0</v>
          </cell>
        </row>
        <row r="99">
          <cell r="A99" t="str">
            <v>17..1160</v>
          </cell>
          <cell r="B99">
            <v>87</v>
          </cell>
          <cell r="C99" t="str">
            <v>UBND phường</v>
          </cell>
          <cell r="D99" t="str">
            <v>1160</v>
          </cell>
          <cell r="E99" t="str">
            <v>CLN</v>
          </cell>
          <cell r="F99">
            <v>0</v>
          </cell>
          <cell r="G99">
            <v>778</v>
          </cell>
          <cell r="H99">
            <v>327</v>
          </cell>
          <cell r="I99" t="str">
            <v>17</v>
          </cell>
          <cell r="J99" t="str">
            <v>TT</v>
          </cell>
          <cell r="K99">
            <v>0</v>
          </cell>
          <cell r="L99">
            <v>0</v>
          </cell>
          <cell r="M99" t="str">
            <v>ub</v>
          </cell>
          <cell r="N99">
            <v>0</v>
          </cell>
          <cell r="O99">
            <v>0</v>
          </cell>
          <cell r="P99" t="str">
            <v>Khai hoang năm 1978?</v>
          </cell>
          <cell r="Q99" t="str">
            <v>TBTHĐ đợt 3</v>
          </cell>
          <cell r="R99">
            <v>0</v>
          </cell>
          <cell r="S99">
            <v>0</v>
          </cell>
          <cell r="T99">
            <v>327</v>
          </cell>
          <cell r="U99" t="str">
            <v>khác</v>
          </cell>
          <cell r="V99">
            <v>1</v>
          </cell>
          <cell r="W99" t="b">
            <v>0</v>
          </cell>
          <cell r="X99">
            <v>0</v>
          </cell>
        </row>
        <row r="100">
          <cell r="A100" t="str">
            <v>17..1163</v>
          </cell>
          <cell r="B100">
            <v>88</v>
          </cell>
          <cell r="C100" t="str">
            <v>UBND phường</v>
          </cell>
          <cell r="D100" t="str">
            <v>1163</v>
          </cell>
          <cell r="E100" t="str">
            <v>CLN</v>
          </cell>
          <cell r="F100">
            <v>0</v>
          </cell>
          <cell r="G100">
            <v>47</v>
          </cell>
          <cell r="H100">
            <v>44.2</v>
          </cell>
          <cell r="I100" t="str">
            <v>17</v>
          </cell>
          <cell r="J100" t="str">
            <v>TT</v>
          </cell>
          <cell r="K100">
            <v>0</v>
          </cell>
          <cell r="L100">
            <v>0</v>
          </cell>
          <cell r="M100" t="str">
            <v>ub</v>
          </cell>
          <cell r="N100">
            <v>0</v>
          </cell>
          <cell r="O100">
            <v>0</v>
          </cell>
          <cell r="P100" t="str">
            <v>Cha mẹ cho</v>
          </cell>
          <cell r="Q100" t="str">
            <v>TBTHĐ đợt 3</v>
          </cell>
          <cell r="R100">
            <v>0</v>
          </cell>
          <cell r="S100">
            <v>0</v>
          </cell>
          <cell r="T100">
            <v>44.2</v>
          </cell>
          <cell r="U100">
            <v>0</v>
          </cell>
          <cell r="V100">
            <v>1</v>
          </cell>
          <cell r="W100" t="b">
            <v>0</v>
          </cell>
          <cell r="X100">
            <v>0</v>
          </cell>
        </row>
        <row r="101">
          <cell r="A101" t="str">
            <v>17..1164</v>
          </cell>
          <cell r="B101">
            <v>89</v>
          </cell>
          <cell r="C101" t="str">
            <v>UBND phường</v>
          </cell>
          <cell r="D101" t="str">
            <v>1164</v>
          </cell>
          <cell r="E101" t="str">
            <v>CLN</v>
          </cell>
          <cell r="F101">
            <v>0</v>
          </cell>
          <cell r="G101">
            <v>168</v>
          </cell>
          <cell r="H101">
            <v>168</v>
          </cell>
          <cell r="I101" t="str">
            <v>17</v>
          </cell>
          <cell r="J101" t="str">
            <v>TT</v>
          </cell>
          <cell r="K101">
            <v>0</v>
          </cell>
          <cell r="L101">
            <v>0</v>
          </cell>
          <cell r="M101" t="str">
            <v>ub</v>
          </cell>
          <cell r="N101">
            <v>0</v>
          </cell>
          <cell r="O101">
            <v>0</v>
          </cell>
          <cell r="P101" t="str">
            <v>Khai hoang năm 1978</v>
          </cell>
          <cell r="Q101" t="str">
            <v>TBTHĐ đợt 3</v>
          </cell>
          <cell r="R101">
            <v>0</v>
          </cell>
          <cell r="S101">
            <v>0</v>
          </cell>
          <cell r="T101">
            <v>168</v>
          </cell>
          <cell r="U101">
            <v>0</v>
          </cell>
          <cell r="V101">
            <v>1</v>
          </cell>
          <cell r="W101" t="b">
            <v>0</v>
          </cell>
          <cell r="X101">
            <v>0</v>
          </cell>
        </row>
        <row r="102">
          <cell r="A102" t="str">
            <v>17..1165</v>
          </cell>
          <cell r="B102">
            <v>90</v>
          </cell>
          <cell r="C102" t="str">
            <v>UBND phường</v>
          </cell>
          <cell r="D102" t="str">
            <v>1165</v>
          </cell>
          <cell r="E102" t="str">
            <v>CLN</v>
          </cell>
          <cell r="F102">
            <v>0</v>
          </cell>
          <cell r="G102">
            <v>1463</v>
          </cell>
          <cell r="H102">
            <v>1000.2</v>
          </cell>
          <cell r="I102" t="str">
            <v>17</v>
          </cell>
          <cell r="J102" t="str">
            <v>TT</v>
          </cell>
          <cell r="K102">
            <v>0</v>
          </cell>
          <cell r="L102">
            <v>0</v>
          </cell>
          <cell r="M102" t="str">
            <v>ub</v>
          </cell>
          <cell r="N102">
            <v>0</v>
          </cell>
          <cell r="O102">
            <v>0</v>
          </cell>
          <cell r="P102" t="str">
            <v>Khai hoang năm 1975</v>
          </cell>
          <cell r="Q102" t="str">
            <v>TBTHĐ đợt 3</v>
          </cell>
          <cell r="R102">
            <v>0</v>
          </cell>
          <cell r="S102">
            <v>0</v>
          </cell>
          <cell r="T102">
            <v>1000.2</v>
          </cell>
          <cell r="U102" t="str">
            <v>khác</v>
          </cell>
          <cell r="V102">
            <v>1</v>
          </cell>
          <cell r="W102" t="b">
            <v>0</v>
          </cell>
          <cell r="X102">
            <v>0</v>
          </cell>
        </row>
        <row r="103">
          <cell r="A103" t="str">
            <v>17..1166</v>
          </cell>
          <cell r="B103">
            <v>91</v>
          </cell>
          <cell r="C103" t="str">
            <v>UBND phường</v>
          </cell>
          <cell r="D103" t="str">
            <v>1166</v>
          </cell>
          <cell r="E103" t="str">
            <v>CLN</v>
          </cell>
          <cell r="F103">
            <v>0</v>
          </cell>
          <cell r="G103">
            <v>495</v>
          </cell>
          <cell r="H103">
            <v>492.6</v>
          </cell>
          <cell r="I103" t="str">
            <v>17</v>
          </cell>
          <cell r="J103" t="str">
            <v>TT</v>
          </cell>
          <cell r="K103">
            <v>0</v>
          </cell>
          <cell r="L103">
            <v>0</v>
          </cell>
          <cell r="M103" t="str">
            <v>ub</v>
          </cell>
          <cell r="N103">
            <v>0</v>
          </cell>
          <cell r="O103">
            <v>0</v>
          </cell>
          <cell r="P103" t="str">
            <v>Cha mẹ cho năm 1979???</v>
          </cell>
          <cell r="Q103" t="str">
            <v>TBTHĐ đợt 3</v>
          </cell>
          <cell r="R103">
            <v>0</v>
          </cell>
          <cell r="S103">
            <v>0</v>
          </cell>
          <cell r="T103">
            <v>492.6</v>
          </cell>
          <cell r="U103" t="str">
            <v>khác</v>
          </cell>
          <cell r="V103">
            <v>1</v>
          </cell>
          <cell r="W103" t="b">
            <v>0</v>
          </cell>
          <cell r="X103">
            <v>0</v>
          </cell>
        </row>
        <row r="104">
          <cell r="A104" t="str">
            <v>17..1167</v>
          </cell>
          <cell r="B104">
            <v>92</v>
          </cell>
          <cell r="C104" t="str">
            <v>UBND phường</v>
          </cell>
          <cell r="D104" t="str">
            <v>1167</v>
          </cell>
          <cell r="E104" t="str">
            <v>CLN</v>
          </cell>
          <cell r="F104">
            <v>0</v>
          </cell>
          <cell r="G104">
            <v>897</v>
          </cell>
          <cell r="H104">
            <v>134.1</v>
          </cell>
          <cell r="I104" t="str">
            <v>17</v>
          </cell>
          <cell r="J104" t="str">
            <v>TT</v>
          </cell>
          <cell r="K104">
            <v>0</v>
          </cell>
          <cell r="L104">
            <v>0</v>
          </cell>
          <cell r="M104" t="str">
            <v>ub</v>
          </cell>
          <cell r="N104">
            <v>0</v>
          </cell>
          <cell r="O104">
            <v>0</v>
          </cell>
          <cell r="P104" t="str">
            <v>Khai hoang năm 1986</v>
          </cell>
          <cell r="Q104" t="str">
            <v>TBTHĐ đợt 3</v>
          </cell>
          <cell r="R104">
            <v>0</v>
          </cell>
          <cell r="S104">
            <v>0</v>
          </cell>
          <cell r="T104">
            <v>134.1</v>
          </cell>
          <cell r="U104" t="str">
            <v>khác</v>
          </cell>
          <cell r="V104">
            <v>1</v>
          </cell>
          <cell r="W104" t="b">
            <v>0</v>
          </cell>
          <cell r="X104">
            <v>0</v>
          </cell>
        </row>
        <row r="105">
          <cell r="A105" t="str">
            <v>17..1168</v>
          </cell>
          <cell r="B105">
            <v>93</v>
          </cell>
          <cell r="C105" t="str">
            <v>UBND phường</v>
          </cell>
          <cell r="D105" t="str">
            <v>1168</v>
          </cell>
          <cell r="E105" t="str">
            <v>CLN</v>
          </cell>
          <cell r="F105">
            <v>0</v>
          </cell>
          <cell r="G105">
            <v>348</v>
          </cell>
          <cell r="H105">
            <v>123.2</v>
          </cell>
          <cell r="I105" t="str">
            <v>17</v>
          </cell>
          <cell r="J105" t="str">
            <v>TT</v>
          </cell>
          <cell r="K105">
            <v>0</v>
          </cell>
          <cell r="L105">
            <v>0</v>
          </cell>
          <cell r="M105" t="str">
            <v>ub</v>
          </cell>
          <cell r="N105">
            <v>0</v>
          </cell>
          <cell r="O105">
            <v>0</v>
          </cell>
          <cell r="P105">
            <v>0</v>
          </cell>
          <cell r="Q105" t="str">
            <v>TBTHĐ đợt 3</v>
          </cell>
          <cell r="R105">
            <v>0</v>
          </cell>
          <cell r="S105">
            <v>0</v>
          </cell>
          <cell r="T105">
            <v>123.2</v>
          </cell>
          <cell r="U105">
            <v>0</v>
          </cell>
          <cell r="V105">
            <v>1</v>
          </cell>
          <cell r="W105" t="b">
            <v>0</v>
          </cell>
          <cell r="X105">
            <v>0</v>
          </cell>
        </row>
        <row r="106">
          <cell r="A106" t="str">
            <v>17..1169</v>
          </cell>
          <cell r="B106">
            <v>94</v>
          </cell>
          <cell r="C106" t="str">
            <v>UBND phường</v>
          </cell>
          <cell r="D106" t="str">
            <v>1169</v>
          </cell>
          <cell r="E106" t="str">
            <v>CLN</v>
          </cell>
          <cell r="F106">
            <v>0</v>
          </cell>
          <cell r="G106">
            <v>574</v>
          </cell>
          <cell r="H106">
            <v>443.9</v>
          </cell>
          <cell r="I106" t="str">
            <v>17</v>
          </cell>
          <cell r="J106" t="str">
            <v>TT</v>
          </cell>
          <cell r="K106">
            <v>0</v>
          </cell>
          <cell r="L106">
            <v>0</v>
          </cell>
          <cell r="M106" t="str">
            <v>ub</v>
          </cell>
          <cell r="N106">
            <v>0</v>
          </cell>
          <cell r="O106">
            <v>0</v>
          </cell>
          <cell r="P106">
            <v>0</v>
          </cell>
          <cell r="Q106" t="str">
            <v>TBTHĐ đợt 3</v>
          </cell>
          <cell r="R106">
            <v>0</v>
          </cell>
          <cell r="S106">
            <v>0</v>
          </cell>
          <cell r="T106">
            <v>443.9</v>
          </cell>
          <cell r="U106">
            <v>0</v>
          </cell>
          <cell r="V106">
            <v>1</v>
          </cell>
          <cell r="W106" t="b">
            <v>0</v>
          </cell>
          <cell r="X106">
            <v>0</v>
          </cell>
        </row>
        <row r="107">
          <cell r="A107" t="str">
            <v>18..861</v>
          </cell>
          <cell r="B107">
            <v>95</v>
          </cell>
          <cell r="C107" t="str">
            <v>Bà Nguyễn Thị Phượng đại diện đồng thừa kế của hộ bà Nguyễn Thị Tỵ</v>
          </cell>
          <cell r="D107" t="str">
            <v>861</v>
          </cell>
          <cell r="E107" t="str">
            <v>CLN</v>
          </cell>
          <cell r="F107">
            <v>0</v>
          </cell>
          <cell r="G107">
            <v>1639</v>
          </cell>
          <cell r="H107">
            <v>1585.6</v>
          </cell>
          <cell r="I107" t="str">
            <v>18</v>
          </cell>
          <cell r="J107" t="str">
            <v>861</v>
          </cell>
          <cell r="K107">
            <v>1501.6</v>
          </cell>
          <cell r="L107" t="str">
            <v>BCS</v>
          </cell>
          <cell r="M107" t="str">
            <v>CNHT</v>
          </cell>
          <cell r="N107">
            <v>0</v>
          </cell>
          <cell r="O107">
            <v>0</v>
          </cell>
          <cell r="P107" t="str">
            <v xml:space="preserve"> Nguyễn Thị Tỵ khai hoang, năm 2021 chết, để lại cho  Nguyễn Thị Phượng</v>
          </cell>
          <cell r="Q107" t="str">
            <v>TBTHĐ đợt 3</v>
          </cell>
          <cell r="R107">
            <v>0</v>
          </cell>
          <cell r="S107">
            <v>0</v>
          </cell>
          <cell r="T107">
            <v>1585.6</v>
          </cell>
          <cell r="U107">
            <v>0</v>
          </cell>
          <cell r="V107">
            <v>0</v>
          </cell>
          <cell r="W107" t="b">
            <v>0</v>
          </cell>
          <cell r="X107">
            <v>0</v>
          </cell>
        </row>
        <row r="108">
          <cell r="A108" t="str">
            <v>18..863</v>
          </cell>
          <cell r="B108">
            <v>96</v>
          </cell>
          <cell r="C108" t="str">
            <v>Hộ bà Thái Thị Đầm</v>
          </cell>
          <cell r="D108" t="str">
            <v>863</v>
          </cell>
          <cell r="E108" t="str">
            <v>CLN</v>
          </cell>
          <cell r="F108">
            <v>0</v>
          </cell>
          <cell r="G108">
            <v>964</v>
          </cell>
          <cell r="H108">
            <v>451.4</v>
          </cell>
          <cell r="I108" t="str">
            <v>18</v>
          </cell>
          <cell r="J108" t="str">
            <v>863</v>
          </cell>
          <cell r="K108">
            <v>800.4</v>
          </cell>
          <cell r="L108" t="str">
            <v>BCS</v>
          </cell>
          <cell r="M108" t="str">
            <v>CNHT</v>
          </cell>
          <cell r="N108">
            <v>0</v>
          </cell>
          <cell r="O108">
            <v>0</v>
          </cell>
          <cell r="P108">
            <v>0</v>
          </cell>
          <cell r="Q108" t="str">
            <v>TBTHĐ đợt 3</v>
          </cell>
          <cell r="R108">
            <v>0</v>
          </cell>
          <cell r="S108">
            <v>0</v>
          </cell>
          <cell r="T108">
            <v>451.4</v>
          </cell>
          <cell r="U108">
            <v>0</v>
          </cell>
          <cell r="V108">
            <v>0</v>
          </cell>
          <cell r="W108" t="b">
            <v>0</v>
          </cell>
          <cell r="X108">
            <v>0</v>
          </cell>
        </row>
        <row r="109">
          <cell r="A109" t="str">
            <v>18..1110</v>
          </cell>
          <cell r="B109">
            <v>97</v>
          </cell>
          <cell r="C109" t="str">
            <v>UBND phường</v>
          </cell>
          <cell r="D109" t="str">
            <v>1110</v>
          </cell>
          <cell r="E109" t="str">
            <v>CLN</v>
          </cell>
          <cell r="F109">
            <v>0</v>
          </cell>
          <cell r="G109">
            <v>1196</v>
          </cell>
          <cell r="H109">
            <v>350.8</v>
          </cell>
          <cell r="I109" t="str">
            <v>18</v>
          </cell>
          <cell r="J109" t="str">
            <v>TT</v>
          </cell>
          <cell r="K109">
            <v>0</v>
          </cell>
          <cell r="L109">
            <v>0</v>
          </cell>
          <cell r="M109" t="str">
            <v>ub</v>
          </cell>
          <cell r="N109">
            <v>0</v>
          </cell>
          <cell r="O109">
            <v>0</v>
          </cell>
          <cell r="P109">
            <v>0</v>
          </cell>
          <cell r="Q109" t="str">
            <v>TBTHĐ đợt 3</v>
          </cell>
          <cell r="R109">
            <v>0</v>
          </cell>
          <cell r="S109">
            <v>0</v>
          </cell>
          <cell r="T109">
            <v>350.8</v>
          </cell>
          <cell r="U109" t="str">
            <v>khác</v>
          </cell>
          <cell r="V109">
            <v>1</v>
          </cell>
          <cell r="W109" t="b">
            <v>0</v>
          </cell>
          <cell r="X109">
            <v>0</v>
          </cell>
        </row>
        <row r="110">
          <cell r="A110" t="str">
            <v>18..1111</v>
          </cell>
          <cell r="B110">
            <v>98</v>
          </cell>
          <cell r="C110" t="str">
            <v>Hộ ông Nguyễn Văn Hai và bà Nguyễn Thị Thảnh</v>
          </cell>
          <cell r="D110" t="str">
            <v>1111</v>
          </cell>
          <cell r="E110" t="str">
            <v>CLN</v>
          </cell>
          <cell r="F110">
            <v>0</v>
          </cell>
          <cell r="G110">
            <v>764</v>
          </cell>
          <cell r="H110">
            <v>27.9</v>
          </cell>
          <cell r="I110" t="str">
            <v>18</v>
          </cell>
          <cell r="J110" t="str">
            <v>TT</v>
          </cell>
          <cell r="K110">
            <v>0</v>
          </cell>
          <cell r="L110">
            <v>0</v>
          </cell>
          <cell r="M110" t="str">
            <v>CNHT</v>
          </cell>
          <cell r="N110">
            <v>0</v>
          </cell>
          <cell r="O110">
            <v>0</v>
          </cell>
          <cell r="P110">
            <v>0</v>
          </cell>
          <cell r="Q110" t="str">
            <v>TBTHĐ đợt 3</v>
          </cell>
          <cell r="R110">
            <v>0</v>
          </cell>
          <cell r="S110">
            <v>0</v>
          </cell>
          <cell r="T110">
            <v>27.9</v>
          </cell>
          <cell r="U110">
            <v>0</v>
          </cell>
          <cell r="V110">
            <v>0</v>
          </cell>
          <cell r="W110" t="b">
            <v>0</v>
          </cell>
          <cell r="X110">
            <v>0</v>
          </cell>
        </row>
        <row r="111">
          <cell r="A111" t="str">
            <v>23..43</v>
          </cell>
          <cell r="B111">
            <v>99</v>
          </cell>
          <cell r="C111" t="str">
            <v>UBND phường</v>
          </cell>
          <cell r="D111" t="str">
            <v>43</v>
          </cell>
          <cell r="E111" t="str">
            <v>CLN</v>
          </cell>
          <cell r="F111">
            <v>0</v>
          </cell>
          <cell r="G111">
            <v>342</v>
          </cell>
          <cell r="H111">
            <v>81.3</v>
          </cell>
          <cell r="I111" t="str">
            <v>23</v>
          </cell>
          <cell r="J111" t="str">
            <v>43</v>
          </cell>
          <cell r="K111">
            <v>291.2</v>
          </cell>
          <cell r="L111" t="str">
            <v>LNK</v>
          </cell>
          <cell r="M111" t="str">
            <v>ub</v>
          </cell>
          <cell r="N111">
            <v>0</v>
          </cell>
          <cell r="O111">
            <v>0</v>
          </cell>
          <cell r="P111" t="str">
            <v>Khoang hoang năm 1976?</v>
          </cell>
          <cell r="Q111" t="str">
            <v>TBTHĐ đợt 3</v>
          </cell>
          <cell r="R111">
            <v>0</v>
          </cell>
          <cell r="S111">
            <v>0</v>
          </cell>
          <cell r="T111">
            <v>81.3</v>
          </cell>
          <cell r="U111" t="str">
            <v>khác</v>
          </cell>
          <cell r="V111">
            <v>1</v>
          </cell>
          <cell r="W111" t="b">
            <v>0</v>
          </cell>
          <cell r="X111">
            <v>0</v>
          </cell>
        </row>
        <row r="112">
          <cell r="A112" t="str">
            <v>23..83</v>
          </cell>
          <cell r="B112">
            <v>100</v>
          </cell>
          <cell r="C112" t="str">
            <v>UBND phường</v>
          </cell>
          <cell r="D112" t="str">
            <v>83</v>
          </cell>
          <cell r="E112" t="str">
            <v>CLN</v>
          </cell>
          <cell r="F112">
            <v>0</v>
          </cell>
          <cell r="G112">
            <v>336</v>
          </cell>
          <cell r="H112">
            <v>336</v>
          </cell>
          <cell r="I112" t="str">
            <v>23</v>
          </cell>
          <cell r="J112" t="str">
            <v>83</v>
          </cell>
          <cell r="K112">
            <v>78</v>
          </cell>
          <cell r="L112" t="str">
            <v>BCS</v>
          </cell>
          <cell r="M112" t="str">
            <v>ub</v>
          </cell>
          <cell r="N112">
            <v>0</v>
          </cell>
          <cell r="O112">
            <v>0</v>
          </cell>
          <cell r="P112" t="str">
            <v>Khoang hoang năm 1976?</v>
          </cell>
          <cell r="Q112" t="str">
            <v>TBTHĐ đợt 3</v>
          </cell>
          <cell r="R112">
            <v>0</v>
          </cell>
          <cell r="S112">
            <v>0</v>
          </cell>
          <cell r="T112">
            <v>336</v>
          </cell>
          <cell r="U112">
            <v>0</v>
          </cell>
          <cell r="V112">
            <v>1</v>
          </cell>
          <cell r="W112" t="b">
            <v>0</v>
          </cell>
          <cell r="X112">
            <v>0</v>
          </cell>
        </row>
        <row r="113">
          <cell r="A113" t="str">
            <v>23..89</v>
          </cell>
          <cell r="B113">
            <v>101</v>
          </cell>
          <cell r="C113" t="str">
            <v>UBND phường</v>
          </cell>
          <cell r="D113" t="str">
            <v>89</v>
          </cell>
          <cell r="E113" t="str">
            <v>LUC</v>
          </cell>
          <cell r="F113">
            <v>144</v>
          </cell>
          <cell r="G113">
            <v>0</v>
          </cell>
          <cell r="H113">
            <v>144</v>
          </cell>
          <cell r="I113" t="str">
            <v>23</v>
          </cell>
          <cell r="J113" t="str">
            <v>89</v>
          </cell>
          <cell r="K113">
            <v>144</v>
          </cell>
          <cell r="L113" t="str">
            <v>LUC</v>
          </cell>
          <cell r="M113" t="str">
            <v>ub</v>
          </cell>
          <cell r="N113">
            <v>0</v>
          </cell>
          <cell r="O113">
            <v>0</v>
          </cell>
          <cell r="P113">
            <v>0</v>
          </cell>
          <cell r="Q113" t="str">
            <v>TBTHĐ đợt 3</v>
          </cell>
          <cell r="R113">
            <v>0</v>
          </cell>
          <cell r="S113">
            <v>0</v>
          </cell>
          <cell r="T113">
            <v>144</v>
          </cell>
          <cell r="U113">
            <v>0</v>
          </cell>
          <cell r="V113">
            <v>1</v>
          </cell>
          <cell r="W113" t="b">
            <v>0</v>
          </cell>
          <cell r="X113">
            <v>0</v>
          </cell>
        </row>
        <row r="114">
          <cell r="A114" t="str">
            <v>23..90</v>
          </cell>
          <cell r="B114">
            <v>102</v>
          </cell>
          <cell r="C114" t="str">
            <v>UBND phường</v>
          </cell>
          <cell r="D114" t="str">
            <v>90</v>
          </cell>
          <cell r="E114" t="str">
            <v>LUC</v>
          </cell>
          <cell r="F114">
            <v>124</v>
          </cell>
          <cell r="G114">
            <v>0</v>
          </cell>
          <cell r="H114">
            <v>124</v>
          </cell>
          <cell r="I114" t="str">
            <v>23</v>
          </cell>
          <cell r="J114" t="str">
            <v>90</v>
          </cell>
          <cell r="K114">
            <v>124</v>
          </cell>
          <cell r="L114" t="str">
            <v>LUC</v>
          </cell>
          <cell r="M114" t="str">
            <v>ub</v>
          </cell>
          <cell r="N114">
            <v>0</v>
          </cell>
          <cell r="O114">
            <v>0</v>
          </cell>
          <cell r="P114">
            <v>0</v>
          </cell>
          <cell r="Q114" t="str">
            <v>TBTHĐ đợt 3</v>
          </cell>
          <cell r="R114">
            <v>0</v>
          </cell>
          <cell r="S114">
            <v>0</v>
          </cell>
          <cell r="T114">
            <v>124</v>
          </cell>
          <cell r="U114">
            <v>0</v>
          </cell>
          <cell r="V114">
            <v>1</v>
          </cell>
          <cell r="W114" t="b">
            <v>0</v>
          </cell>
          <cell r="X114">
            <v>0</v>
          </cell>
        </row>
        <row r="115">
          <cell r="A115" t="str">
            <v>23..91</v>
          </cell>
          <cell r="B115">
            <v>103</v>
          </cell>
          <cell r="C115" t="str">
            <v>UBND phường</v>
          </cell>
          <cell r="D115" t="str">
            <v>91</v>
          </cell>
          <cell r="E115" t="str">
            <v>CLN</v>
          </cell>
          <cell r="F115">
            <v>307</v>
          </cell>
          <cell r="G115">
            <v>0</v>
          </cell>
          <cell r="H115">
            <v>200.3</v>
          </cell>
          <cell r="I115" t="str">
            <v>23</v>
          </cell>
          <cell r="J115" t="str">
            <v>91</v>
          </cell>
          <cell r="K115">
            <v>307</v>
          </cell>
          <cell r="L115" t="str">
            <v>CLN</v>
          </cell>
          <cell r="M115" t="str">
            <v>ub</v>
          </cell>
          <cell r="N115">
            <v>0</v>
          </cell>
          <cell r="O115">
            <v>0</v>
          </cell>
          <cell r="P115">
            <v>0</v>
          </cell>
          <cell r="Q115" t="str">
            <v>TBTHĐ đợt 3</v>
          </cell>
          <cell r="R115">
            <v>0</v>
          </cell>
          <cell r="S115">
            <v>0</v>
          </cell>
          <cell r="T115">
            <v>200.3</v>
          </cell>
          <cell r="U115">
            <v>0</v>
          </cell>
          <cell r="V115">
            <v>1</v>
          </cell>
          <cell r="W115" t="b">
            <v>0</v>
          </cell>
          <cell r="X115">
            <v>0</v>
          </cell>
        </row>
        <row r="116">
          <cell r="A116" t="str">
            <v>23..138</v>
          </cell>
          <cell r="B116">
            <v>104</v>
          </cell>
          <cell r="C116" t="str">
            <v xml:space="preserve">Ông Lê Văn Chính </v>
          </cell>
          <cell r="D116" t="str">
            <v>138</v>
          </cell>
          <cell r="E116" t="str">
            <v>LUC</v>
          </cell>
          <cell r="F116">
            <v>753</v>
          </cell>
          <cell r="G116">
            <v>0</v>
          </cell>
          <cell r="H116">
            <v>718.4</v>
          </cell>
          <cell r="I116" t="str">
            <v>23</v>
          </cell>
          <cell r="J116">
            <v>138</v>
          </cell>
          <cell r="K116">
            <v>753</v>
          </cell>
          <cell r="L116" t="str">
            <v>LUC</v>
          </cell>
          <cell r="M116" t="str">
            <v>AL 272292</v>
          </cell>
          <cell r="N116">
            <v>0</v>
          </cell>
          <cell r="O116">
            <v>0</v>
          </cell>
          <cell r="P116" t="str">
            <v>Đất giao NĐ 64 cho ông Lê Văn Tư và  Nguyễn Thị Quýt, năm 2013 ông Tư chết để lại cho bà</v>
          </cell>
          <cell r="Q116" t="str">
            <v>TBTHĐ đợt 3</v>
          </cell>
          <cell r="R116">
            <v>0</v>
          </cell>
          <cell r="S116">
            <v>0</v>
          </cell>
          <cell r="T116">
            <v>718.4</v>
          </cell>
          <cell r="U116">
            <v>0</v>
          </cell>
          <cell r="V116" t="str">
            <v>có GCN</v>
          </cell>
          <cell r="W116" t="b">
            <v>0</v>
          </cell>
          <cell r="X116">
            <v>0</v>
          </cell>
        </row>
        <row r="117">
          <cell r="A117" t="str">
            <v>23..139</v>
          </cell>
          <cell r="B117">
            <v>105</v>
          </cell>
          <cell r="C117" t="str">
            <v xml:space="preserve">Bà Đỗ Thị Hòa; ông Đỗ Tiến Bình; bà Đỗ Thị Tuyết Nga; bà Đỗ Thị Hồng Anh; bà Đỗ THị Hồng Mỹ; ông Đỗ Tiến Sỹ đại đồng thừa kế của bà hộ bà Bùi Thị Cũng  </v>
          </cell>
          <cell r="D117" t="str">
            <v>139</v>
          </cell>
          <cell r="E117" t="str">
            <v>LUC</v>
          </cell>
          <cell r="F117">
            <v>383</v>
          </cell>
          <cell r="G117">
            <v>0</v>
          </cell>
          <cell r="H117">
            <v>383</v>
          </cell>
          <cell r="I117" t="str">
            <v>23</v>
          </cell>
          <cell r="J117">
            <v>139</v>
          </cell>
          <cell r="K117">
            <v>383</v>
          </cell>
          <cell r="L117" t="str">
            <v>LUC</v>
          </cell>
          <cell r="M117" t="str">
            <v>AL 336059</v>
          </cell>
          <cell r="N117">
            <v>0</v>
          </cell>
          <cell r="O117">
            <v>0</v>
          </cell>
          <cell r="P117" t="str">
            <v>Nhận thừa kế của  Bùi Thị Cũng (đất giao NĐ 64)</v>
          </cell>
          <cell r="Q117" t="str">
            <v>TBTHĐ đợt 3</v>
          </cell>
          <cell r="R117">
            <v>0</v>
          </cell>
          <cell r="S117">
            <v>0</v>
          </cell>
          <cell r="T117">
            <v>383</v>
          </cell>
          <cell r="U117">
            <v>0</v>
          </cell>
          <cell r="V117" t="str">
            <v>có GCN</v>
          </cell>
          <cell r="W117" t="b">
            <v>0</v>
          </cell>
          <cell r="X117">
            <v>0</v>
          </cell>
        </row>
        <row r="118">
          <cell r="A118" t="str">
            <v>23..148</v>
          </cell>
          <cell r="B118">
            <v>106</v>
          </cell>
          <cell r="C118" t="str">
            <v>Hộ ông Nguyễn Tăng Thân và bà Nguyễn Thị Mỹ</v>
          </cell>
          <cell r="D118">
            <v>148</v>
          </cell>
          <cell r="E118" t="str">
            <v>LUC</v>
          </cell>
          <cell r="F118">
            <v>1445</v>
          </cell>
          <cell r="G118">
            <v>0</v>
          </cell>
          <cell r="H118">
            <v>5.2</v>
          </cell>
          <cell r="I118">
            <v>23</v>
          </cell>
          <cell r="J118">
            <v>148</v>
          </cell>
          <cell r="K118">
            <v>1445</v>
          </cell>
          <cell r="L118" t="str">
            <v>LUC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TBTHĐ đợt 3</v>
          </cell>
          <cell r="R118">
            <v>0</v>
          </cell>
          <cell r="S118">
            <v>0</v>
          </cell>
          <cell r="T118">
            <v>5.2</v>
          </cell>
          <cell r="U118">
            <v>0</v>
          </cell>
          <cell r="V118">
            <v>0</v>
          </cell>
          <cell r="W118" t="b">
            <v>0</v>
          </cell>
          <cell r="X118">
            <v>0</v>
          </cell>
        </row>
        <row r="119">
          <cell r="A119" t="str">
            <v>23..677</v>
          </cell>
          <cell r="B119">
            <v>107</v>
          </cell>
          <cell r="C119" t="str">
            <v>UBND phường</v>
          </cell>
          <cell r="D119" t="str">
            <v>677</v>
          </cell>
          <cell r="E119" t="str">
            <v>CLN</v>
          </cell>
          <cell r="F119">
            <v>0</v>
          </cell>
          <cell r="G119">
            <v>881</v>
          </cell>
          <cell r="H119">
            <v>328.5</v>
          </cell>
          <cell r="I119" t="str">
            <v>23</v>
          </cell>
          <cell r="J119" t="str">
            <v>TT</v>
          </cell>
          <cell r="K119">
            <v>0</v>
          </cell>
          <cell r="L119">
            <v>0</v>
          </cell>
          <cell r="M119" t="str">
            <v>ub</v>
          </cell>
          <cell r="N119">
            <v>0</v>
          </cell>
          <cell r="O119">
            <v>0</v>
          </cell>
          <cell r="P119">
            <v>0</v>
          </cell>
          <cell r="Q119" t="str">
            <v>TBTHĐ đợt 3</v>
          </cell>
          <cell r="R119">
            <v>0</v>
          </cell>
          <cell r="S119">
            <v>0</v>
          </cell>
          <cell r="T119">
            <v>328.5</v>
          </cell>
          <cell r="U119" t="str">
            <v>khác</v>
          </cell>
          <cell r="V119">
            <v>1</v>
          </cell>
          <cell r="W119" t="b">
            <v>0</v>
          </cell>
          <cell r="X119">
            <v>0</v>
          </cell>
        </row>
        <row r="120">
          <cell r="A120" t="str">
            <v>23..682</v>
          </cell>
          <cell r="B120">
            <v>108</v>
          </cell>
          <cell r="C120" t="str">
            <v>UBND phường</v>
          </cell>
          <cell r="D120">
            <v>682</v>
          </cell>
          <cell r="E120" t="str">
            <v>CLN</v>
          </cell>
          <cell r="F120">
            <v>0</v>
          </cell>
          <cell r="G120">
            <v>269</v>
          </cell>
          <cell r="H120">
            <v>269</v>
          </cell>
          <cell r="I120">
            <v>23</v>
          </cell>
          <cell r="J120">
            <v>1</v>
          </cell>
          <cell r="K120">
            <v>0</v>
          </cell>
          <cell r="L120">
            <v>0</v>
          </cell>
          <cell r="M120" t="str">
            <v>ub</v>
          </cell>
          <cell r="N120">
            <v>0</v>
          </cell>
          <cell r="O120">
            <v>0</v>
          </cell>
          <cell r="P120">
            <v>0</v>
          </cell>
          <cell r="Q120" t="str">
            <v>TBTHĐ đợt 3</v>
          </cell>
          <cell r="R120">
            <v>0</v>
          </cell>
          <cell r="S120">
            <v>0</v>
          </cell>
          <cell r="T120">
            <v>269</v>
          </cell>
          <cell r="U120">
            <v>0</v>
          </cell>
          <cell r="V120">
            <v>1</v>
          </cell>
          <cell r="W120" t="b">
            <v>0</v>
          </cell>
          <cell r="X120">
            <v>0</v>
          </cell>
        </row>
        <row r="121">
          <cell r="A121" t="str">
            <v>23..222</v>
          </cell>
          <cell r="B121">
            <v>109</v>
          </cell>
          <cell r="C121" t="str">
            <v>Ông Dương Hiển Sơn; Dương Hiển Sơn; bà Phạm Thị Tư; Phạm Thị Bân đại diện đồng thừa kế của hộ bà Nguyễn Thị Tấm</v>
          </cell>
          <cell r="D121" t="str">
            <v>222</v>
          </cell>
          <cell r="E121" t="str">
            <v>LUC</v>
          </cell>
          <cell r="F121">
            <v>798</v>
          </cell>
          <cell r="G121">
            <v>0</v>
          </cell>
          <cell r="H121">
            <v>599.9</v>
          </cell>
          <cell r="I121" t="str">
            <v>23</v>
          </cell>
          <cell r="J121" t="str">
            <v>222</v>
          </cell>
          <cell r="K121">
            <v>798</v>
          </cell>
          <cell r="L121" t="str">
            <v>LUC</v>
          </cell>
          <cell r="M121" t="str">
            <v>AL 347973</v>
          </cell>
          <cell r="N121">
            <v>-198.10000000000002</v>
          </cell>
          <cell r="O121">
            <v>0</v>
          </cell>
          <cell r="P121" t="str">
            <v>Đất giao NĐ 64 cho hộ bà Nguyễn Thị Tấm, để lại cho con</v>
          </cell>
          <cell r="Q121" t="str">
            <v>TBTHĐ  đợt 3</v>
          </cell>
          <cell r="R121">
            <v>0</v>
          </cell>
          <cell r="S121">
            <v>0</v>
          </cell>
          <cell r="T121">
            <v>599.9</v>
          </cell>
          <cell r="U121">
            <v>0</v>
          </cell>
          <cell r="V121">
            <v>0</v>
          </cell>
          <cell r="W121" t="str">
            <v>Ông Dương Hiển Sơn; Dương Hiển Sơn; bà Phạm Thị Tư; Phạm Thị Bân đại diện đồng thừa kế của hộ bà Nguyễn Thị Tấm</v>
          </cell>
          <cell r="X121" t="b">
            <v>1</v>
          </cell>
        </row>
        <row r="122">
          <cell r="A122" t="str">
            <v>23..223</v>
          </cell>
          <cell r="B122">
            <v>110</v>
          </cell>
          <cell r="C122" t="str">
            <v>Ông Dương Hiển Sơn; Dương Hiển Sơn; bà Phạm Thị Tư; Phạm Thị Bân đại diện đồng thừa kế của hộ bà Nguyễn Thị Tấm</v>
          </cell>
          <cell r="D122" t="str">
            <v>223</v>
          </cell>
          <cell r="E122" t="str">
            <v>LUC</v>
          </cell>
          <cell r="F122">
            <v>729</v>
          </cell>
          <cell r="G122">
            <v>0</v>
          </cell>
          <cell r="H122">
            <v>445.3</v>
          </cell>
          <cell r="I122" t="str">
            <v>23</v>
          </cell>
          <cell r="J122" t="str">
            <v>223</v>
          </cell>
          <cell r="K122">
            <v>729</v>
          </cell>
          <cell r="L122" t="str">
            <v>LUC</v>
          </cell>
          <cell r="M122" t="str">
            <v>AL 347972</v>
          </cell>
          <cell r="N122">
            <v>-283.7</v>
          </cell>
          <cell r="O122">
            <v>0</v>
          </cell>
          <cell r="P122" t="str">
            <v>Đất giao NĐ 64 cho hộ bà Nguyễn Thị Tấm, để lại cho con</v>
          </cell>
          <cell r="Q122" t="str">
            <v>TBTHĐ  đợt 3</v>
          </cell>
          <cell r="R122">
            <v>0</v>
          </cell>
          <cell r="S122">
            <v>0</v>
          </cell>
          <cell r="T122">
            <v>445.3</v>
          </cell>
          <cell r="U122">
            <v>0</v>
          </cell>
          <cell r="V122">
            <v>0</v>
          </cell>
          <cell r="W122" t="str">
            <v>Ông Dương Hiển Sơn; Dương Hiển Sơn; bà Phạm Thị Tư; Phạm Thị Bân đại diện đồng thừa kế của hộ bà Nguyễn Thị Tấm</v>
          </cell>
          <cell r="X122" t="b">
            <v>1</v>
          </cell>
        </row>
        <row r="123">
          <cell r="A123" t="str">
            <v>23..256</v>
          </cell>
          <cell r="B123">
            <v>111</v>
          </cell>
          <cell r="C123" t="str">
            <v>UBND phường</v>
          </cell>
          <cell r="D123" t="str">
            <v>256</v>
          </cell>
          <cell r="E123" t="str">
            <v>BHK</v>
          </cell>
          <cell r="F123">
            <v>382</v>
          </cell>
          <cell r="G123">
            <v>0</v>
          </cell>
          <cell r="H123">
            <v>382</v>
          </cell>
          <cell r="I123" t="str">
            <v>23</v>
          </cell>
          <cell r="J123" t="str">
            <v>256</v>
          </cell>
          <cell r="K123">
            <v>382</v>
          </cell>
          <cell r="L123" t="str">
            <v>BHK</v>
          </cell>
          <cell r="M123" t="str">
            <v>ub</v>
          </cell>
          <cell r="N123">
            <v>382</v>
          </cell>
          <cell r="O123">
            <v>0</v>
          </cell>
          <cell r="P123" t="str">
            <v>Đất cấp năm 1976</v>
          </cell>
          <cell r="Q123" t="str">
            <v>TBTHĐ  đợt 3</v>
          </cell>
          <cell r="R123">
            <v>0</v>
          </cell>
          <cell r="S123">
            <v>0</v>
          </cell>
          <cell r="T123">
            <v>382</v>
          </cell>
          <cell r="U123">
            <v>0</v>
          </cell>
          <cell r="V123">
            <v>1</v>
          </cell>
          <cell r="W123" t="str">
            <v>UBND phường</v>
          </cell>
          <cell r="X123" t="b">
            <v>1</v>
          </cell>
        </row>
        <row r="124">
          <cell r="A124" t="str">
            <v>23..257</v>
          </cell>
          <cell r="B124">
            <v>112</v>
          </cell>
          <cell r="C124" t="str">
            <v>UBND phường</v>
          </cell>
          <cell r="D124" t="str">
            <v>257</v>
          </cell>
          <cell r="E124" t="str">
            <v>LUC</v>
          </cell>
          <cell r="F124">
            <v>644</v>
          </cell>
          <cell r="G124">
            <v>0</v>
          </cell>
          <cell r="H124">
            <v>644</v>
          </cell>
          <cell r="I124" t="str">
            <v>23</v>
          </cell>
          <cell r="J124" t="str">
            <v>257</v>
          </cell>
          <cell r="K124">
            <v>644</v>
          </cell>
          <cell r="L124" t="str">
            <v>LUC</v>
          </cell>
          <cell r="M124" t="str">
            <v>ub</v>
          </cell>
          <cell r="N124">
            <v>644</v>
          </cell>
          <cell r="O124">
            <v>0</v>
          </cell>
          <cell r="P124" t="str">
            <v>Đất giao NĐ 64</v>
          </cell>
          <cell r="Q124" t="str">
            <v>TBTHĐ  đợt 3</v>
          </cell>
          <cell r="R124" t="str">
            <v>QH 644,1</v>
          </cell>
          <cell r="S124">
            <v>0</v>
          </cell>
          <cell r="T124">
            <v>644</v>
          </cell>
          <cell r="U124">
            <v>0</v>
          </cell>
          <cell r="V124">
            <v>1</v>
          </cell>
          <cell r="W124" t="str">
            <v>UBND phường</v>
          </cell>
          <cell r="X124" t="b">
            <v>1</v>
          </cell>
        </row>
        <row r="125">
          <cell r="A125" t="str">
            <v>23..272</v>
          </cell>
          <cell r="B125">
            <v>113</v>
          </cell>
          <cell r="C125" t="str">
            <v>UBND phường</v>
          </cell>
          <cell r="D125" t="str">
            <v>272</v>
          </cell>
          <cell r="E125" t="str">
            <v>BHK</v>
          </cell>
          <cell r="F125">
            <v>374</v>
          </cell>
          <cell r="G125">
            <v>0</v>
          </cell>
          <cell r="H125">
            <v>173.1</v>
          </cell>
          <cell r="I125" t="str">
            <v>23</v>
          </cell>
          <cell r="J125" t="str">
            <v>272</v>
          </cell>
          <cell r="K125">
            <v>374</v>
          </cell>
          <cell r="L125" t="str">
            <v>BHK</v>
          </cell>
          <cell r="M125" t="str">
            <v>ub</v>
          </cell>
          <cell r="N125">
            <v>173.1</v>
          </cell>
          <cell r="O125">
            <v>0</v>
          </cell>
          <cell r="P125" t="str">
            <v>Cha mẹ cho năm 2019</v>
          </cell>
          <cell r="Q125" t="str">
            <v>TBTHĐ  đợt 3</v>
          </cell>
          <cell r="R125">
            <v>0</v>
          </cell>
          <cell r="S125">
            <v>0</v>
          </cell>
          <cell r="T125">
            <v>173.1</v>
          </cell>
          <cell r="U125">
            <v>0</v>
          </cell>
          <cell r="V125">
            <v>1</v>
          </cell>
          <cell r="W125" t="str">
            <v>UBND phường</v>
          </cell>
          <cell r="X125" t="b">
            <v>1</v>
          </cell>
        </row>
        <row r="126">
          <cell r="A126" t="str">
            <v>23..324</v>
          </cell>
          <cell r="B126">
            <v>114</v>
          </cell>
          <cell r="C126" t="str">
            <v>Bà Nguyễn Thị Nghĩa đại diện đồng thừa kế của hộ bà Võ Thị Hồng</v>
          </cell>
          <cell r="D126" t="str">
            <v>324</v>
          </cell>
          <cell r="E126" t="str">
            <v>CLN</v>
          </cell>
          <cell r="F126">
            <v>2465</v>
          </cell>
          <cell r="G126">
            <v>0</v>
          </cell>
          <cell r="H126">
            <v>865.1</v>
          </cell>
          <cell r="I126" t="str">
            <v>23</v>
          </cell>
          <cell r="J126" t="str">
            <v>324</v>
          </cell>
          <cell r="K126">
            <v>2465</v>
          </cell>
          <cell r="L126" t="str">
            <v>CLN</v>
          </cell>
          <cell r="M126" t="str">
            <v>CNHT</v>
          </cell>
          <cell r="N126">
            <v>865.1</v>
          </cell>
          <cell r="O126">
            <v>0</v>
          </cell>
          <cell r="P126" t="str">
            <v>Nhận tặng cho của bà Võ Thị Hồng năm 2015</v>
          </cell>
          <cell r="Q126" t="str">
            <v>TBTHĐ  đợt 3</v>
          </cell>
          <cell r="R126">
            <v>0</v>
          </cell>
          <cell r="S126">
            <v>0</v>
          </cell>
          <cell r="T126">
            <v>865.1</v>
          </cell>
          <cell r="U126" t="str">
            <v>khác</v>
          </cell>
          <cell r="V126">
            <v>0</v>
          </cell>
          <cell r="W126" t="str">
            <v>Bà Nguyễn Thị Nghĩa đại diện đồng thừa kế của hộ bà Võ Thị Hồng</v>
          </cell>
          <cell r="X126" t="b">
            <v>1</v>
          </cell>
        </row>
        <row r="127">
          <cell r="A127" t="str">
            <v>23..397</v>
          </cell>
          <cell r="B127">
            <v>115</v>
          </cell>
          <cell r="C127" t="str">
            <v>UBND phường</v>
          </cell>
          <cell r="D127" t="str">
            <v>397</v>
          </cell>
          <cell r="E127" t="str">
            <v>BHK</v>
          </cell>
          <cell r="F127">
            <v>191</v>
          </cell>
          <cell r="G127">
            <v>0</v>
          </cell>
          <cell r="H127">
            <v>191</v>
          </cell>
          <cell r="I127" t="str">
            <v>23</v>
          </cell>
          <cell r="J127" t="str">
            <v>397</v>
          </cell>
          <cell r="K127">
            <v>191</v>
          </cell>
          <cell r="L127" t="str">
            <v>BHK</v>
          </cell>
          <cell r="M127" t="str">
            <v>ub</v>
          </cell>
          <cell r="N127">
            <v>191</v>
          </cell>
          <cell r="O127">
            <v>0</v>
          </cell>
          <cell r="P127" t="str">
            <v>Khai hoang (đất UBND xã)</v>
          </cell>
          <cell r="Q127" t="str">
            <v>TBTHĐ  đợt 3</v>
          </cell>
          <cell r="R127">
            <v>0</v>
          </cell>
          <cell r="S127">
            <v>0</v>
          </cell>
          <cell r="T127">
            <v>191</v>
          </cell>
          <cell r="U127">
            <v>0</v>
          </cell>
          <cell r="V127">
            <v>1</v>
          </cell>
          <cell r="W127" t="str">
            <v>UBND phường</v>
          </cell>
          <cell r="X127" t="b">
            <v>1</v>
          </cell>
        </row>
        <row r="128">
          <cell r="A128" t="str">
            <v>23..550</v>
          </cell>
          <cell r="B128">
            <v>116</v>
          </cell>
          <cell r="C128" t="str">
            <v>Bà Dương Thị Hạnh; ông Tô Trọng Phi; ông Tô Trọng Phú đâị diện đồng thừa kế của hộ ông Tô Trọng Tấn và bà Dương Thị Hạnh</v>
          </cell>
          <cell r="D128" t="str">
            <v>550</v>
          </cell>
          <cell r="E128" t="str">
            <v>RSX</v>
          </cell>
          <cell r="F128">
            <v>18241</v>
          </cell>
          <cell r="G128">
            <v>0</v>
          </cell>
          <cell r="H128">
            <v>2870.5</v>
          </cell>
          <cell r="I128">
            <v>23</v>
          </cell>
          <cell r="J128">
            <v>9</v>
          </cell>
          <cell r="K128">
            <v>18241</v>
          </cell>
          <cell r="L128" t="str">
            <v>RSX</v>
          </cell>
          <cell r="M128" t="str">
            <v>AĐ 195337</v>
          </cell>
          <cell r="N128">
            <v>-15370.5</v>
          </cell>
          <cell r="O128">
            <v>0</v>
          </cell>
          <cell r="P128" t="str">
            <v>Mua của ông Tô Trọng Tấn năm 2012, giấy tay không có chứng thực</v>
          </cell>
          <cell r="Q128" t="str">
            <v>TBTHĐ  đợt 3</v>
          </cell>
          <cell r="R128">
            <v>0</v>
          </cell>
          <cell r="S128">
            <v>0</v>
          </cell>
          <cell r="T128">
            <v>2870.5</v>
          </cell>
          <cell r="U128">
            <v>0</v>
          </cell>
          <cell r="V128" t="str">
            <v>có GCN</v>
          </cell>
          <cell r="W128" t="str">
            <v>Bà Dương Thị Hạnh; ông Tô Trọng Phi; ông Tô Trọng Phú đâị diện đồng thừa kế của hộ ông Tô Trọng Tấn và bà Dương Thị Hạnh</v>
          </cell>
          <cell r="X128" t="b">
            <v>1</v>
          </cell>
        </row>
        <row r="129">
          <cell r="A129" t="str">
            <v>23..560</v>
          </cell>
          <cell r="B129">
            <v>117</v>
          </cell>
          <cell r="C129" t="str">
            <v>UBND phường</v>
          </cell>
          <cell r="D129" t="str">
            <v>560</v>
          </cell>
          <cell r="E129" t="str">
            <v>RSX</v>
          </cell>
          <cell r="F129">
            <v>8030</v>
          </cell>
          <cell r="G129">
            <v>0</v>
          </cell>
          <cell r="H129">
            <v>5748.3</v>
          </cell>
          <cell r="I129" t="str">
            <v>23</v>
          </cell>
          <cell r="J129" t="str">
            <v>560</v>
          </cell>
          <cell r="K129">
            <v>8030</v>
          </cell>
          <cell r="L129" t="str">
            <v>RSX</v>
          </cell>
          <cell r="M129" t="str">
            <v>ub</v>
          </cell>
          <cell r="N129">
            <v>5748.3</v>
          </cell>
          <cell r="O129">
            <v>0</v>
          </cell>
          <cell r="P129" t="str">
            <v>Khai hoang 1998</v>
          </cell>
          <cell r="Q129" t="str">
            <v>TBTHĐ  đợt 3</v>
          </cell>
          <cell r="R129">
            <v>0</v>
          </cell>
          <cell r="S129">
            <v>0</v>
          </cell>
          <cell r="T129">
            <v>5748.3</v>
          </cell>
          <cell r="U129">
            <v>0</v>
          </cell>
          <cell r="V129">
            <v>1</v>
          </cell>
          <cell r="W129" t="str">
            <v>UBND phường</v>
          </cell>
          <cell r="X129" t="b">
            <v>1</v>
          </cell>
        </row>
        <row r="130">
          <cell r="A130" t="str">
            <v>23..572</v>
          </cell>
          <cell r="B130">
            <v>118</v>
          </cell>
          <cell r="C130" t="str">
            <v>UBND phường</v>
          </cell>
          <cell r="D130" t="str">
            <v>572</v>
          </cell>
          <cell r="E130" t="str">
            <v>LUC</v>
          </cell>
          <cell r="F130">
            <v>421</v>
          </cell>
          <cell r="G130">
            <v>0</v>
          </cell>
          <cell r="H130">
            <v>421</v>
          </cell>
          <cell r="I130" t="str">
            <v>23</v>
          </cell>
          <cell r="J130" t="str">
            <v>572</v>
          </cell>
          <cell r="K130">
            <v>421</v>
          </cell>
          <cell r="L130" t="str">
            <v>LUC</v>
          </cell>
          <cell r="M130" t="str">
            <v>ub</v>
          </cell>
          <cell r="N130">
            <v>421</v>
          </cell>
          <cell r="O130">
            <v>0</v>
          </cell>
          <cell r="P130" t="str">
            <v>Cha mẹ để lại</v>
          </cell>
          <cell r="Q130" t="str">
            <v>TBTHĐ  đợt 3</v>
          </cell>
          <cell r="R130">
            <v>0</v>
          </cell>
          <cell r="S130">
            <v>0</v>
          </cell>
          <cell r="T130">
            <v>421</v>
          </cell>
          <cell r="U130" t="str">
            <v>ktra khác</v>
          </cell>
          <cell r="V130">
            <v>1</v>
          </cell>
          <cell r="W130" t="str">
            <v>UBND phường</v>
          </cell>
          <cell r="X130" t="b">
            <v>1</v>
          </cell>
        </row>
        <row r="131">
          <cell r="A131" t="str">
            <v>23..573</v>
          </cell>
          <cell r="B131">
            <v>119</v>
          </cell>
          <cell r="C131" t="str">
            <v>Bà Dương Thị Hạnh; ông Tô Trọng Phi; ông Tô Trọng Phú đại diện đồng thừa kế của hộ ông Tô Trọng Tấn và bà Dương Thị Hạnh</v>
          </cell>
          <cell r="D131" t="str">
            <v>573</v>
          </cell>
          <cell r="E131" t="str">
            <v>BHK</v>
          </cell>
          <cell r="F131">
            <v>0</v>
          </cell>
          <cell r="G131">
            <v>515</v>
          </cell>
          <cell r="H131">
            <v>19.5</v>
          </cell>
          <cell r="I131" t="str">
            <v>23</v>
          </cell>
          <cell r="J131">
            <v>573</v>
          </cell>
          <cell r="K131">
            <v>722</v>
          </cell>
          <cell r="L131" t="str">
            <v>BHK</v>
          </cell>
          <cell r="M131" t="str">
            <v>AL 854305</v>
          </cell>
          <cell r="N131" t="e">
            <v>#REF!</v>
          </cell>
          <cell r="O131" t="e">
            <v>#REF!</v>
          </cell>
          <cell r="P131">
            <v>0</v>
          </cell>
          <cell r="Q131" t="str">
            <v>TBTHĐ  đợt 3</v>
          </cell>
          <cell r="R131">
            <v>0</v>
          </cell>
          <cell r="S131">
            <v>0</v>
          </cell>
          <cell r="T131">
            <v>19.5</v>
          </cell>
          <cell r="U131">
            <v>0</v>
          </cell>
          <cell r="V131" t="str">
            <v>có GCN</v>
          </cell>
          <cell r="W131" t="str">
            <v>Bà Dương Thị Hạnh; ông Tô Trọng Phi; ông Tô Trọng Phú đại diện đồng thừa kế của hộ ông Tô Trọng Tấn và bà Dương Thị Hạnh</v>
          </cell>
          <cell r="X131" t="b">
            <v>1</v>
          </cell>
        </row>
        <row r="132">
          <cell r="A132" t="str">
            <v>23..594</v>
          </cell>
          <cell r="B132">
            <v>120</v>
          </cell>
          <cell r="C132" t="str">
            <v>UBND phường</v>
          </cell>
          <cell r="D132" t="str">
            <v>594</v>
          </cell>
          <cell r="E132" t="str">
            <v>BHK</v>
          </cell>
          <cell r="F132">
            <v>699</v>
          </cell>
          <cell r="G132">
            <v>0</v>
          </cell>
          <cell r="H132">
            <v>699</v>
          </cell>
          <cell r="I132" t="str">
            <v>23</v>
          </cell>
          <cell r="J132">
            <v>594</v>
          </cell>
          <cell r="K132">
            <v>699</v>
          </cell>
          <cell r="L132" t="str">
            <v>BHK</v>
          </cell>
          <cell r="M132" t="str">
            <v>ub</v>
          </cell>
          <cell r="N132">
            <v>699</v>
          </cell>
          <cell r="O132">
            <v>0</v>
          </cell>
          <cell r="P132" t="str">
            <v>Đất cấp cho bà ......, đến năm..... Chết để lại cho ông Ánh</v>
          </cell>
          <cell r="Q132" t="str">
            <v>TBTHĐ  đợt 3</v>
          </cell>
          <cell r="R132">
            <v>0</v>
          </cell>
          <cell r="S132">
            <v>0</v>
          </cell>
          <cell r="T132">
            <v>699</v>
          </cell>
          <cell r="U132" t="str">
            <v>khác</v>
          </cell>
          <cell r="V132">
            <v>1</v>
          </cell>
          <cell r="W132" t="str">
            <v>UBND phường</v>
          </cell>
          <cell r="X132" t="b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Nhan cong`#_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ဳ0000000"/>
      <sheetName val="XL_x0014_Poppy"/>
      <sheetName val="Tra_bang"/>
      <sheetName val="DTCT"/>
      <sheetName val="XL4Poppy (2䀁"/>
      <sheetName val="DGduong"/>
      <sheetName val="PhatsiûÎ"/>
      <sheetName val="NHALCONGdu_x000f_ng"/>
      <sheetName val="Nha_x000e_ cong`#_.g"/>
      <sheetName val="TT"/>
      <sheetName val="THM"/>
      <sheetName val="THAT"/>
      <sheetName val="THTN"/>
      <sheetName val="THGC"/>
      <sheetName val="GCTL"/>
      <sheetName val="TT35"/>
      <sheetName val="_0000000"/>
      <sheetName val="XL4Poppy (2_"/>
      <sheetName val="Tai khoan"/>
      <sheetName val="CTGS"/>
      <sheetName val="FHANCONGduong"/>
      <sheetName val="N`an cong cong"/>
      <sheetName val="DONGIA"/>
      <sheetName val="CHITIET"/>
      <sheetName val="GIAVL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ng_tra"/>
      <sheetName val="²"/>
      <sheetName val="gvl"/>
      <sheetName val="Chiet tinh dz35"/>
      <sheetName val="NHALCOJGduong"/>
      <sheetName val="TPAN-TRUONGXUAN"/>
      <sheetName val="S(eet12"/>
      <sheetName val="Sh_x0003_"/>
      <sheetName val="Dieuchinh"/>
      <sheetName val="Nhan ckng cong"/>
      <sheetName val="10_x0010_00000"/>
      <sheetName val="XL4Pop0y (2)"/>
      <sheetName val="Nhan cong`_x0003__.g"/>
      <sheetName val="NHANCONGduo.g"/>
      <sheetName val="Cp&gt;10-Ln&lt;10"/>
      <sheetName val="Ln&lt;20"/>
      <sheetName val="EIRR&gt;1&lt;1"/>
      <sheetName val="EIRR&gt; 2"/>
      <sheetName val="EIRR&lt;2"/>
      <sheetName val="Tra KS"/>
      <sheetName val="²__t4"/>
      <sheetName val="Sh_x0003__t3"/>
      <sheetName val="HE SO"/>
      <sheetName val="MTO REV.2(ARMOR)"/>
      <sheetName val="TSCD"/>
      <sheetName val="Nhan_cong_cong"/>
      <sheetName val="XL4Poppy_(2)"/>
      <sheetName val="Nhan_cong`#_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__g"/>
      <sheetName val="tra_vat_lieu"/>
      <sheetName val="NHALÃONGduong"/>
      <sheetName val="Óheet1"/>
      <sheetName val="CÈTT"/>
      <sheetName val="TRAN-TÒUONGXUAN"/>
      <sheetName val="XXHXXXXX"/>
      <sheetName val="V!oSL"/>
      <sheetName val="ÄMCTDoiDonVi"/>
      <sheetName val="vlieu"/>
      <sheetName val="Coc 32 m(Cho mo)"/>
      <sheetName val="XL4Test5S"/>
      <sheetName val="2000_x0010_000"/>
      <sheetName val="CLa"/>
      <sheetName val="Shegt6"/>
      <sheetName val="Shget7"/>
      <sheetName val="Sjeet8"/>
      <sheetName val="Sheeu15"/>
      <sheetName val="XXXYXXXX"/>
      <sheetName val="KQPTRLNgang"/>
      <sheetName val="DTCP"/>
      <sheetName val="MTL$-INTER"/>
      <sheetName val="TRAN-TRUONG塅䕃⹌塅E(2)"/>
      <sheetName val="uniBase"/>
      <sheetName val="vniBase"/>
      <sheetName val="abcBase"/>
      <sheetName val="TRAN-TRUONG____E(2)"/>
      <sheetName val="Overview"/>
      <sheetName val="XL4Poppy_(2_"/>
      <sheetName val="SUMMARY"/>
      <sheetName val="NEW-PANEL"/>
      <sheetName val="DT32"/>
      <sheetName val="tra-vat-lieu"/>
      <sheetName val="Sheet!3"/>
      <sheetName val="²__€t4"/>
      <sheetName val="HL4Poppy"/>
      <sheetName val="Chiet_tinh_dz35"/>
      <sheetName val=""/>
      <sheetName val="chu chuong"/>
      <sheetName val="Chart1"/>
      <sheetName val="CPTNo"/>
      <sheetName val="Chi phi khac 4.3KH-CP"/>
      <sheetName val="Truot_nen"/>
      <sheetName val="XL4Po`py (2_"/>
      <sheetName val="M_x0014_C"/>
      <sheetName val="chitimc"/>
      <sheetName val="Phatsi��"/>
      <sheetName val="�__�t4"/>
      <sheetName val="Nhatkychung"/>
      <sheetName val="Nhatkychung - cu"/>
      <sheetName val="cvc"/>
      <sheetName val="Quan Ly Ban Ve TKTC"/>
      <sheetName val="CODE"/>
      <sheetName val="N`an cgng cong"/>
      <sheetName val="DAMNEN KHONG HC"/>
      <sheetName val="DAM NEN HC"/>
      <sheetName val="THPD ±µ_x0008_&quot;"/>
      <sheetName val="Luong+may"/>
      <sheetName val="QMCT"/>
      <sheetName val="BXLDL"/>
      <sheetName val="__x0010______"/>
      <sheetName val="KKKKKKKK"/>
      <sheetName val="JD"/>
      <sheetName val="XL_x005f_x0014_Poppy"/>
      <sheetName val="NHALCONGdu_x005f_x000f_ng"/>
      <sheetName val="Nha_x005f_x000e_ cong`#_.g"/>
      <sheetName val="Parem"/>
      <sheetName val="T_NG HOP VL-NC TT"/>
      <sheetName val="tuong"/>
      <sheetName val="XL4Po`py (2䀁"/>
      <sheetName val="chiet tinh"/>
      <sheetName val="THPD ±µ_x0008_&quot;___"/>
      <sheetName val="nhan cong"/>
      <sheetName val="FA-LISTING"/>
      <sheetName val="NHALCO_x000e_Gduong"/>
      <sheetName val="@SO"/>
      <sheetName val="XN'4"/>
      <sheetName val="2      0"/>
      <sheetName val="TTDN"/>
      <sheetName val="_x0004_"/>
      <sheetName val="KKKKKKKK (2)"/>
      <sheetName val="KKKKKKKK (2_"/>
      <sheetName val="________BLDG"/>
      <sheetName val="________"/>
      <sheetName val="________ (2)"/>
      <sheetName val="________ (2_"/>
      <sheetName val="S`eet13"/>
      <sheetName val="Nhan_cong_cong1"/>
      <sheetName val="XL4Poppy_(2)1"/>
      <sheetName val="Nhan_cong`#__g1"/>
      <sheetName val="PHU_XUAN1"/>
      <sheetName val="PHU_XUAN_(2)1"/>
      <sheetName val="TRAN-TRUONGXUAN_(2)1"/>
      <sheetName val="HOA_AN_(2)1"/>
      <sheetName val="XL4Poppy_(2䀁1"/>
      <sheetName val="N`an_cong_cong1"/>
      <sheetName val="TH_XL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CHITIET_VL-NC"/>
      <sheetName val="CHITIET_VL-NC-TT-3p"/>
      <sheetName val="KPVC-BD_"/>
      <sheetName val="Tai_khoan"/>
      <sheetName val="Sht3"/>
      <sheetName val="Tra_KS"/>
      <sheetName val="Sh_t3"/>
      <sheetName val="EIRR&gt;_2"/>
      <sheetName val="Nhan_ckng_cong"/>
      <sheetName val="1000000"/>
      <sheetName val="XL4Pop0y_(2)"/>
      <sheetName val="Nhan_cong`__g"/>
      <sheetName val="NHANCONGduo_g"/>
      <sheetName val="HE_SO"/>
      <sheetName val="MTO_REV_2(ARMOR)"/>
      <sheetName val="Coc_32_m(Cho_mo)"/>
      <sheetName val="Sh"/>
      <sheetName val="2000000"/>
      <sheetName val="Cp_10_Ln_10"/>
      <sheetName val="Ln_20"/>
      <sheetName val="EIRR_1_1"/>
      <sheetName val="EIRR_ 2"/>
      <sheetName val="EIRR_2"/>
      <sheetName val="_DT32.xls_Nhan cong`#_.g"/>
      <sheetName val="_DT32.xls_Nha_x000e_ cong`#_.g"/>
      <sheetName val="_DT32.xls_Nhan cong`_x0003__.g"/>
      <sheetName val="_DT32.xls_Nhan_cong`#__g"/>
      <sheetName val="_DT32.xls_Nha_cong`#__g"/>
      <sheetName val="_DT32.xls__DT32.xls_Nhan cong`#"/>
      <sheetName val="_DT32.xls__DT32.xls_Nha_x000e_ cong`#"/>
      <sheetName val="_DT32.xls__DT32.xls_Nhan cong`_x0003_"/>
      <sheetName val="_DT32.xls__DT32.xls_Nhan_cong`#"/>
      <sheetName val="_DT32.xls__DT32.xls__DT32.xls_N"/>
      <sheetName val="Input"/>
      <sheetName val="X2.xls_x0002_"/>
      <sheetName val="Phatsi__"/>
      <sheetName val="____t4"/>
      <sheetName val="_"/>
      <sheetName val="²_x005f_x0000__x005f_x0000_t4"/>
      <sheetName val="bang tien luong"/>
      <sheetName val="th"/>
      <sheetName val="_________(2)"/>
      <sheetName val="CHT_x0014_"/>
      <sheetName val="XXX೼"/>
      <sheetName val="luong06"/>
      <sheetName val="KKKKKKKK_(2)"/>
      <sheetName val="MTO REV.0"/>
      <sheetName val="GTTBA"/>
      <sheetName val="XXX೼_XXX"/>
      <sheetName val="Pricing Notes"/>
      <sheetName val="O-B"/>
      <sheetName val="S-B"/>
      <sheetName val="V-B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PCDH-KMV"/>
      <sheetName val="T.Tinh"/>
      <sheetName val="_________(2_"/>
      <sheetName val="XL_x005f_x005f_x005f_x0014_Poppy"/>
      <sheetName val="NHALCONGdu_x005f_x005f_x005f_x000f_ng"/>
      <sheetName val="Nha_x005f_x005f_x005f_x000e_ cong`#_.g"/>
      <sheetName val="Nhan cong`#/.g"/>
      <sheetName val="Nha_x000e_ cong`#/.g"/>
      <sheetName val="?0000000"/>
      <sheetName val="XL4Poppy (2?"/>
      <sheetName val="²_x0000__x0000_t4"/>
      <sheetName val="Sh_x0003__x0000_t3"/>
      <sheetName val="Nhan cong`_x0003_/.g"/>
      <sheetName val="²??t4"/>
      <sheetName val="Sh_x0003_?t3"/>
      <sheetName val="Nhan_cong`#/_g"/>
      <sheetName val="Nha_cong`#/_g"/>
      <sheetName val="²_x0000__x0000_€t4"/>
      <sheetName val="TRAN-TRUONG????E(2)"/>
      <sheetName val="XL4Poppy_(2?"/>
      <sheetName val="²??€t4"/>
      <sheetName val="_x0000__x0010_*_x0000__x0000__x0000_'"/>
      <sheetName val="XL4Po`py (2?"/>
      <sheetName val="�_x0000__x0000_�t4"/>
      <sheetName val="�??�t4"/>
      <sheetName val="_x0000__x0000__x0000__x0000__x0000__x0000__x0000__x0000_ (2)"/>
      <sheetName val="_x0000__x0000__x0000__x0000__x0000__x0000__x0000__x0000_ (2?"/>
      <sheetName val="?_x0010_*???'"/>
      <sheetName val="_x0000__x0000__x0000__x0000__x0000__x0000__x0000__x0000_ (2_"/>
      <sheetName val="KKKKKKKK (2?"/>
      <sheetName val="_x0000__x0000__x0000__x0000__x0000__x0000__x0000__x0000__(2)"/>
      <sheetName val="????????"/>
      <sheetName val="???????? (2)"/>
      <sheetName val="???????? (2?"/>
      <sheetName val="THPD ±µ_x0008_&quot;???"/>
      <sheetName val="Nhan_cong`#/_g1"/>
      <sheetName val="Sh?t3"/>
      <sheetName val="Nhan_cong`/_g"/>
      <sheetName val="_x0000__x0000__x0000__x0000__x0000__x0000__x0000__x0000__(2?"/>
      <sheetName val="[DT32.xls]Nhan cong`#/.g"/>
      <sheetName val="[DT32.xls]Nha_x000e_ cong`#/.g"/>
      <sheetName val="[DT32.xls]Nhan cong`_x0003_/.g"/>
      <sheetName val="[DT32.xls]Nhan_cong`#/_g"/>
      <sheetName val="[DT32.xls]Nha_cong`#/_g"/>
      <sheetName val="[DT32.xls][DT32.xls]Nhan cong`#"/>
      <sheetName val="[DT32.xls][DT32.xls]Nha_x000e_ cong`#"/>
      <sheetName val="[DT32.xls][DT32.xls]Nhan cong`_x0003_"/>
      <sheetName val="[DT32.xls][DT32.xls]Nhan_cong`#"/>
      <sheetName val="[DT32.xls][DT32.xls][DT32.xls]N"/>
      <sheetName val="X2.xls_x0002__x0000__x0000_ND_x0002_"/>
      <sheetName val="Phatsi??"/>
      <sheetName val="????t4"/>
      <sheetName val="?"/>
      <sheetName val="???????? (2_"/>
      <sheetName val="????????_(2)"/>
      <sheetName val="XXX೼_x0000_XXX"/>
      <sheetName val="_x0000__x0000__x0000__x0000__x0000__x0000__x0000__x0000__(2_"/>
      <sheetName val="XXX೼?XXX"/>
      <sheetName val="Nha_x005f_x000e_ cong`#/.g"/>
      <sheetName val="Nhan cong`_x005f_x0003_/.g"/>
      <sheetName val="Sh_x005f_x0003_?t3"/>
      <sheetName val="????????_(2?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Shemt10"/>
      <sheetName val="Tri_bang"/>
      <sheetName val="CT_x0002__x0000_"/>
      <sheetName val="TD"/>
      <sheetName val="?__?t4"/>
      <sheetName val="_x0004_?"/>
      <sheetName val="X2.xls_x0002_??ND_x0002_"/>
      <sheetName val="thag-go"/>
      <sheetName val="Lç khoan LK1"/>
      <sheetName val="LME"/>
      <sheetName val="Aux"/>
      <sheetName val="Detailed"/>
      <sheetName val="ĐM-KHAC"/>
      <sheetName val="12-XLT11"/>
      <sheetName val="12.2-TBT11"/>
      <sheetName val="8.2-TBT10"/>
      <sheetName val="14.1-TBD12"/>
      <sheetName val="6.1-TBD10"/>
      <sheetName val="10.1-TBD11"/>
      <sheetName val="nc-m"/>
      <sheetName val="[DT32.xls][DT32.xls]Nha_cong`#/"/>
      <sheetName val="KHOANDC"/>
      <sheetName val="P¤To"/>
      <sheetName val="KS1"/>
      <sheetName val="KS3"/>
      <sheetName val="luong thang 13"/>
      <sheetName val="Songay LV VP"/>
      <sheetName val="GIAVLIEU"/>
      <sheetName val="KLHT"/>
      <sheetName val="N`an_cgng_cong"/>
      <sheetName val="TTDZ22"/>
      <sheetName val="Loading"/>
      <sheetName val="[DT32.xls][DT32.xls]Nha_x005f_x000e_ "/>
      <sheetName val="[DT32.xls][DT32.xls]Nhan cong`_"/>
      <sheetName val="[DT32.xls]Nha_x005f_x000e_ cong`#/.g"/>
      <sheetName val="[DT32.xls]Nhan cong`_x005f_x0003_/.g"/>
      <sheetName val="[DT32.xls]Nhan_cong`#/_g1"/>
      <sheetName val="[DT32.xls]Nhan_cong`/_g"/>
      <sheetName val="[DT32.xls][DT32.xls]Nhan_cong`/"/>
      <sheetName val="Cash Voucher"/>
      <sheetName val="OFFICE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Jun"/>
      <sheetName val="THKP"/>
      <sheetName val="Sh_x0003__x0000__x0000__x0000__x0000__x0000__x0000__x0000__x0000__x0000__x0000__x0001__x0000_뺔˖_x0000__x0004__x0000__x0000__x0000__x0000__x0000__x0000_ᮼ˗_x0000__x0000__x0000__x0000_"/>
      <sheetName val="SILICATE"/>
      <sheetName val="_DT32.xls__DT32.xls_Nha_cong`#_"/>
      <sheetName val="KKKKKKKK_(2?"/>
      <sheetName val="KKKKKKKK_(2_"/>
      <sheetName val="_DT32.xls_Nha_x005f_x000e_ cong`#_.g"/>
      <sheetName val="_DT32.xls_Nhan cong`_x005f_x0003__.g"/>
      <sheetName val="_DT32.xls__DT32.xls_Nha_x005f_x000e_ "/>
      <sheetName val="_DT32.xls__DT32.xls_Nhan cong`_"/>
      <sheetName val="BL.A1.8-1350"/>
      <sheetName val="_x0004__"/>
      <sheetName val="chu chu²_x0000__x0000_"/>
      <sheetName val="Chart1_x0015__x0000__x0000_Chi phi khac 4.3KH-CP_x0008_"/>
      <sheetName val="Thuc thanh"/>
      <sheetName val="GTXL1"/>
      <sheetName val="DT"/>
      <sheetName val="VTTN"/>
      <sheetName val="BCDTK"/>
      <sheetName val="soktmay"/>
      <sheetName val="25D(1-10)"/>
      <sheetName val="_x005f_x0000__x005f_x0000__x005f_x0000__x005f_x0000__x0"/>
      <sheetName val="Gia vat tu"/>
      <sheetName val="LEGEND"/>
      <sheetName val="B.tra o ban"/>
      <sheetName val="????????_(2_"/>
      <sheetName val="CT_x0002_?"/>
      <sheetName val="BO 09"/>
      <sheetName val="tsc"/>
      <sheetName val="VT"/>
      <sheetName val="XL4Poppy_(2?1"/>
      <sheetName val="Chiet_tinh_dz351"/>
      <sheetName val="XL4Poppy_(2_1"/>
      <sheetName val="Chi_phi_khac_4_3KH-CP"/>
      <sheetName val="MC"/>
      <sheetName val="DAMNEN_KHONG_HC"/>
      <sheetName val="DAM_NEN_HC"/>
      <sheetName val="Nhatkychung_-_cu"/>
      <sheetName val="chu_chuong"/>
      <sheetName val="XL4Po`py_(2?"/>
      <sheetName val="CHT"/>
      <sheetName val="_(2)1"/>
      <sheetName val="Quan_Ly_Ban_Ve_TKTC"/>
      <sheetName val="*'"/>
      <sheetName val="THPD_±µ&quot;"/>
      <sheetName val="T_NG_HOP_VL-NC_TT"/>
      <sheetName val="2______0"/>
      <sheetName val="XL4Po`py_(2䀁"/>
      <sheetName val="nhan_cong"/>
      <sheetName val="MTO_REV_0"/>
      <sheetName val="XL4Po`py_(2_"/>
      <sheetName val="Nha_x005f_x000e__cong`#__g"/>
      <sheetName val="Nhan_cong`_x005f_x0003___g"/>
      <sheetName val="[DT32.xls]Nha_x005f_x000e__cong`#/_g"/>
      <sheetName val="[DT32.xls]Nhan_cong`_x005f_x0003_/_g"/>
      <sheetName val="[DT32.xls][DT32.xls]Nha_x005f_x000e__"/>
      <sheetName val="[DT32.xls][DT32.xls]Nhan_cong`_"/>
      <sheetName val="CT -THVLNC"/>
      <sheetName val="Nhan_cong_cong4"/>
      <sheetName val="XL4Poppy_(2)4"/>
      <sheetName val="Nhan_cong`#/_g4"/>
      <sheetName val="PHU_XUAN4"/>
      <sheetName val="PHU_XUAN_(2)4"/>
      <sheetName val="TRAN-TRUONGXUAN_(2)4"/>
      <sheetName val="HOA_AN_(2)4"/>
      <sheetName val="XL4Poppy_(2䀁4"/>
      <sheetName val="N`an_cong_cong4"/>
      <sheetName val="XL4Poppy_(2?3"/>
      <sheetName val="TH_XL3"/>
      <sheetName val="dongia_(2)3"/>
      <sheetName val="THPDMoi__(2)3"/>
      <sheetName val="TONG_HOP_VL-NC3"/>
      <sheetName val="TONGKE3p_3"/>
      <sheetName val="PTCT"/>
      <sheetName val="NhanCong"/>
      <sheetName val="Config"/>
      <sheetName val="QD957"/>
      <sheetName val="Nha_x005f_x005f_x005f_x000e_ cong`#/.g"/>
      <sheetName val="Sh_x005f_x005f_x005f_x0003_?t3"/>
      <sheetName val="dtxl"/>
      <sheetName val="XL_x005f_x005f_x005f_x005f_x005f_x005f_x005f_x005f_x005"/>
      <sheetName val="Sh_x005f_x005f_x005f_x005f_x005f_x005f_x005f_x005f_x005"/>
      <sheetName val="TH_VL,_NC,_DDHT_Thanhphuoc3"/>
      <sheetName val="DON_GIA3"/>
      <sheetName val="t-h_HA_THE3"/>
      <sheetName val="_x0000__x0000__x0000__x0000__x0000__x0000__x0000__x0000_"/>
      <sheetName val="THPD ±µ_x0008_&quot;_x0000__x0000__x0000_"/>
      <sheetName val="_x0004__x0000_"/>
      <sheetName val="Nha_x005f_x000e__cong`#/_g"/>
      <sheetName val="Nhan_cong`_x005f_x0003_/_g"/>
      <sheetName val="PN"/>
      <sheetName val="_x005f_x0000__x005f_x0010___x005f_x0000__x005f_x0000__x"/>
      <sheetName val="THPD ±µ_x005f_x0008_&quot;_x005f_x0000__x005f_x0000__x"/>
      <sheetName val="_x005f_x0004__x005f_x0000_"/>
      <sheetName val="__x005f_x0010______"/>
      <sheetName val="THPD ±µ_x005f_x0008_&quot;"/>
      <sheetName val="_x005f_x0000__x005f_x0010_*_x005f_x0000__x005f_x0000__x"/>
      <sheetName val="?_x005f_x0010_*???'"/>
      <sheetName val="X2.xls_x0002___ND_x0002_"/>
      <sheetName val="TDinh"/>
      <sheetName val="MTL(AG)"/>
      <sheetName val="Sh_x0003_??????????_x0001_?뺔˖?_x0004_??????ᮼ˗????"/>
      <sheetName val="[DT32.xls][DT32.xls]Nhan_cong_2"/>
      <sheetName val="[DT32.xls][DT32.xls]Nha__cong_2"/>
      <sheetName val="CT_x0002__"/>
      <sheetName val="Nha_x005f_x005f_x005f_x005f_x005f_x005f_x005f_x005f_x00"/>
      <sheetName val="IBASE"/>
      <sheetName val="Sh_x005f_x005f_x005f_x005f_x005f_x005f_x005f_x0003_?t3"/>
      <sheetName val="[DT32.xls]Nha_x005f_x005f_x005f_x000e_ cong"/>
      <sheetName val="Gen."/>
      <sheetName val="ctbetong"/>
      <sheetName val="²_x005f_x005f_x005f_x005f_x005f_x005f_x005f_x005f_x005f"/>
      <sheetName val="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 refreshError="1"/>
      <sheetData sheetId="123" refreshError="1"/>
      <sheetData sheetId="124"/>
      <sheetData sheetId="125"/>
      <sheetData sheetId="126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 refreshError="1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 refreshError="1"/>
      <sheetData sheetId="230" refreshError="1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/>
      <sheetData sheetId="361" refreshError="1"/>
      <sheetData sheetId="362" refreshError="1"/>
      <sheetData sheetId="363"/>
      <sheetData sheetId="364" refreshError="1"/>
      <sheetData sheetId="365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 refreshError="1"/>
      <sheetData sheetId="559" refreshError="1"/>
      <sheetData sheetId="560" refreshError="1"/>
      <sheetData sheetId="561" refreshError="1"/>
      <sheetData sheetId="562"/>
      <sheetData sheetId="563" refreshError="1"/>
      <sheetData sheetId="564" refreshError="1"/>
      <sheetData sheetId="565" refreshError="1"/>
      <sheetData sheetId="566" refreshError="1"/>
      <sheetData sheetId="56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ất"/>
    </sheetNames>
    <sheetDataSet>
      <sheetData sheetId="0">
        <row r="11"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 t="str">
            <v>14=11*12*10*13</v>
          </cell>
          <cell r="P11">
            <v>15</v>
          </cell>
          <cell r="Q11">
            <v>16</v>
          </cell>
          <cell r="R11">
            <v>17</v>
          </cell>
          <cell r="S11" t="str">
            <v>18=15*16*10*17</v>
          </cell>
          <cell r="T11">
            <v>19</v>
          </cell>
          <cell r="U11">
            <v>20</v>
          </cell>
          <cell r="V11">
            <v>21</v>
          </cell>
          <cell r="W11" t="str">
            <v>22=19*20*10*21</v>
          </cell>
          <cell r="X11">
            <v>23</v>
          </cell>
          <cell r="Y11">
            <v>24</v>
          </cell>
          <cell r="Z11">
            <v>25</v>
          </cell>
          <cell r="AA11" t="str">
            <v>26=23*24*10*25</v>
          </cell>
          <cell r="AB11" t="str">
            <v>27=14+18+22+26</v>
          </cell>
        </row>
        <row r="12">
          <cell r="A12" t="str">
            <v>23..186</v>
          </cell>
          <cell r="B12">
            <v>1</v>
          </cell>
          <cell r="C12" t="str">
            <v>Ông Lê Văn Phong; ông Lê Hồng Vân; ông Lê Văn Hùng; bà Thái Thị Đầm; bà Lê Thị Hương Sen; bà Lê Thị Tuyến Sương; bà Lê Thái Diễm Xuân; ông Lê Thái Sang; bà Lê Thái Hồng Nhung đại diện đồng thừa kế của hộ bà Chu Thị Hiền</v>
          </cell>
          <cell r="D12" t="str">
            <v>186</v>
          </cell>
          <cell r="E12" t="str">
            <v>23</v>
          </cell>
          <cell r="F12">
            <v>1065</v>
          </cell>
          <cell r="G12">
            <v>87.5</v>
          </cell>
          <cell r="H12">
            <v>0</v>
          </cell>
          <cell r="I12">
            <v>87.5</v>
          </cell>
          <cell r="J12" t="str">
            <v>LUC</v>
          </cell>
          <cell r="K12">
            <v>1</v>
          </cell>
          <cell r="L12">
            <v>87.5</v>
          </cell>
          <cell r="M12">
            <v>42000</v>
          </cell>
          <cell r="N12">
            <v>1</v>
          </cell>
          <cell r="O12">
            <v>3675000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87.5</v>
          </cell>
          <cell r="U12">
            <v>42000</v>
          </cell>
          <cell r="V12">
            <v>3</v>
          </cell>
          <cell r="W12">
            <v>11025000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14700000</v>
          </cell>
        </row>
        <row r="13">
          <cell r="A13" t="str">
            <v>8..430</v>
          </cell>
          <cell r="B13">
            <v>2</v>
          </cell>
          <cell r="C13" t="str">
            <v>Ông Lê Văn Khải</v>
          </cell>
          <cell r="D13" t="str">
            <v>430</v>
          </cell>
          <cell r="E13" t="str">
            <v>8</v>
          </cell>
          <cell r="F13">
            <v>452</v>
          </cell>
          <cell r="G13">
            <v>156.19999999999999</v>
          </cell>
          <cell r="H13">
            <v>0</v>
          </cell>
          <cell r="I13">
            <v>156.19999999999999</v>
          </cell>
          <cell r="J13" t="str">
            <v>BHK</v>
          </cell>
          <cell r="K13">
            <v>1</v>
          </cell>
          <cell r="L13">
            <v>156.19999999999999</v>
          </cell>
          <cell r="M13">
            <v>42000</v>
          </cell>
          <cell r="N13">
            <v>1</v>
          </cell>
          <cell r="O13">
            <v>6560399.9999999991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156.19999999999999</v>
          </cell>
          <cell r="U13">
            <v>42000</v>
          </cell>
          <cell r="V13">
            <v>3</v>
          </cell>
          <cell r="W13">
            <v>19681199.999999996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26241599.999999996</v>
          </cell>
        </row>
        <row r="14">
          <cell r="A14" t="str">
            <v>17..399</v>
          </cell>
          <cell r="B14">
            <v>3</v>
          </cell>
          <cell r="C14" t="str">
            <v>Bà Cao Thị Hường; Bà Cao Thị Nữ đại diện đồng thừa kế của hộ bà Cao Thị Mùi</v>
          </cell>
          <cell r="D14" t="str">
            <v>399</v>
          </cell>
          <cell r="E14" t="str">
            <v>17</v>
          </cell>
          <cell r="F14">
            <v>600</v>
          </cell>
          <cell r="G14">
            <v>515.70000000000005</v>
          </cell>
          <cell r="H14">
            <v>84.299999999999955</v>
          </cell>
          <cell r="I14">
            <v>600</v>
          </cell>
          <cell r="J14" t="str">
            <v>LUC</v>
          </cell>
          <cell r="K14">
            <v>1</v>
          </cell>
          <cell r="L14">
            <v>600</v>
          </cell>
          <cell r="M14">
            <v>42000</v>
          </cell>
          <cell r="N14">
            <v>1</v>
          </cell>
          <cell r="O14">
            <v>25200000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600</v>
          </cell>
          <cell r="U14">
            <v>42000</v>
          </cell>
          <cell r="V14">
            <v>3</v>
          </cell>
          <cell r="W14">
            <v>75600000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100800000</v>
          </cell>
        </row>
        <row r="15">
          <cell r="A15" t="str">
            <v>17..560</v>
          </cell>
          <cell r="B15">
            <v>0</v>
          </cell>
          <cell r="C15" t="str">
            <v>Bà Cao Thị Hường; Bà Cao Thị Nữ đại diện đồng thừa kế của hộ bà Cao Thị Mùi</v>
          </cell>
          <cell r="D15" t="str">
            <v>560</v>
          </cell>
          <cell r="E15" t="str">
            <v>17</v>
          </cell>
          <cell r="F15">
            <v>1004</v>
          </cell>
          <cell r="G15">
            <v>750.8</v>
          </cell>
          <cell r="H15">
            <v>0</v>
          </cell>
          <cell r="I15">
            <v>750.8</v>
          </cell>
          <cell r="J15" t="str">
            <v>LUC</v>
          </cell>
          <cell r="K15">
            <v>1</v>
          </cell>
          <cell r="L15">
            <v>750.8</v>
          </cell>
          <cell r="M15">
            <v>42000</v>
          </cell>
          <cell r="N15">
            <v>1</v>
          </cell>
          <cell r="O15">
            <v>31533599.999999996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750.8</v>
          </cell>
          <cell r="U15">
            <v>42000</v>
          </cell>
          <cell r="V15">
            <v>3</v>
          </cell>
          <cell r="W15">
            <v>94600799.999999985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126134399.99999999</v>
          </cell>
        </row>
        <row r="16">
          <cell r="A16" t="str">
            <v>17..561</v>
          </cell>
          <cell r="B16">
            <v>0</v>
          </cell>
          <cell r="C16" t="str">
            <v>Bà Cao Thị Hường; Bà Cao Thị Nữ đại diện đồng thừa kế của hộ bà Cao Thị Mùi</v>
          </cell>
          <cell r="D16" t="str">
            <v>561</v>
          </cell>
          <cell r="E16" t="str">
            <v>17</v>
          </cell>
          <cell r="F16">
            <v>241</v>
          </cell>
          <cell r="G16">
            <v>213.1</v>
          </cell>
          <cell r="H16">
            <v>27.900000000000006</v>
          </cell>
          <cell r="I16">
            <v>241</v>
          </cell>
          <cell r="J16" t="str">
            <v>LUC</v>
          </cell>
          <cell r="K16">
            <v>1</v>
          </cell>
          <cell r="L16">
            <v>241</v>
          </cell>
          <cell r="M16">
            <v>42000</v>
          </cell>
          <cell r="N16">
            <v>1</v>
          </cell>
          <cell r="O16">
            <v>10122000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241</v>
          </cell>
          <cell r="U16">
            <v>42000</v>
          </cell>
          <cell r="V16">
            <v>3</v>
          </cell>
          <cell r="W16">
            <v>30366000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40488000</v>
          </cell>
        </row>
        <row r="17">
          <cell r="A17" t="str">
            <v>23..553</v>
          </cell>
          <cell r="B17">
            <v>4</v>
          </cell>
          <cell r="C17" t="str">
            <v>Ông Đỗ Có</v>
          </cell>
          <cell r="D17" t="str">
            <v>553</v>
          </cell>
          <cell r="E17" t="str">
            <v>23</v>
          </cell>
          <cell r="F17">
            <v>5888</v>
          </cell>
          <cell r="G17">
            <v>4413.5</v>
          </cell>
          <cell r="H17">
            <v>0</v>
          </cell>
          <cell r="I17">
            <v>4413.5</v>
          </cell>
          <cell r="J17" t="str">
            <v>RSX</v>
          </cell>
          <cell r="K17">
            <v>1</v>
          </cell>
          <cell r="L17">
            <v>4413.5</v>
          </cell>
          <cell r="M17">
            <v>16000</v>
          </cell>
          <cell r="N17">
            <v>1</v>
          </cell>
          <cell r="O17">
            <v>70616000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4413.5</v>
          </cell>
          <cell r="U17">
            <v>16000</v>
          </cell>
          <cell r="V17">
            <v>3.5</v>
          </cell>
          <cell r="W17">
            <v>247156000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317772000</v>
          </cell>
        </row>
        <row r="18">
          <cell r="A18" t="str">
            <v>23..559</v>
          </cell>
          <cell r="B18">
            <v>0</v>
          </cell>
          <cell r="C18" t="str">
            <v>Ông Đỗ Có</v>
          </cell>
          <cell r="D18" t="str">
            <v>559</v>
          </cell>
          <cell r="E18" t="str">
            <v>23</v>
          </cell>
          <cell r="F18">
            <v>14150</v>
          </cell>
          <cell r="G18">
            <v>5358.3</v>
          </cell>
          <cell r="H18">
            <v>0</v>
          </cell>
          <cell r="I18">
            <v>5358.3</v>
          </cell>
          <cell r="J18" t="str">
            <v>RSX</v>
          </cell>
          <cell r="K18">
            <v>1</v>
          </cell>
          <cell r="L18">
            <v>5358.3</v>
          </cell>
          <cell r="M18">
            <v>16000</v>
          </cell>
          <cell r="N18">
            <v>1</v>
          </cell>
          <cell r="O18">
            <v>85732800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5358.3</v>
          </cell>
          <cell r="U18">
            <v>16000</v>
          </cell>
          <cell r="V18">
            <v>3.5</v>
          </cell>
          <cell r="W18">
            <v>300064800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385797600</v>
          </cell>
        </row>
        <row r="19">
          <cell r="A19" t="str">
            <v>23..235</v>
          </cell>
          <cell r="B19">
            <v>5</v>
          </cell>
          <cell r="C19" t="str">
            <v>Ông Hoàng Bình Long</v>
          </cell>
          <cell r="D19" t="str">
            <v>235</v>
          </cell>
          <cell r="E19" t="str">
            <v>23</v>
          </cell>
          <cell r="F19">
            <v>652</v>
          </cell>
          <cell r="G19">
            <v>583.6</v>
          </cell>
          <cell r="H19">
            <v>68.399999999999977</v>
          </cell>
          <cell r="I19">
            <v>652</v>
          </cell>
          <cell r="J19" t="str">
            <v>LUC</v>
          </cell>
          <cell r="K19">
            <v>1</v>
          </cell>
          <cell r="L19">
            <v>652</v>
          </cell>
          <cell r="M19">
            <v>42000</v>
          </cell>
          <cell r="N19">
            <v>1</v>
          </cell>
          <cell r="O19">
            <v>27384000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652</v>
          </cell>
          <cell r="U19">
            <v>42000</v>
          </cell>
          <cell r="V19">
            <v>3</v>
          </cell>
          <cell r="W19">
            <v>82152000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109536000</v>
          </cell>
        </row>
        <row r="20">
          <cell r="A20" t="str">
            <v>17..202</v>
          </cell>
          <cell r="B20">
            <v>0</v>
          </cell>
          <cell r="C20" t="str">
            <v>Ông Hoàng Bình Long</v>
          </cell>
          <cell r="D20" t="str">
            <v>202</v>
          </cell>
          <cell r="E20" t="str">
            <v>17</v>
          </cell>
          <cell r="F20">
            <v>1416</v>
          </cell>
          <cell r="G20">
            <v>548</v>
          </cell>
          <cell r="H20">
            <v>0</v>
          </cell>
          <cell r="I20">
            <v>548</v>
          </cell>
          <cell r="J20" t="str">
            <v>LUC</v>
          </cell>
          <cell r="K20">
            <v>1</v>
          </cell>
          <cell r="L20">
            <v>548</v>
          </cell>
          <cell r="M20">
            <v>42000</v>
          </cell>
          <cell r="N20">
            <v>1</v>
          </cell>
          <cell r="O20">
            <v>23016000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548</v>
          </cell>
          <cell r="U20">
            <v>42000</v>
          </cell>
          <cell r="V20">
            <v>3</v>
          </cell>
          <cell r="W20">
            <v>69048000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92064000</v>
          </cell>
        </row>
        <row r="21">
          <cell r="A21" t="str">
            <v>17..224</v>
          </cell>
          <cell r="B21">
            <v>0</v>
          </cell>
          <cell r="C21" t="str">
            <v>Ông Hoàng Bình Long</v>
          </cell>
          <cell r="D21" t="str">
            <v>224</v>
          </cell>
          <cell r="E21" t="str">
            <v>17</v>
          </cell>
          <cell r="F21">
            <v>933</v>
          </cell>
          <cell r="G21">
            <v>890.6</v>
          </cell>
          <cell r="H21">
            <v>42.399999999999977</v>
          </cell>
          <cell r="I21">
            <v>933</v>
          </cell>
          <cell r="J21" t="str">
            <v>LUC</v>
          </cell>
          <cell r="K21">
            <v>1</v>
          </cell>
          <cell r="L21">
            <v>933</v>
          </cell>
          <cell r="M21">
            <v>42000</v>
          </cell>
          <cell r="N21">
            <v>1</v>
          </cell>
          <cell r="O21">
            <v>39186000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933</v>
          </cell>
          <cell r="U21">
            <v>42000</v>
          </cell>
          <cell r="V21">
            <v>3</v>
          </cell>
          <cell r="W21">
            <v>117558000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156744000</v>
          </cell>
        </row>
        <row r="22">
          <cell r="A22" t="str">
            <v>17..200</v>
          </cell>
          <cell r="B22">
            <v>6</v>
          </cell>
          <cell r="C22" t="str">
            <v>Ông Nguyễn Văn Thừa</v>
          </cell>
          <cell r="D22" t="str">
            <v>200</v>
          </cell>
          <cell r="E22" t="str">
            <v>17</v>
          </cell>
          <cell r="F22">
            <v>1416</v>
          </cell>
          <cell r="G22">
            <v>1282.9000000000001</v>
          </cell>
          <cell r="H22">
            <v>133.09999999999991</v>
          </cell>
          <cell r="I22">
            <v>1416</v>
          </cell>
          <cell r="J22" t="str">
            <v>LUC</v>
          </cell>
          <cell r="K22">
            <v>1</v>
          </cell>
          <cell r="L22">
            <v>1416</v>
          </cell>
          <cell r="M22">
            <v>42000</v>
          </cell>
          <cell r="N22">
            <v>1</v>
          </cell>
          <cell r="O22">
            <v>59472000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1416</v>
          </cell>
          <cell r="U22">
            <v>42000</v>
          </cell>
          <cell r="V22">
            <v>3</v>
          </cell>
          <cell r="W22">
            <v>178416000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237888000</v>
          </cell>
        </row>
        <row r="23">
          <cell r="A23" t="str">
            <v>17..225</v>
          </cell>
          <cell r="B23">
            <v>0</v>
          </cell>
          <cell r="C23" t="str">
            <v>Ông Nguyễn Văn Thừa</v>
          </cell>
          <cell r="D23" t="str">
            <v>225</v>
          </cell>
          <cell r="E23" t="str">
            <v>17</v>
          </cell>
          <cell r="F23">
            <v>443</v>
          </cell>
          <cell r="G23">
            <v>443</v>
          </cell>
          <cell r="H23">
            <v>0</v>
          </cell>
          <cell r="I23">
            <v>443</v>
          </cell>
          <cell r="J23" t="str">
            <v>LUC</v>
          </cell>
          <cell r="K23">
            <v>1</v>
          </cell>
          <cell r="L23">
            <v>443</v>
          </cell>
          <cell r="M23">
            <v>42000</v>
          </cell>
          <cell r="N23">
            <v>1</v>
          </cell>
          <cell r="O23">
            <v>18606000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443</v>
          </cell>
          <cell r="U23">
            <v>42000</v>
          </cell>
          <cell r="V23">
            <v>3</v>
          </cell>
          <cell r="W23">
            <v>55818000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74424000</v>
          </cell>
        </row>
        <row r="24">
          <cell r="A24" t="str">
            <v>17..559</v>
          </cell>
          <cell r="B24">
            <v>7</v>
          </cell>
          <cell r="C24" t="str">
            <v>Ông Phạm Ngọc Bông</v>
          </cell>
          <cell r="D24" t="str">
            <v>559</v>
          </cell>
          <cell r="E24" t="str">
            <v>17</v>
          </cell>
          <cell r="F24">
            <v>906</v>
          </cell>
          <cell r="G24">
            <v>899.6</v>
          </cell>
          <cell r="H24">
            <v>6.3999999999999773</v>
          </cell>
          <cell r="I24">
            <v>906</v>
          </cell>
          <cell r="J24" t="str">
            <v>LUC</v>
          </cell>
          <cell r="K24">
            <v>1</v>
          </cell>
          <cell r="L24">
            <v>906</v>
          </cell>
          <cell r="M24">
            <v>42000</v>
          </cell>
          <cell r="N24">
            <v>1</v>
          </cell>
          <cell r="O24">
            <v>38052000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906</v>
          </cell>
          <cell r="U24">
            <v>42000</v>
          </cell>
          <cell r="V24">
            <v>3</v>
          </cell>
          <cell r="W24">
            <v>114156000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152208000</v>
          </cell>
        </row>
        <row r="25">
          <cell r="A25" t="str">
            <v>17..871</v>
          </cell>
          <cell r="B25">
            <v>0</v>
          </cell>
          <cell r="C25" t="str">
            <v>Ông Phạm Ngọc Bông</v>
          </cell>
          <cell r="D25" t="str">
            <v>871</v>
          </cell>
          <cell r="E25" t="str">
            <v>17</v>
          </cell>
          <cell r="F25">
            <v>1475</v>
          </cell>
          <cell r="G25">
            <v>1142.0999999999999</v>
          </cell>
          <cell r="H25">
            <v>0</v>
          </cell>
          <cell r="I25">
            <v>1142.0999999999999</v>
          </cell>
          <cell r="J25" t="str">
            <v>BHK</v>
          </cell>
          <cell r="K25">
            <v>1</v>
          </cell>
          <cell r="L25">
            <v>1142.0999999999999</v>
          </cell>
          <cell r="M25">
            <v>42000</v>
          </cell>
          <cell r="N25">
            <v>1</v>
          </cell>
          <cell r="O25">
            <v>47968199.999999993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1142.0999999999999</v>
          </cell>
          <cell r="U25">
            <v>42000</v>
          </cell>
          <cell r="V25">
            <v>3</v>
          </cell>
          <cell r="W25">
            <v>143904599.99999997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191872799.99999997</v>
          </cell>
        </row>
        <row r="26">
          <cell r="A26" t="str">
            <v>23..676</v>
          </cell>
          <cell r="B26">
            <v>0</v>
          </cell>
          <cell r="C26" t="str">
            <v>Ông Phạm Ngọc Bông</v>
          </cell>
          <cell r="D26" t="str">
            <v>676</v>
          </cell>
          <cell r="E26">
            <v>23</v>
          </cell>
          <cell r="F26">
            <v>2825</v>
          </cell>
          <cell r="G26">
            <v>1993.2</v>
          </cell>
          <cell r="H26">
            <v>0</v>
          </cell>
          <cell r="I26">
            <v>1993.2</v>
          </cell>
          <cell r="J26" t="str">
            <v>RSX</v>
          </cell>
          <cell r="K26">
            <v>1</v>
          </cell>
          <cell r="L26">
            <v>1993.2</v>
          </cell>
          <cell r="M26">
            <v>16000</v>
          </cell>
          <cell r="N26">
            <v>1</v>
          </cell>
          <cell r="O26">
            <v>31891200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1993.2</v>
          </cell>
          <cell r="U26">
            <v>16000</v>
          </cell>
          <cell r="V26">
            <v>3.5</v>
          </cell>
          <cell r="W26">
            <v>111619200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143510400</v>
          </cell>
        </row>
        <row r="27">
          <cell r="A27" t="str">
            <v>17..597</v>
          </cell>
          <cell r="B27">
            <v>8</v>
          </cell>
          <cell r="C27" t="str">
            <v>Ông Trần Quang Thái</v>
          </cell>
          <cell r="D27" t="str">
            <v>597</v>
          </cell>
          <cell r="E27" t="str">
            <v>17</v>
          </cell>
          <cell r="F27">
            <v>424</v>
          </cell>
          <cell r="G27">
            <v>424</v>
          </cell>
          <cell r="H27">
            <v>0</v>
          </cell>
          <cell r="I27">
            <v>424</v>
          </cell>
          <cell r="J27" t="str">
            <v>LUC</v>
          </cell>
          <cell r="K27">
            <v>1</v>
          </cell>
          <cell r="L27">
            <v>424</v>
          </cell>
          <cell r="M27">
            <v>42000</v>
          </cell>
          <cell r="N27">
            <v>1</v>
          </cell>
          <cell r="O27">
            <v>17808000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424</v>
          </cell>
          <cell r="U27">
            <v>42000</v>
          </cell>
          <cell r="V27">
            <v>3</v>
          </cell>
          <cell r="W27">
            <v>53424000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71232000</v>
          </cell>
        </row>
        <row r="28">
          <cell r="A28" t="str">
            <v>23..183</v>
          </cell>
          <cell r="B28">
            <v>0</v>
          </cell>
          <cell r="C28" t="str">
            <v>Ông Trần Quang Thái</v>
          </cell>
          <cell r="D28" t="str">
            <v>183</v>
          </cell>
          <cell r="E28" t="str">
            <v>23</v>
          </cell>
          <cell r="F28">
            <v>1155</v>
          </cell>
          <cell r="G28">
            <v>881.5</v>
          </cell>
          <cell r="H28">
            <v>0</v>
          </cell>
          <cell r="I28">
            <v>881.5</v>
          </cell>
          <cell r="J28" t="str">
            <v>LUC</v>
          </cell>
          <cell r="K28">
            <v>1</v>
          </cell>
          <cell r="L28">
            <v>881.5</v>
          </cell>
          <cell r="M28">
            <v>42000</v>
          </cell>
          <cell r="N28">
            <v>1</v>
          </cell>
          <cell r="O28">
            <v>37023000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881.5</v>
          </cell>
          <cell r="U28">
            <v>42000</v>
          </cell>
          <cell r="V28">
            <v>3</v>
          </cell>
          <cell r="W28">
            <v>111069000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148092000</v>
          </cell>
        </row>
        <row r="29">
          <cell r="A29">
            <v>0</v>
          </cell>
          <cell r="B29">
            <v>9</v>
          </cell>
          <cell r="C29" t="str">
            <v>Ông Nguyễn Hữu Thành Được</v>
          </cell>
          <cell r="D29" t="str">
            <v>920</v>
          </cell>
          <cell r="E29" t="str">
            <v>8</v>
          </cell>
          <cell r="F29">
            <v>710</v>
          </cell>
          <cell r="G29">
            <v>26.8</v>
          </cell>
          <cell r="H29">
            <v>0</v>
          </cell>
          <cell r="I29">
            <v>26.8</v>
          </cell>
          <cell r="J29" t="str">
            <v>LUC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26.8</v>
          </cell>
          <cell r="Q29">
            <v>42000</v>
          </cell>
          <cell r="R29">
            <v>0.3</v>
          </cell>
          <cell r="S29">
            <v>337680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337680</v>
          </cell>
        </row>
        <row r="30">
          <cell r="A30">
            <v>0</v>
          </cell>
          <cell r="B30">
            <v>10</v>
          </cell>
          <cell r="C30" t="str">
            <v>Ông Nguyễn Hữu Minh Sang</v>
          </cell>
          <cell r="D30" t="str">
            <v>978</v>
          </cell>
          <cell r="E30" t="str">
            <v>8</v>
          </cell>
          <cell r="F30">
            <v>1084</v>
          </cell>
          <cell r="G30">
            <v>379.5</v>
          </cell>
          <cell r="H30">
            <v>0</v>
          </cell>
          <cell r="I30">
            <v>379.5</v>
          </cell>
          <cell r="J30" t="str">
            <v>LUC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379.5</v>
          </cell>
          <cell r="Q30">
            <v>42000</v>
          </cell>
          <cell r="R30">
            <v>0.3</v>
          </cell>
          <cell r="S30">
            <v>4781700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4781700</v>
          </cell>
        </row>
        <row r="31">
          <cell r="A31">
            <v>0</v>
          </cell>
          <cell r="B31">
            <v>11</v>
          </cell>
          <cell r="C31" t="str">
            <v>Ông Võ Văn Tâm</v>
          </cell>
          <cell r="D31" t="str">
            <v>979</v>
          </cell>
          <cell r="E31" t="str">
            <v>8</v>
          </cell>
          <cell r="F31">
            <v>664</v>
          </cell>
          <cell r="G31">
            <v>586.70000000000005</v>
          </cell>
          <cell r="H31">
            <v>0</v>
          </cell>
          <cell r="I31">
            <v>586.70000000000005</v>
          </cell>
          <cell r="J31" t="str">
            <v>BHK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586.70000000000005</v>
          </cell>
          <cell r="Q31">
            <v>42000</v>
          </cell>
          <cell r="R31">
            <v>0.3</v>
          </cell>
          <cell r="S31">
            <v>7392420.0000000009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7392420.0000000009</v>
          </cell>
        </row>
        <row r="32">
          <cell r="A32">
            <v>0</v>
          </cell>
          <cell r="B32">
            <v>12</v>
          </cell>
          <cell r="C32" t="str">
            <v>Ông Đặng Văn Thiện</v>
          </cell>
          <cell r="D32" t="str">
            <v>6</v>
          </cell>
          <cell r="E32" t="str">
            <v>17</v>
          </cell>
          <cell r="F32">
            <v>723</v>
          </cell>
          <cell r="G32">
            <v>549.6</v>
          </cell>
          <cell r="H32">
            <v>0</v>
          </cell>
          <cell r="I32">
            <v>549.6</v>
          </cell>
          <cell r="J32" t="str">
            <v>BHK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549.6</v>
          </cell>
          <cell r="Q32">
            <v>42000</v>
          </cell>
          <cell r="R32">
            <v>0.3</v>
          </cell>
          <cell r="S32">
            <v>6924960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6924960</v>
          </cell>
        </row>
        <row r="33">
          <cell r="A33">
            <v>0</v>
          </cell>
          <cell r="B33">
            <v>13</v>
          </cell>
          <cell r="C33" t="str">
            <v>Bà Nguyễn Thị Cầm</v>
          </cell>
          <cell r="D33" t="str">
            <v>349</v>
          </cell>
          <cell r="E33" t="str">
            <v>17</v>
          </cell>
          <cell r="F33">
            <v>387</v>
          </cell>
          <cell r="G33">
            <v>387</v>
          </cell>
          <cell r="H33">
            <v>0</v>
          </cell>
          <cell r="I33">
            <v>387</v>
          </cell>
          <cell r="J33" t="str">
            <v>LUC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387</v>
          </cell>
          <cell r="Q33">
            <v>42000</v>
          </cell>
          <cell r="R33">
            <v>0.3</v>
          </cell>
          <cell r="S33">
            <v>4876200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4876200</v>
          </cell>
        </row>
        <row r="34">
          <cell r="A34">
            <v>0</v>
          </cell>
          <cell r="B34">
            <v>0</v>
          </cell>
          <cell r="C34" t="str">
            <v>Bà Nguyễn Thị Cầm</v>
          </cell>
          <cell r="D34" t="str">
            <v>365</v>
          </cell>
          <cell r="E34" t="str">
            <v>17</v>
          </cell>
          <cell r="F34">
            <v>275</v>
          </cell>
          <cell r="G34">
            <v>275</v>
          </cell>
          <cell r="H34">
            <v>0</v>
          </cell>
          <cell r="I34">
            <v>275</v>
          </cell>
          <cell r="J34" t="str">
            <v>LUC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275</v>
          </cell>
          <cell r="Q34">
            <v>42000</v>
          </cell>
          <cell r="R34">
            <v>0.3</v>
          </cell>
          <cell r="S34">
            <v>3465000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3465000</v>
          </cell>
        </row>
        <row r="35">
          <cell r="A35">
            <v>0</v>
          </cell>
          <cell r="B35">
            <v>0</v>
          </cell>
          <cell r="C35" t="str">
            <v>Bà Nguyễn Thị Cầm</v>
          </cell>
          <cell r="D35" t="str">
            <v>366</v>
          </cell>
          <cell r="E35" t="str">
            <v>17</v>
          </cell>
          <cell r="F35">
            <v>266</v>
          </cell>
          <cell r="G35">
            <v>266</v>
          </cell>
          <cell r="H35">
            <v>0</v>
          </cell>
          <cell r="I35">
            <v>266</v>
          </cell>
          <cell r="J35" t="str">
            <v>LUC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266</v>
          </cell>
          <cell r="Q35">
            <v>42000</v>
          </cell>
          <cell r="R35">
            <v>0.3</v>
          </cell>
          <cell r="S35">
            <v>3351600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3351600</v>
          </cell>
        </row>
        <row r="36">
          <cell r="A36">
            <v>0</v>
          </cell>
          <cell r="B36">
            <v>0</v>
          </cell>
          <cell r="C36" t="str">
            <v>Bà Nguyễn Thị Cầm</v>
          </cell>
          <cell r="D36" t="str">
            <v>396</v>
          </cell>
          <cell r="E36" t="str">
            <v>17</v>
          </cell>
          <cell r="F36">
            <v>307</v>
          </cell>
          <cell r="G36">
            <v>301.3</v>
          </cell>
          <cell r="H36">
            <v>0</v>
          </cell>
          <cell r="I36">
            <v>301.3</v>
          </cell>
          <cell r="J36" t="str">
            <v>LUC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301.3</v>
          </cell>
          <cell r="Q36">
            <v>42000</v>
          </cell>
          <cell r="R36">
            <v>0.3</v>
          </cell>
          <cell r="S36">
            <v>3796380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3796380</v>
          </cell>
        </row>
        <row r="37">
          <cell r="A37">
            <v>0</v>
          </cell>
          <cell r="B37">
            <v>0</v>
          </cell>
          <cell r="C37" t="str">
            <v>Bà Nguyễn Thị Cầm</v>
          </cell>
          <cell r="D37" t="str">
            <v>397</v>
          </cell>
          <cell r="E37" t="str">
            <v>17</v>
          </cell>
          <cell r="F37">
            <v>244</v>
          </cell>
          <cell r="G37">
            <v>244</v>
          </cell>
          <cell r="H37">
            <v>0</v>
          </cell>
          <cell r="I37">
            <v>244</v>
          </cell>
          <cell r="J37" t="str">
            <v>BHK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</v>
          </cell>
          <cell r="Q37">
            <v>42000</v>
          </cell>
          <cell r="R37">
            <v>0.3</v>
          </cell>
          <cell r="S37">
            <v>3074400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3074400</v>
          </cell>
        </row>
        <row r="38">
          <cell r="A38">
            <v>0</v>
          </cell>
          <cell r="B38">
            <v>14</v>
          </cell>
          <cell r="C38" t="str">
            <v>Ông Nguyễn Văn Dần</v>
          </cell>
          <cell r="D38" t="str">
            <v>33</v>
          </cell>
          <cell r="E38" t="str">
            <v>17</v>
          </cell>
          <cell r="F38">
            <v>610</v>
          </cell>
          <cell r="G38">
            <v>610</v>
          </cell>
          <cell r="H38">
            <v>0</v>
          </cell>
          <cell r="I38">
            <v>610</v>
          </cell>
          <cell r="J38" t="str">
            <v>LUC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610</v>
          </cell>
          <cell r="Q38">
            <v>42000</v>
          </cell>
          <cell r="R38">
            <v>0.3</v>
          </cell>
          <cell r="S38">
            <v>7686000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7686000</v>
          </cell>
        </row>
        <row r="39">
          <cell r="A39">
            <v>0</v>
          </cell>
          <cell r="B39">
            <v>15</v>
          </cell>
          <cell r="C39" t="str">
            <v>Ông Nguyễn Văn Lợi</v>
          </cell>
          <cell r="D39" t="str">
            <v>287</v>
          </cell>
          <cell r="E39" t="str">
            <v>17</v>
          </cell>
          <cell r="F39">
            <v>417</v>
          </cell>
          <cell r="G39">
            <v>417</v>
          </cell>
          <cell r="H39">
            <v>0</v>
          </cell>
          <cell r="I39">
            <v>417</v>
          </cell>
          <cell r="J39" t="str">
            <v>LUC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417</v>
          </cell>
          <cell r="Q39">
            <v>42000</v>
          </cell>
          <cell r="R39">
            <v>0.3</v>
          </cell>
          <cell r="S39">
            <v>5254200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5254200</v>
          </cell>
        </row>
        <row r="40">
          <cell r="A40">
            <v>0</v>
          </cell>
          <cell r="B40">
            <v>16</v>
          </cell>
          <cell r="C40" t="str">
            <v>Ông Nguyễn Văn Nghi</v>
          </cell>
          <cell r="D40" t="str">
            <v>398</v>
          </cell>
          <cell r="E40" t="str">
            <v>17</v>
          </cell>
          <cell r="F40">
            <v>217</v>
          </cell>
          <cell r="G40">
            <v>217</v>
          </cell>
          <cell r="H40">
            <v>0</v>
          </cell>
          <cell r="I40">
            <v>217</v>
          </cell>
          <cell r="J40" t="str">
            <v>BHK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217</v>
          </cell>
          <cell r="Q40">
            <v>42000</v>
          </cell>
          <cell r="R40">
            <v>0.3</v>
          </cell>
          <cell r="S40">
            <v>2734200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2734200</v>
          </cell>
        </row>
        <row r="41">
          <cell r="A41">
            <v>0</v>
          </cell>
          <cell r="B41">
            <v>17</v>
          </cell>
          <cell r="C41" t="str">
            <v>Ông Nguyễn Văn Sử</v>
          </cell>
          <cell r="D41" t="str">
            <v>32</v>
          </cell>
          <cell r="E41" t="str">
            <v>17</v>
          </cell>
          <cell r="F41">
            <v>1105</v>
          </cell>
          <cell r="G41">
            <v>1062.3</v>
          </cell>
          <cell r="H41">
            <v>0</v>
          </cell>
          <cell r="I41">
            <v>1062.3</v>
          </cell>
          <cell r="J41" t="str">
            <v>LUC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1062.3</v>
          </cell>
          <cell r="Q41">
            <v>42000</v>
          </cell>
          <cell r="R41">
            <v>0.3</v>
          </cell>
          <cell r="S41">
            <v>13384980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13384980</v>
          </cell>
        </row>
        <row r="42">
          <cell r="A42">
            <v>0</v>
          </cell>
          <cell r="B42">
            <v>0</v>
          </cell>
          <cell r="C42" t="str">
            <v>Ông Nguyễn Văn Sử</v>
          </cell>
          <cell r="D42" t="str">
            <v>151</v>
          </cell>
          <cell r="E42" t="str">
            <v>17</v>
          </cell>
          <cell r="F42">
            <v>1355</v>
          </cell>
          <cell r="G42">
            <v>481.2</v>
          </cell>
          <cell r="H42">
            <v>0</v>
          </cell>
          <cell r="I42">
            <v>481.2</v>
          </cell>
          <cell r="J42" t="str">
            <v>LUC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481.2</v>
          </cell>
          <cell r="Q42">
            <v>42000</v>
          </cell>
          <cell r="R42">
            <v>0.3</v>
          </cell>
          <cell r="S42">
            <v>6063120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6063120</v>
          </cell>
        </row>
        <row r="43">
          <cell r="A43">
            <v>0</v>
          </cell>
          <cell r="B43">
            <v>18</v>
          </cell>
          <cell r="C43" t="str">
            <v>Bà Lương Thị Sáu</v>
          </cell>
          <cell r="D43" t="str">
            <v>198</v>
          </cell>
          <cell r="E43" t="str">
            <v>17</v>
          </cell>
          <cell r="F43">
            <v>222</v>
          </cell>
          <cell r="G43">
            <v>51.3</v>
          </cell>
          <cell r="H43">
            <v>0</v>
          </cell>
          <cell r="I43">
            <v>51.3</v>
          </cell>
          <cell r="J43" t="str">
            <v>LUC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51.3</v>
          </cell>
          <cell r="Q43">
            <v>42000</v>
          </cell>
          <cell r="R43">
            <v>0.3</v>
          </cell>
          <cell r="S43">
            <v>646380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646380</v>
          </cell>
        </row>
        <row r="44">
          <cell r="A44">
            <v>0</v>
          </cell>
          <cell r="B44">
            <v>19</v>
          </cell>
          <cell r="C44" t="str">
            <v>Ông Cao Văn Long</v>
          </cell>
          <cell r="D44" t="str">
            <v>228</v>
          </cell>
          <cell r="E44" t="str">
            <v>17</v>
          </cell>
          <cell r="F44">
            <v>167</v>
          </cell>
          <cell r="G44">
            <v>83.5</v>
          </cell>
          <cell r="H44">
            <v>0</v>
          </cell>
          <cell r="I44">
            <v>83.5</v>
          </cell>
          <cell r="J44" t="str">
            <v>LUC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83.5</v>
          </cell>
          <cell r="Q44">
            <v>42000</v>
          </cell>
          <cell r="R44">
            <v>0.3</v>
          </cell>
          <cell r="S44">
            <v>1052100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1052100</v>
          </cell>
        </row>
        <row r="45">
          <cell r="A45" t="str">
            <v>8..920</v>
          </cell>
          <cell r="B45">
            <v>20</v>
          </cell>
          <cell r="C45" t="str">
            <v xml:space="preserve">UBND phường </v>
          </cell>
          <cell r="D45" t="str">
            <v>920</v>
          </cell>
          <cell r="E45" t="str">
            <v>8</v>
          </cell>
          <cell r="F45">
            <v>710</v>
          </cell>
          <cell r="G45">
            <v>26.8</v>
          </cell>
          <cell r="H45">
            <v>0</v>
          </cell>
          <cell r="I45">
            <v>26.8</v>
          </cell>
          <cell r="J45" t="str">
            <v>LUC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26.8</v>
          </cell>
          <cell r="Y45">
            <v>42000</v>
          </cell>
          <cell r="Z45">
            <v>0.6</v>
          </cell>
          <cell r="AA45">
            <v>675360</v>
          </cell>
          <cell r="AB45">
            <v>675360</v>
          </cell>
        </row>
        <row r="46">
          <cell r="A46" t="str">
            <v>8..978</v>
          </cell>
          <cell r="B46">
            <v>0</v>
          </cell>
          <cell r="C46" t="str">
            <v xml:space="preserve">UBND phường </v>
          </cell>
          <cell r="D46" t="str">
            <v>978</v>
          </cell>
          <cell r="E46" t="str">
            <v>8</v>
          </cell>
          <cell r="F46">
            <v>1084</v>
          </cell>
          <cell r="G46">
            <v>379.5</v>
          </cell>
          <cell r="H46">
            <v>0</v>
          </cell>
          <cell r="I46">
            <v>379.5</v>
          </cell>
          <cell r="J46" t="str">
            <v>LUC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379.5</v>
          </cell>
          <cell r="Y46">
            <v>42000</v>
          </cell>
          <cell r="Z46">
            <v>0.6</v>
          </cell>
          <cell r="AA46">
            <v>9563400</v>
          </cell>
          <cell r="AB46">
            <v>9563400</v>
          </cell>
        </row>
        <row r="47">
          <cell r="A47" t="str">
            <v>8..979</v>
          </cell>
          <cell r="B47">
            <v>0</v>
          </cell>
          <cell r="C47" t="str">
            <v xml:space="preserve">UBND phường </v>
          </cell>
          <cell r="D47" t="str">
            <v>979</v>
          </cell>
          <cell r="E47" t="str">
            <v>8</v>
          </cell>
          <cell r="F47">
            <v>664</v>
          </cell>
          <cell r="G47">
            <v>586.70000000000005</v>
          </cell>
          <cell r="H47">
            <v>0</v>
          </cell>
          <cell r="I47">
            <v>586.70000000000005</v>
          </cell>
          <cell r="J47" t="str">
            <v>BHK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586.70000000000005</v>
          </cell>
          <cell r="Y47">
            <v>42000</v>
          </cell>
          <cell r="Z47">
            <v>0.6</v>
          </cell>
          <cell r="AA47">
            <v>14784840.000000002</v>
          </cell>
          <cell r="AB47">
            <v>14784840.000000002</v>
          </cell>
        </row>
        <row r="48">
          <cell r="A48" t="str">
            <v>8..980</v>
          </cell>
          <cell r="B48">
            <v>0</v>
          </cell>
          <cell r="C48" t="str">
            <v xml:space="preserve">UBND phường </v>
          </cell>
          <cell r="D48" t="str">
            <v>980</v>
          </cell>
          <cell r="E48" t="str">
            <v>8</v>
          </cell>
          <cell r="F48">
            <v>316</v>
          </cell>
          <cell r="G48">
            <v>316</v>
          </cell>
          <cell r="H48">
            <v>0</v>
          </cell>
          <cell r="I48">
            <v>316</v>
          </cell>
          <cell r="J48" t="str">
            <v>BHK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316</v>
          </cell>
          <cell r="Y48">
            <v>42000</v>
          </cell>
          <cell r="Z48">
            <v>0.6</v>
          </cell>
          <cell r="AA48">
            <v>7963200</v>
          </cell>
          <cell r="AB48">
            <v>7963200</v>
          </cell>
        </row>
        <row r="49">
          <cell r="A49" t="str">
            <v>17..6</v>
          </cell>
          <cell r="B49">
            <v>0</v>
          </cell>
          <cell r="C49" t="str">
            <v xml:space="preserve">UBND phường </v>
          </cell>
          <cell r="D49" t="str">
            <v>6</v>
          </cell>
          <cell r="E49" t="str">
            <v>17</v>
          </cell>
          <cell r="F49">
            <v>723</v>
          </cell>
          <cell r="G49">
            <v>549.6</v>
          </cell>
          <cell r="H49">
            <v>0</v>
          </cell>
          <cell r="I49">
            <v>549.6</v>
          </cell>
          <cell r="J49" t="str">
            <v>BHK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549.6</v>
          </cell>
          <cell r="Y49">
            <v>42000</v>
          </cell>
          <cell r="Z49">
            <v>0.6</v>
          </cell>
          <cell r="AA49">
            <v>13849920</v>
          </cell>
          <cell r="AB49">
            <v>13849920</v>
          </cell>
        </row>
        <row r="50">
          <cell r="A50" t="str">
            <v>17..349</v>
          </cell>
          <cell r="B50">
            <v>0</v>
          </cell>
          <cell r="C50" t="str">
            <v xml:space="preserve">UBND phường </v>
          </cell>
          <cell r="D50" t="str">
            <v>349</v>
          </cell>
          <cell r="E50" t="str">
            <v>17</v>
          </cell>
          <cell r="F50">
            <v>387</v>
          </cell>
          <cell r="G50">
            <v>387</v>
          </cell>
          <cell r="H50">
            <v>0</v>
          </cell>
          <cell r="I50">
            <v>387</v>
          </cell>
          <cell r="J50" t="str">
            <v>LUC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387</v>
          </cell>
          <cell r="Y50">
            <v>42000</v>
          </cell>
          <cell r="Z50">
            <v>0.6</v>
          </cell>
          <cell r="AA50">
            <v>9752400</v>
          </cell>
          <cell r="AB50">
            <v>9752400</v>
          </cell>
        </row>
        <row r="51">
          <cell r="A51" t="str">
            <v>17..365</v>
          </cell>
          <cell r="B51">
            <v>0</v>
          </cell>
          <cell r="C51" t="str">
            <v xml:space="preserve">UBND phường </v>
          </cell>
          <cell r="D51" t="str">
            <v>365</v>
          </cell>
          <cell r="E51" t="str">
            <v>17</v>
          </cell>
          <cell r="F51">
            <v>275</v>
          </cell>
          <cell r="G51">
            <v>275</v>
          </cell>
          <cell r="H51">
            <v>0</v>
          </cell>
          <cell r="I51">
            <v>275</v>
          </cell>
          <cell r="J51" t="str">
            <v>LUC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275</v>
          </cell>
          <cell r="Y51">
            <v>42000</v>
          </cell>
          <cell r="Z51">
            <v>0.6</v>
          </cell>
          <cell r="AA51">
            <v>6930000</v>
          </cell>
          <cell r="AB51">
            <v>6930000</v>
          </cell>
        </row>
        <row r="52">
          <cell r="A52" t="str">
            <v>17..366</v>
          </cell>
          <cell r="B52">
            <v>0</v>
          </cell>
          <cell r="C52" t="str">
            <v xml:space="preserve">UBND phường </v>
          </cell>
          <cell r="D52" t="str">
            <v>366</v>
          </cell>
          <cell r="E52" t="str">
            <v>17</v>
          </cell>
          <cell r="F52">
            <v>266</v>
          </cell>
          <cell r="G52">
            <v>266</v>
          </cell>
          <cell r="H52">
            <v>0</v>
          </cell>
          <cell r="I52">
            <v>266</v>
          </cell>
          <cell r="J52" t="str">
            <v>LUC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266</v>
          </cell>
          <cell r="Y52">
            <v>42000</v>
          </cell>
          <cell r="Z52">
            <v>0.6</v>
          </cell>
          <cell r="AA52">
            <v>6703200</v>
          </cell>
          <cell r="AB52">
            <v>6703200</v>
          </cell>
        </row>
        <row r="53">
          <cell r="A53" t="str">
            <v>17..396</v>
          </cell>
          <cell r="B53">
            <v>0</v>
          </cell>
          <cell r="C53" t="str">
            <v xml:space="preserve">UBND phường </v>
          </cell>
          <cell r="D53" t="str">
            <v>396</v>
          </cell>
          <cell r="E53" t="str">
            <v>17</v>
          </cell>
          <cell r="F53">
            <v>307</v>
          </cell>
          <cell r="G53">
            <v>301.3</v>
          </cell>
          <cell r="H53">
            <v>0</v>
          </cell>
          <cell r="I53">
            <v>301.3</v>
          </cell>
          <cell r="J53" t="str">
            <v>LUC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301.3</v>
          </cell>
          <cell r="Y53">
            <v>42000</v>
          </cell>
          <cell r="Z53">
            <v>0.6</v>
          </cell>
          <cell r="AA53">
            <v>7592760</v>
          </cell>
          <cell r="AB53">
            <v>7592760</v>
          </cell>
        </row>
        <row r="54">
          <cell r="A54" t="str">
            <v>17..397</v>
          </cell>
          <cell r="B54">
            <v>0</v>
          </cell>
          <cell r="C54" t="str">
            <v xml:space="preserve">UBND phường </v>
          </cell>
          <cell r="D54" t="str">
            <v>397</v>
          </cell>
          <cell r="E54" t="str">
            <v>17</v>
          </cell>
          <cell r="F54">
            <v>244</v>
          </cell>
          <cell r="G54">
            <v>244</v>
          </cell>
          <cell r="H54">
            <v>0</v>
          </cell>
          <cell r="I54">
            <v>244</v>
          </cell>
          <cell r="J54" t="str">
            <v>BHK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244</v>
          </cell>
          <cell r="Y54">
            <v>42000</v>
          </cell>
          <cell r="Z54">
            <v>0.6</v>
          </cell>
          <cell r="AA54">
            <v>6148800</v>
          </cell>
          <cell r="AB54">
            <v>6148800</v>
          </cell>
        </row>
        <row r="55">
          <cell r="A55" t="str">
            <v>17..33</v>
          </cell>
          <cell r="B55">
            <v>0</v>
          </cell>
          <cell r="C55" t="str">
            <v xml:space="preserve">UBND phường </v>
          </cell>
          <cell r="D55" t="str">
            <v>33</v>
          </cell>
          <cell r="E55" t="str">
            <v>17</v>
          </cell>
          <cell r="F55">
            <v>610</v>
          </cell>
          <cell r="G55">
            <v>610</v>
          </cell>
          <cell r="H55">
            <v>0</v>
          </cell>
          <cell r="I55">
            <v>610</v>
          </cell>
          <cell r="J55" t="str">
            <v>LUC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610</v>
          </cell>
          <cell r="Y55">
            <v>42000</v>
          </cell>
          <cell r="Z55">
            <v>0.6</v>
          </cell>
          <cell r="AA55">
            <v>15372000</v>
          </cell>
          <cell r="AB55">
            <v>15372000</v>
          </cell>
        </row>
        <row r="56">
          <cell r="A56" t="str">
            <v>17..287</v>
          </cell>
          <cell r="B56">
            <v>0</v>
          </cell>
          <cell r="C56" t="str">
            <v xml:space="preserve">UBND phường </v>
          </cell>
          <cell r="D56" t="str">
            <v>287</v>
          </cell>
          <cell r="E56" t="str">
            <v>17</v>
          </cell>
          <cell r="F56">
            <v>417</v>
          </cell>
          <cell r="G56">
            <v>417</v>
          </cell>
          <cell r="H56">
            <v>0</v>
          </cell>
          <cell r="I56">
            <v>417</v>
          </cell>
          <cell r="J56" t="str">
            <v>LUC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417</v>
          </cell>
          <cell r="Y56">
            <v>42000</v>
          </cell>
          <cell r="Z56">
            <v>0.6</v>
          </cell>
          <cell r="AA56">
            <v>10508400</v>
          </cell>
          <cell r="AB56">
            <v>10508400</v>
          </cell>
        </row>
        <row r="57">
          <cell r="A57" t="str">
            <v>17..398</v>
          </cell>
          <cell r="B57">
            <v>0</v>
          </cell>
          <cell r="C57" t="str">
            <v xml:space="preserve">UBND phường </v>
          </cell>
          <cell r="D57" t="str">
            <v>398</v>
          </cell>
          <cell r="E57" t="str">
            <v>17</v>
          </cell>
          <cell r="F57">
            <v>217</v>
          </cell>
          <cell r="G57">
            <v>217</v>
          </cell>
          <cell r="H57">
            <v>0</v>
          </cell>
          <cell r="I57">
            <v>217</v>
          </cell>
          <cell r="J57" t="str">
            <v>BHK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217</v>
          </cell>
          <cell r="Y57">
            <v>42000</v>
          </cell>
          <cell r="Z57">
            <v>0.6</v>
          </cell>
          <cell r="AA57">
            <v>5468400</v>
          </cell>
          <cell r="AB57">
            <v>5468400</v>
          </cell>
        </row>
        <row r="58">
          <cell r="A58" t="str">
            <v>17..32</v>
          </cell>
          <cell r="B58">
            <v>0</v>
          </cell>
          <cell r="C58" t="str">
            <v xml:space="preserve">UBND phường </v>
          </cell>
          <cell r="D58" t="str">
            <v>32</v>
          </cell>
          <cell r="E58" t="str">
            <v>17</v>
          </cell>
          <cell r="F58">
            <v>1105</v>
          </cell>
          <cell r="G58">
            <v>1062.3</v>
          </cell>
          <cell r="H58">
            <v>0</v>
          </cell>
          <cell r="I58">
            <v>1062.3</v>
          </cell>
          <cell r="J58" t="str">
            <v>LUC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1062.3</v>
          </cell>
          <cell r="Y58">
            <v>42000</v>
          </cell>
          <cell r="Z58">
            <v>0.6</v>
          </cell>
          <cell r="AA58">
            <v>26769960</v>
          </cell>
          <cell r="AB58">
            <v>26769960</v>
          </cell>
        </row>
        <row r="59">
          <cell r="A59" t="str">
            <v>17..151</v>
          </cell>
          <cell r="B59">
            <v>0</v>
          </cell>
          <cell r="C59" t="str">
            <v xml:space="preserve">UBND phường </v>
          </cell>
          <cell r="D59" t="str">
            <v>151</v>
          </cell>
          <cell r="E59" t="str">
            <v>17</v>
          </cell>
          <cell r="F59">
            <v>1355</v>
          </cell>
          <cell r="G59">
            <v>481.2</v>
          </cell>
          <cell r="H59">
            <v>0</v>
          </cell>
          <cell r="I59">
            <v>481.2</v>
          </cell>
          <cell r="J59" t="str">
            <v>LUC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481.2</v>
          </cell>
          <cell r="Y59">
            <v>42000</v>
          </cell>
          <cell r="Z59">
            <v>0.6</v>
          </cell>
          <cell r="AA59">
            <v>12126240</v>
          </cell>
          <cell r="AB59">
            <v>12126240</v>
          </cell>
        </row>
        <row r="60">
          <cell r="A60" t="str">
            <v>17..198</v>
          </cell>
          <cell r="B60">
            <v>0</v>
          </cell>
          <cell r="C60" t="str">
            <v xml:space="preserve">UBND phường </v>
          </cell>
          <cell r="D60" t="str">
            <v>198</v>
          </cell>
          <cell r="E60" t="str">
            <v>17</v>
          </cell>
          <cell r="F60">
            <v>222</v>
          </cell>
          <cell r="G60">
            <v>51.3</v>
          </cell>
          <cell r="H60">
            <v>0</v>
          </cell>
          <cell r="I60">
            <v>51.3</v>
          </cell>
          <cell r="J60" t="str">
            <v>LUC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51.3</v>
          </cell>
          <cell r="Y60">
            <v>42000</v>
          </cell>
          <cell r="Z60">
            <v>0.6</v>
          </cell>
          <cell r="AA60">
            <v>1292760</v>
          </cell>
          <cell r="AB60">
            <v>1292760</v>
          </cell>
        </row>
        <row r="61">
          <cell r="A61" t="str">
            <v>17..228</v>
          </cell>
          <cell r="B61">
            <v>0</v>
          </cell>
          <cell r="C61" t="str">
            <v xml:space="preserve">UBND phường </v>
          </cell>
          <cell r="D61" t="str">
            <v>228</v>
          </cell>
          <cell r="E61" t="str">
            <v>17</v>
          </cell>
          <cell r="F61">
            <v>167</v>
          </cell>
          <cell r="G61">
            <v>83.5</v>
          </cell>
          <cell r="H61">
            <v>0</v>
          </cell>
          <cell r="I61">
            <v>83.5</v>
          </cell>
          <cell r="J61" t="str">
            <v>LUC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83.5</v>
          </cell>
          <cell r="Y61">
            <v>42000</v>
          </cell>
          <cell r="Z61">
            <v>0.6</v>
          </cell>
          <cell r="AA61">
            <v>2104200</v>
          </cell>
          <cell r="AB61">
            <v>2104200</v>
          </cell>
        </row>
        <row r="62">
          <cell r="A62" t="str">
            <v>23..86</v>
          </cell>
          <cell r="B62">
            <v>0</v>
          </cell>
          <cell r="C62" t="str">
            <v xml:space="preserve">UBND phường </v>
          </cell>
          <cell r="D62" t="str">
            <v>86</v>
          </cell>
          <cell r="E62" t="str">
            <v>23</v>
          </cell>
          <cell r="F62">
            <v>522</v>
          </cell>
          <cell r="G62">
            <v>468.8</v>
          </cell>
          <cell r="H62">
            <v>0</v>
          </cell>
          <cell r="I62">
            <v>468.8</v>
          </cell>
          <cell r="J62" t="str">
            <v>LUC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468.8</v>
          </cell>
          <cell r="Y62">
            <v>42000</v>
          </cell>
          <cell r="Z62">
            <v>0.6</v>
          </cell>
          <cell r="AA62">
            <v>11813760</v>
          </cell>
          <cell r="AB62">
            <v>11813760</v>
          </cell>
        </row>
        <row r="63">
          <cell r="A63" t="str">
            <v>23..85</v>
          </cell>
          <cell r="B63">
            <v>0</v>
          </cell>
          <cell r="C63" t="str">
            <v xml:space="preserve">UBND phường </v>
          </cell>
          <cell r="D63" t="str">
            <v>85</v>
          </cell>
          <cell r="E63" t="str">
            <v>23</v>
          </cell>
          <cell r="F63">
            <v>381</v>
          </cell>
          <cell r="G63">
            <v>30.6</v>
          </cell>
          <cell r="H63">
            <v>0</v>
          </cell>
          <cell r="I63">
            <v>30.6</v>
          </cell>
          <cell r="J63" t="str">
            <v>LUC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 t="str">
            <v>17..34</v>
          </cell>
          <cell r="B64">
            <v>0</v>
          </cell>
          <cell r="C64" t="str">
            <v xml:space="preserve">UBND phường </v>
          </cell>
          <cell r="D64" t="str">
            <v>34</v>
          </cell>
          <cell r="E64" t="str">
            <v>17</v>
          </cell>
          <cell r="F64">
            <v>508</v>
          </cell>
          <cell r="G64">
            <v>508</v>
          </cell>
          <cell r="H64">
            <v>0</v>
          </cell>
          <cell r="I64">
            <v>508</v>
          </cell>
          <cell r="J64" t="str">
            <v>LUC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A65" t="str">
            <v>17..269</v>
          </cell>
          <cell r="B65">
            <v>0</v>
          </cell>
          <cell r="C65" t="str">
            <v xml:space="preserve">UBND phường </v>
          </cell>
          <cell r="D65" t="str">
            <v>269</v>
          </cell>
          <cell r="E65" t="str">
            <v>17</v>
          </cell>
          <cell r="F65">
            <v>520</v>
          </cell>
          <cell r="G65">
            <v>29.4</v>
          </cell>
          <cell r="H65">
            <v>0</v>
          </cell>
          <cell r="I65">
            <v>29.4</v>
          </cell>
          <cell r="J65" t="str">
            <v>LUC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 t="str">
            <v>17..153</v>
          </cell>
          <cell r="B66">
            <v>0</v>
          </cell>
          <cell r="C66" t="str">
            <v xml:space="preserve">UBND phường </v>
          </cell>
          <cell r="D66" t="str">
            <v>153</v>
          </cell>
          <cell r="E66" t="str">
            <v>17</v>
          </cell>
          <cell r="F66">
            <v>511</v>
          </cell>
          <cell r="G66">
            <v>511</v>
          </cell>
          <cell r="H66">
            <v>0</v>
          </cell>
          <cell r="I66">
            <v>511</v>
          </cell>
          <cell r="J66" t="str">
            <v>LUC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A67" t="str">
            <v>8..425</v>
          </cell>
          <cell r="B67">
            <v>0</v>
          </cell>
          <cell r="C67" t="str">
            <v xml:space="preserve">UBND phường </v>
          </cell>
          <cell r="D67" t="str">
            <v>425</v>
          </cell>
          <cell r="E67" t="str">
            <v>8</v>
          </cell>
          <cell r="F67">
            <v>1533</v>
          </cell>
          <cell r="G67">
            <v>783.4</v>
          </cell>
          <cell r="H67">
            <v>0</v>
          </cell>
          <cell r="I67">
            <v>783.4</v>
          </cell>
          <cell r="J67" t="str">
            <v>NHK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 t="str">
            <v>8..640</v>
          </cell>
          <cell r="B68">
            <v>0</v>
          </cell>
          <cell r="C68" t="str">
            <v xml:space="preserve">UBND phường </v>
          </cell>
          <cell r="D68" t="str">
            <v>640</v>
          </cell>
          <cell r="E68" t="str">
            <v>8</v>
          </cell>
          <cell r="F68">
            <v>462</v>
          </cell>
          <cell r="G68">
            <v>462</v>
          </cell>
          <cell r="H68">
            <v>0</v>
          </cell>
          <cell r="I68">
            <v>462</v>
          </cell>
          <cell r="J68" t="str">
            <v>CLN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 t="str">
            <v>17..682</v>
          </cell>
          <cell r="B69">
            <v>0</v>
          </cell>
          <cell r="C69" t="str">
            <v xml:space="preserve">UBND phường </v>
          </cell>
          <cell r="D69" t="str">
            <v>682</v>
          </cell>
          <cell r="E69" t="str">
            <v>17</v>
          </cell>
          <cell r="F69">
            <v>452</v>
          </cell>
          <cell r="G69">
            <v>452</v>
          </cell>
          <cell r="H69">
            <v>0</v>
          </cell>
          <cell r="I69">
            <v>452</v>
          </cell>
          <cell r="J69" t="str">
            <v>LUC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A70" t="str">
            <v>17..872</v>
          </cell>
          <cell r="B70">
            <v>0</v>
          </cell>
          <cell r="C70" t="str">
            <v xml:space="preserve">UBND phường </v>
          </cell>
          <cell r="D70" t="str">
            <v>872</v>
          </cell>
          <cell r="E70" t="str">
            <v>17</v>
          </cell>
          <cell r="F70">
            <v>855</v>
          </cell>
          <cell r="G70">
            <v>259.10000000000002</v>
          </cell>
          <cell r="H70">
            <v>0</v>
          </cell>
          <cell r="I70">
            <v>259.10000000000002</v>
          </cell>
          <cell r="J70" t="str">
            <v>LUC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 t="str">
            <v>17..1158</v>
          </cell>
          <cell r="B71">
            <v>0</v>
          </cell>
          <cell r="C71" t="str">
            <v xml:space="preserve">UBND phường </v>
          </cell>
          <cell r="D71" t="str">
            <v>1158</v>
          </cell>
          <cell r="E71" t="str">
            <v>17</v>
          </cell>
          <cell r="F71">
            <v>277</v>
          </cell>
          <cell r="G71">
            <v>41.5</v>
          </cell>
          <cell r="H71">
            <v>0</v>
          </cell>
          <cell r="I71">
            <v>41.5</v>
          </cell>
          <cell r="J71" t="str">
            <v>CLN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 t="str">
            <v>17..963</v>
          </cell>
          <cell r="B72">
            <v>0</v>
          </cell>
          <cell r="C72" t="str">
            <v xml:space="preserve">UBND phường </v>
          </cell>
          <cell r="D72">
            <v>963</v>
          </cell>
          <cell r="E72">
            <v>17</v>
          </cell>
          <cell r="F72">
            <v>5413</v>
          </cell>
          <cell r="G72">
            <v>397.4</v>
          </cell>
          <cell r="H72">
            <v>0</v>
          </cell>
          <cell r="I72">
            <v>397.4</v>
          </cell>
          <cell r="J72" t="str">
            <v>CLN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 t="str">
            <v>23..226</v>
          </cell>
          <cell r="B73">
            <v>0</v>
          </cell>
          <cell r="C73" t="str">
            <v xml:space="preserve">UBND phường </v>
          </cell>
          <cell r="D73" t="str">
            <v>226</v>
          </cell>
          <cell r="E73" t="str">
            <v>23</v>
          </cell>
          <cell r="F73">
            <v>429</v>
          </cell>
          <cell r="G73">
            <v>325.3</v>
          </cell>
          <cell r="H73">
            <v>0</v>
          </cell>
          <cell r="I73">
            <v>325.3</v>
          </cell>
          <cell r="J73" t="str">
            <v>LUC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 t="str">
            <v>23..351</v>
          </cell>
          <cell r="B74">
            <v>0</v>
          </cell>
          <cell r="C74" t="str">
            <v xml:space="preserve">UBND phường </v>
          </cell>
          <cell r="D74" t="str">
            <v>351</v>
          </cell>
          <cell r="E74" t="str">
            <v>23</v>
          </cell>
          <cell r="F74">
            <v>323</v>
          </cell>
          <cell r="G74">
            <v>323</v>
          </cell>
          <cell r="H74">
            <v>0</v>
          </cell>
          <cell r="I74">
            <v>323</v>
          </cell>
          <cell r="J74" t="str">
            <v>BHK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A75" t="str">
            <v>23..377</v>
          </cell>
          <cell r="B75">
            <v>0</v>
          </cell>
          <cell r="C75" t="str">
            <v xml:space="preserve">UBND phường </v>
          </cell>
          <cell r="D75" t="str">
            <v>377</v>
          </cell>
          <cell r="E75" t="str">
            <v>23</v>
          </cell>
          <cell r="F75">
            <v>1034</v>
          </cell>
          <cell r="G75">
            <v>862.1</v>
          </cell>
          <cell r="H75">
            <v>0</v>
          </cell>
          <cell r="I75">
            <v>862.1</v>
          </cell>
          <cell r="J75" t="str">
            <v>BHK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 t="str">
            <v>8..791</v>
          </cell>
          <cell r="B76">
            <v>0</v>
          </cell>
          <cell r="C76" t="str">
            <v xml:space="preserve">UBND phường </v>
          </cell>
          <cell r="D76" t="str">
            <v>791</v>
          </cell>
          <cell r="E76" t="str">
            <v>8</v>
          </cell>
          <cell r="F76">
            <v>461</v>
          </cell>
          <cell r="G76">
            <v>461</v>
          </cell>
          <cell r="H76">
            <v>0</v>
          </cell>
          <cell r="I76">
            <v>461</v>
          </cell>
          <cell r="J76" t="str">
            <v>NTD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A77" t="str">
            <v>23..681</v>
          </cell>
          <cell r="B77">
            <v>0</v>
          </cell>
          <cell r="C77" t="str">
            <v xml:space="preserve">UBND phường </v>
          </cell>
          <cell r="D77">
            <v>681</v>
          </cell>
          <cell r="E77" t="str">
            <v>23</v>
          </cell>
          <cell r="F77">
            <v>27</v>
          </cell>
          <cell r="G77">
            <v>27</v>
          </cell>
          <cell r="H77">
            <v>0</v>
          </cell>
          <cell r="I77">
            <v>27</v>
          </cell>
          <cell r="J77" t="str">
            <v>NTD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17..65</v>
          </cell>
          <cell r="B78">
            <v>0</v>
          </cell>
          <cell r="C78" t="str">
            <v xml:space="preserve">UBND phường </v>
          </cell>
          <cell r="D78" t="str">
            <v>65</v>
          </cell>
          <cell r="E78" t="str">
            <v>17</v>
          </cell>
          <cell r="F78">
            <v>1096</v>
          </cell>
          <cell r="G78">
            <v>120.5</v>
          </cell>
          <cell r="H78">
            <v>0</v>
          </cell>
          <cell r="I78">
            <v>120.5</v>
          </cell>
          <cell r="J78" t="str">
            <v>BCS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17..109</v>
          </cell>
          <cell r="B79">
            <v>0</v>
          </cell>
          <cell r="C79" t="str">
            <v xml:space="preserve">UBND phường </v>
          </cell>
          <cell r="D79" t="str">
            <v>109</v>
          </cell>
          <cell r="E79" t="str">
            <v>17</v>
          </cell>
          <cell r="F79">
            <v>1475</v>
          </cell>
          <cell r="G79">
            <v>1374.9</v>
          </cell>
          <cell r="H79">
            <v>0</v>
          </cell>
          <cell r="I79">
            <v>1374.9</v>
          </cell>
          <cell r="J79" t="str">
            <v>DTL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17..111</v>
          </cell>
          <cell r="B80">
            <v>0</v>
          </cell>
          <cell r="C80" t="str">
            <v xml:space="preserve">UBND phường </v>
          </cell>
          <cell r="D80" t="str">
            <v>111</v>
          </cell>
          <cell r="E80" t="str">
            <v>17</v>
          </cell>
          <cell r="F80">
            <v>32</v>
          </cell>
          <cell r="G80">
            <v>32</v>
          </cell>
          <cell r="H80">
            <v>0</v>
          </cell>
          <cell r="I80">
            <v>32</v>
          </cell>
          <cell r="J80" t="str">
            <v>BCS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A81" t="str">
            <v>17..368</v>
          </cell>
          <cell r="B81">
            <v>0</v>
          </cell>
          <cell r="C81" t="str">
            <v xml:space="preserve">UBND phường </v>
          </cell>
          <cell r="D81" t="str">
            <v>368</v>
          </cell>
          <cell r="E81" t="str">
            <v>17</v>
          </cell>
          <cell r="F81">
            <v>24</v>
          </cell>
          <cell r="G81">
            <v>24</v>
          </cell>
          <cell r="H81">
            <v>0</v>
          </cell>
          <cell r="I81">
            <v>24</v>
          </cell>
          <cell r="J81" t="str">
            <v>MNC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A82" t="str">
            <v>8..318</v>
          </cell>
          <cell r="B82">
            <v>0</v>
          </cell>
          <cell r="C82" t="str">
            <v xml:space="preserve">UBND phường </v>
          </cell>
          <cell r="D82">
            <v>318</v>
          </cell>
          <cell r="E82">
            <v>8</v>
          </cell>
          <cell r="F82">
            <v>3705</v>
          </cell>
          <cell r="G82">
            <v>2613.6</v>
          </cell>
          <cell r="H82">
            <v>0</v>
          </cell>
          <cell r="I82">
            <v>2613.6</v>
          </cell>
          <cell r="J82" t="str">
            <v>DTL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8..330</v>
          </cell>
          <cell r="B83">
            <v>0</v>
          </cell>
          <cell r="C83" t="str">
            <v xml:space="preserve">UBND phường </v>
          </cell>
          <cell r="D83">
            <v>330</v>
          </cell>
          <cell r="E83">
            <v>8</v>
          </cell>
          <cell r="F83">
            <v>1006</v>
          </cell>
          <cell r="G83">
            <v>54.6</v>
          </cell>
          <cell r="H83">
            <v>0</v>
          </cell>
          <cell r="I83">
            <v>54.6</v>
          </cell>
          <cell r="J83" t="str">
            <v>NTD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A84" t="str">
            <v>8..414</v>
          </cell>
          <cell r="B84">
            <v>0</v>
          </cell>
          <cell r="C84" t="str">
            <v xml:space="preserve">UBND phường </v>
          </cell>
          <cell r="D84" t="str">
            <v>414</v>
          </cell>
          <cell r="E84" t="str">
            <v>8</v>
          </cell>
          <cell r="F84">
            <v>1680</v>
          </cell>
          <cell r="G84">
            <v>1081.8</v>
          </cell>
          <cell r="H84">
            <v>0</v>
          </cell>
          <cell r="I84">
            <v>1081.8</v>
          </cell>
          <cell r="J84" t="str">
            <v>DGT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A85" t="str">
            <v>8..476</v>
          </cell>
          <cell r="B85">
            <v>0</v>
          </cell>
          <cell r="C85" t="str">
            <v xml:space="preserve">UBND phường </v>
          </cell>
          <cell r="D85" t="str">
            <v>476</v>
          </cell>
          <cell r="E85" t="str">
            <v>8</v>
          </cell>
          <cell r="F85">
            <v>110</v>
          </cell>
          <cell r="G85">
            <v>110</v>
          </cell>
          <cell r="H85">
            <v>0</v>
          </cell>
          <cell r="I85">
            <v>110</v>
          </cell>
          <cell r="J85" t="str">
            <v>NTD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A86" t="str">
            <v>8..485</v>
          </cell>
          <cell r="B86">
            <v>0</v>
          </cell>
          <cell r="C86" t="str">
            <v xml:space="preserve">UBND phường </v>
          </cell>
          <cell r="D86" t="str">
            <v>485</v>
          </cell>
          <cell r="E86" t="str">
            <v>8</v>
          </cell>
          <cell r="F86">
            <v>4</v>
          </cell>
          <cell r="G86">
            <v>0</v>
          </cell>
          <cell r="H86">
            <v>0</v>
          </cell>
          <cell r="I86">
            <v>0</v>
          </cell>
          <cell r="J86" t="str">
            <v>NTD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A87" t="str">
            <v>8..531</v>
          </cell>
          <cell r="B87">
            <v>0</v>
          </cell>
          <cell r="C87" t="str">
            <v xml:space="preserve">UBND phường </v>
          </cell>
          <cell r="D87" t="str">
            <v>531</v>
          </cell>
          <cell r="E87" t="str">
            <v>8</v>
          </cell>
          <cell r="F87">
            <v>119</v>
          </cell>
          <cell r="G87">
            <v>119</v>
          </cell>
          <cell r="H87">
            <v>0</v>
          </cell>
          <cell r="I87">
            <v>119</v>
          </cell>
          <cell r="J87" t="str">
            <v>NTD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A88" t="str">
            <v>8..534</v>
          </cell>
          <cell r="B88">
            <v>0</v>
          </cell>
          <cell r="C88" t="str">
            <v xml:space="preserve">UBND phường </v>
          </cell>
          <cell r="D88" t="str">
            <v>534</v>
          </cell>
          <cell r="E88" t="str">
            <v>8</v>
          </cell>
          <cell r="F88">
            <v>608</v>
          </cell>
          <cell r="G88">
            <v>410.4</v>
          </cell>
          <cell r="H88">
            <v>0</v>
          </cell>
          <cell r="I88">
            <v>410.4</v>
          </cell>
          <cell r="J88" t="str">
            <v>BCS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A89" t="str">
            <v>8..598</v>
          </cell>
          <cell r="B89">
            <v>0</v>
          </cell>
          <cell r="C89" t="str">
            <v xml:space="preserve">UBND phường </v>
          </cell>
          <cell r="D89" t="str">
            <v>598</v>
          </cell>
          <cell r="E89" t="str">
            <v>8</v>
          </cell>
          <cell r="F89">
            <v>677</v>
          </cell>
          <cell r="G89">
            <v>429.8</v>
          </cell>
          <cell r="H89">
            <v>0</v>
          </cell>
          <cell r="I89">
            <v>429.8</v>
          </cell>
          <cell r="J89" t="str">
            <v>DGT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A90" t="str">
            <v>8..633</v>
          </cell>
          <cell r="B90">
            <v>0</v>
          </cell>
          <cell r="C90" t="str">
            <v xml:space="preserve">UBND phường </v>
          </cell>
          <cell r="D90" t="str">
            <v>633</v>
          </cell>
          <cell r="E90" t="str">
            <v>8</v>
          </cell>
          <cell r="F90">
            <v>126</v>
          </cell>
          <cell r="G90">
            <v>126</v>
          </cell>
          <cell r="H90">
            <v>0</v>
          </cell>
          <cell r="I90">
            <v>126</v>
          </cell>
          <cell r="J90" t="str">
            <v>NTD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A91" t="str">
            <v>8..641</v>
          </cell>
          <cell r="B91">
            <v>0</v>
          </cell>
          <cell r="C91" t="str">
            <v xml:space="preserve">UBND phường </v>
          </cell>
          <cell r="D91" t="str">
            <v>641</v>
          </cell>
          <cell r="E91" t="str">
            <v>8</v>
          </cell>
          <cell r="F91">
            <v>103</v>
          </cell>
          <cell r="G91">
            <v>103</v>
          </cell>
          <cell r="H91">
            <v>0</v>
          </cell>
          <cell r="I91">
            <v>103</v>
          </cell>
          <cell r="J91" t="str">
            <v>NTD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A92" t="str">
            <v>8..790</v>
          </cell>
          <cell r="B92">
            <v>0</v>
          </cell>
          <cell r="C92" t="str">
            <v xml:space="preserve">UBND phường </v>
          </cell>
          <cell r="D92" t="str">
            <v>790</v>
          </cell>
          <cell r="E92" t="str">
            <v>8</v>
          </cell>
          <cell r="F92">
            <v>250</v>
          </cell>
          <cell r="G92">
            <v>62.1</v>
          </cell>
          <cell r="H92">
            <v>0</v>
          </cell>
          <cell r="I92">
            <v>62.1</v>
          </cell>
          <cell r="J92" t="str">
            <v>DGT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A93" t="str">
            <v>8..792</v>
          </cell>
          <cell r="B93">
            <v>0</v>
          </cell>
          <cell r="C93" t="str">
            <v xml:space="preserve">UBND phường </v>
          </cell>
          <cell r="D93" t="str">
            <v>792</v>
          </cell>
          <cell r="E93" t="str">
            <v>8</v>
          </cell>
          <cell r="F93">
            <v>427</v>
          </cell>
          <cell r="G93">
            <v>372.7</v>
          </cell>
          <cell r="H93">
            <v>0</v>
          </cell>
          <cell r="I93">
            <v>372.7</v>
          </cell>
          <cell r="J93" t="str">
            <v>NTD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A94" t="str">
            <v>8..840</v>
          </cell>
          <cell r="B94">
            <v>0</v>
          </cell>
          <cell r="C94" t="str">
            <v xml:space="preserve">UBND phường </v>
          </cell>
          <cell r="D94" t="str">
            <v>840</v>
          </cell>
          <cell r="E94" t="str">
            <v>8</v>
          </cell>
          <cell r="F94">
            <v>143</v>
          </cell>
          <cell r="G94">
            <v>7.4</v>
          </cell>
          <cell r="H94">
            <v>0</v>
          </cell>
          <cell r="I94">
            <v>7.4</v>
          </cell>
          <cell r="J94" t="str">
            <v>BCS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A95" t="str">
            <v>8..867</v>
          </cell>
          <cell r="B95">
            <v>0</v>
          </cell>
          <cell r="C95" t="str">
            <v xml:space="preserve">UBND phường </v>
          </cell>
          <cell r="D95" t="str">
            <v>867</v>
          </cell>
          <cell r="E95" t="str">
            <v>8</v>
          </cell>
          <cell r="F95">
            <v>179</v>
          </cell>
          <cell r="G95">
            <v>179</v>
          </cell>
          <cell r="H95">
            <v>0</v>
          </cell>
          <cell r="I95">
            <v>179</v>
          </cell>
          <cell r="J95" t="str">
            <v>NTD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A96" t="str">
            <v>8..890</v>
          </cell>
          <cell r="B96">
            <v>0</v>
          </cell>
          <cell r="C96" t="str">
            <v xml:space="preserve">UBND phường </v>
          </cell>
          <cell r="D96" t="str">
            <v>890</v>
          </cell>
          <cell r="E96" t="str">
            <v>8</v>
          </cell>
          <cell r="F96">
            <v>11</v>
          </cell>
          <cell r="G96">
            <v>0</v>
          </cell>
          <cell r="H96">
            <v>0</v>
          </cell>
          <cell r="I96">
            <v>0</v>
          </cell>
          <cell r="J96" t="str">
            <v>NTD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A97" t="str">
            <v>8..892</v>
          </cell>
          <cell r="B97">
            <v>0</v>
          </cell>
          <cell r="C97" t="str">
            <v xml:space="preserve">UBND phường </v>
          </cell>
          <cell r="D97" t="str">
            <v>892</v>
          </cell>
          <cell r="E97" t="str">
            <v>8</v>
          </cell>
          <cell r="F97">
            <v>133</v>
          </cell>
          <cell r="G97">
            <v>82.7</v>
          </cell>
          <cell r="H97">
            <v>0</v>
          </cell>
          <cell r="I97">
            <v>82.7</v>
          </cell>
          <cell r="J97" t="str">
            <v>NTD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A98" t="str">
            <v>8..923</v>
          </cell>
          <cell r="B98">
            <v>0</v>
          </cell>
          <cell r="C98" t="str">
            <v xml:space="preserve">UBND phường </v>
          </cell>
          <cell r="D98" t="str">
            <v>923</v>
          </cell>
          <cell r="E98" t="str">
            <v>8</v>
          </cell>
          <cell r="F98">
            <v>1430</v>
          </cell>
          <cell r="G98">
            <v>967.2</v>
          </cell>
          <cell r="H98">
            <v>0</v>
          </cell>
          <cell r="I98">
            <v>967.2</v>
          </cell>
          <cell r="J98" t="str">
            <v>DTL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A99" t="str">
            <v>8..924</v>
          </cell>
          <cell r="B99">
            <v>0</v>
          </cell>
          <cell r="C99" t="str">
            <v xml:space="preserve">UBND phường </v>
          </cell>
          <cell r="D99" t="str">
            <v>924</v>
          </cell>
          <cell r="E99" t="str">
            <v>8</v>
          </cell>
          <cell r="F99">
            <v>40</v>
          </cell>
          <cell r="G99">
            <v>17.600000000000001</v>
          </cell>
          <cell r="H99">
            <v>0</v>
          </cell>
          <cell r="I99">
            <v>17.600000000000001</v>
          </cell>
          <cell r="J99" t="str">
            <v>NTD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A100" t="str">
            <v>8..956</v>
          </cell>
          <cell r="B100">
            <v>0</v>
          </cell>
          <cell r="C100" t="str">
            <v xml:space="preserve">UBND phường </v>
          </cell>
          <cell r="D100" t="str">
            <v>956</v>
          </cell>
          <cell r="E100" t="str">
            <v>8</v>
          </cell>
          <cell r="F100">
            <v>17</v>
          </cell>
          <cell r="G100">
            <v>17</v>
          </cell>
          <cell r="H100">
            <v>0</v>
          </cell>
          <cell r="I100">
            <v>17</v>
          </cell>
          <cell r="J100" t="str">
            <v>NTD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A101" t="str">
            <v>8..983</v>
          </cell>
          <cell r="B101">
            <v>0</v>
          </cell>
          <cell r="C101" t="str">
            <v xml:space="preserve">UBND phường </v>
          </cell>
          <cell r="D101" t="str">
            <v>983</v>
          </cell>
          <cell r="E101" t="str">
            <v>8</v>
          </cell>
          <cell r="F101">
            <v>317</v>
          </cell>
          <cell r="G101">
            <v>11.5</v>
          </cell>
          <cell r="H101">
            <v>0</v>
          </cell>
          <cell r="I101">
            <v>11.5</v>
          </cell>
          <cell r="J101" t="str">
            <v>NTD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A102" t="str">
            <v>8..1003</v>
          </cell>
          <cell r="B102">
            <v>0</v>
          </cell>
          <cell r="C102" t="str">
            <v xml:space="preserve">UBND phường </v>
          </cell>
          <cell r="D102" t="str">
            <v>1003</v>
          </cell>
          <cell r="E102" t="str">
            <v>8</v>
          </cell>
          <cell r="F102">
            <v>61</v>
          </cell>
          <cell r="G102">
            <v>43.6</v>
          </cell>
          <cell r="H102">
            <v>0</v>
          </cell>
          <cell r="I102">
            <v>43.6</v>
          </cell>
          <cell r="J102" t="str">
            <v>BCS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A103" t="str">
            <v>8..1120</v>
          </cell>
          <cell r="B103">
            <v>0</v>
          </cell>
          <cell r="C103" t="str">
            <v xml:space="preserve">UBND phường </v>
          </cell>
          <cell r="D103" t="str">
            <v>1120</v>
          </cell>
          <cell r="E103" t="str">
            <v>8</v>
          </cell>
          <cell r="F103">
            <v>333</v>
          </cell>
          <cell r="G103">
            <v>312.10000000000002</v>
          </cell>
          <cell r="H103">
            <v>0</v>
          </cell>
          <cell r="I103">
            <v>312.10000000000002</v>
          </cell>
          <cell r="J103" t="str">
            <v>DCS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A104" t="str">
            <v>8..1124</v>
          </cell>
          <cell r="B104">
            <v>0</v>
          </cell>
          <cell r="C104" t="str">
            <v xml:space="preserve">UBND phường </v>
          </cell>
          <cell r="D104" t="str">
            <v>1124</v>
          </cell>
          <cell r="E104" t="str">
            <v>8</v>
          </cell>
          <cell r="F104">
            <v>167</v>
          </cell>
          <cell r="G104">
            <v>137.6</v>
          </cell>
          <cell r="H104">
            <v>0</v>
          </cell>
          <cell r="I104">
            <v>137.6</v>
          </cell>
          <cell r="J104" t="str">
            <v>DTL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A105" t="str">
            <v>8..1125</v>
          </cell>
          <cell r="B105">
            <v>0</v>
          </cell>
          <cell r="C105" t="str">
            <v xml:space="preserve">UBND phường </v>
          </cell>
          <cell r="D105" t="str">
            <v>1125</v>
          </cell>
          <cell r="E105" t="str">
            <v>8</v>
          </cell>
          <cell r="F105">
            <v>59</v>
          </cell>
          <cell r="G105">
            <v>7.9</v>
          </cell>
          <cell r="H105">
            <v>0</v>
          </cell>
          <cell r="I105">
            <v>7.9</v>
          </cell>
          <cell r="J105" t="str">
            <v>NTD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A106" t="str">
            <v>17..223</v>
          </cell>
          <cell r="B106">
            <v>0</v>
          </cell>
          <cell r="C106" t="str">
            <v xml:space="preserve">UBND phường </v>
          </cell>
          <cell r="D106" t="str">
            <v>223</v>
          </cell>
          <cell r="E106" t="str">
            <v>17</v>
          </cell>
          <cell r="F106">
            <v>49</v>
          </cell>
          <cell r="G106">
            <v>48.5</v>
          </cell>
          <cell r="H106">
            <v>0</v>
          </cell>
          <cell r="I106">
            <v>48.5</v>
          </cell>
          <cell r="J106" t="str">
            <v>BCS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A107" t="str">
            <v>17..226</v>
          </cell>
          <cell r="B107">
            <v>0</v>
          </cell>
          <cell r="C107" t="str">
            <v xml:space="preserve">UBND phường </v>
          </cell>
          <cell r="D107" t="str">
            <v>226</v>
          </cell>
          <cell r="E107" t="str">
            <v>17</v>
          </cell>
          <cell r="F107">
            <v>64</v>
          </cell>
          <cell r="G107">
            <v>64</v>
          </cell>
          <cell r="H107">
            <v>0</v>
          </cell>
          <cell r="I107">
            <v>64</v>
          </cell>
          <cell r="J107" t="str">
            <v>BCS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A108" t="str">
            <v>17..262</v>
          </cell>
          <cell r="B108">
            <v>0</v>
          </cell>
          <cell r="C108" t="str">
            <v xml:space="preserve">UBND phường </v>
          </cell>
          <cell r="D108" t="str">
            <v>262</v>
          </cell>
          <cell r="E108" t="str">
            <v>17</v>
          </cell>
          <cell r="F108">
            <v>48</v>
          </cell>
          <cell r="G108">
            <v>48</v>
          </cell>
          <cell r="H108">
            <v>0</v>
          </cell>
          <cell r="I108">
            <v>48</v>
          </cell>
          <cell r="J108" t="str">
            <v>BCS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A109" t="str">
            <v>17..263</v>
          </cell>
          <cell r="B109">
            <v>0</v>
          </cell>
          <cell r="C109" t="str">
            <v xml:space="preserve">UBND phường </v>
          </cell>
          <cell r="D109" t="str">
            <v>263</v>
          </cell>
          <cell r="E109" t="str">
            <v>17</v>
          </cell>
          <cell r="F109">
            <v>39</v>
          </cell>
          <cell r="G109">
            <v>39</v>
          </cell>
          <cell r="H109">
            <v>0</v>
          </cell>
          <cell r="I109">
            <v>39</v>
          </cell>
          <cell r="J109" t="str">
            <v>BCS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A110" t="str">
            <v>17..265</v>
          </cell>
          <cell r="B110">
            <v>0</v>
          </cell>
          <cell r="C110" t="str">
            <v xml:space="preserve">UBND phường </v>
          </cell>
          <cell r="D110" t="str">
            <v>265</v>
          </cell>
          <cell r="E110" t="str">
            <v>17</v>
          </cell>
          <cell r="F110">
            <v>1248</v>
          </cell>
          <cell r="G110">
            <v>922.4</v>
          </cell>
          <cell r="H110">
            <v>0</v>
          </cell>
          <cell r="I110">
            <v>922.4</v>
          </cell>
          <cell r="J110" t="str">
            <v>DTL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A111" t="str">
            <v>17..267</v>
          </cell>
          <cell r="B111">
            <v>0</v>
          </cell>
          <cell r="C111" t="str">
            <v xml:space="preserve">UBND phường </v>
          </cell>
          <cell r="D111" t="str">
            <v>267</v>
          </cell>
          <cell r="E111" t="str">
            <v>17</v>
          </cell>
          <cell r="F111">
            <v>14</v>
          </cell>
          <cell r="G111">
            <v>0</v>
          </cell>
          <cell r="H111">
            <v>0</v>
          </cell>
          <cell r="I111">
            <v>0</v>
          </cell>
          <cell r="J111" t="str">
            <v>BCS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A112" t="str">
            <v>17..288</v>
          </cell>
          <cell r="B112">
            <v>0</v>
          </cell>
          <cell r="C112" t="str">
            <v xml:space="preserve">UBND phường </v>
          </cell>
          <cell r="D112" t="str">
            <v>288</v>
          </cell>
          <cell r="E112" t="str">
            <v>17</v>
          </cell>
          <cell r="F112">
            <v>92</v>
          </cell>
          <cell r="G112">
            <v>63.8</v>
          </cell>
          <cell r="H112">
            <v>0</v>
          </cell>
          <cell r="I112">
            <v>63.8</v>
          </cell>
          <cell r="J112" t="str">
            <v>BCS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A113" t="str">
            <v>17..321</v>
          </cell>
          <cell r="B113">
            <v>0</v>
          </cell>
          <cell r="C113" t="str">
            <v xml:space="preserve">UBND phường </v>
          </cell>
          <cell r="D113" t="str">
            <v>321</v>
          </cell>
          <cell r="E113" t="str">
            <v>17</v>
          </cell>
          <cell r="F113">
            <v>53</v>
          </cell>
          <cell r="G113">
            <v>53</v>
          </cell>
          <cell r="H113">
            <v>0</v>
          </cell>
          <cell r="I113">
            <v>53</v>
          </cell>
          <cell r="J113" t="str">
            <v>DTL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</row>
        <row r="114">
          <cell r="A114" t="str">
            <v>17..3671</v>
          </cell>
          <cell r="B114">
            <v>0</v>
          </cell>
          <cell r="C114" t="str">
            <v xml:space="preserve">UBND phường </v>
          </cell>
          <cell r="D114">
            <v>3671</v>
          </cell>
          <cell r="E114" t="str">
            <v>17</v>
          </cell>
          <cell r="F114">
            <v>547</v>
          </cell>
          <cell r="G114">
            <v>382.1</v>
          </cell>
          <cell r="H114">
            <v>0</v>
          </cell>
          <cell r="I114">
            <v>382.1</v>
          </cell>
          <cell r="J114" t="str">
            <v>DTL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A115" t="str">
            <v>17..3672</v>
          </cell>
          <cell r="B115">
            <v>0</v>
          </cell>
          <cell r="C115" t="str">
            <v xml:space="preserve">UBND phường </v>
          </cell>
          <cell r="D115">
            <v>3672</v>
          </cell>
          <cell r="E115" t="str">
            <v>17</v>
          </cell>
          <cell r="F115">
            <v>1801</v>
          </cell>
          <cell r="G115">
            <v>1151.7</v>
          </cell>
          <cell r="H115">
            <v>0</v>
          </cell>
          <cell r="I115">
            <v>1151.7</v>
          </cell>
          <cell r="J115" t="str">
            <v>DTL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A116" t="str">
            <v>17..419</v>
          </cell>
          <cell r="B116">
            <v>0</v>
          </cell>
          <cell r="C116" t="str">
            <v xml:space="preserve">UBND phường </v>
          </cell>
          <cell r="D116" t="str">
            <v>419</v>
          </cell>
          <cell r="E116" t="str">
            <v>17</v>
          </cell>
          <cell r="F116">
            <v>115</v>
          </cell>
          <cell r="G116">
            <v>115</v>
          </cell>
          <cell r="H116">
            <v>0</v>
          </cell>
          <cell r="I116">
            <v>115</v>
          </cell>
          <cell r="J116" t="str">
            <v>BCS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7">
          <cell r="A117" t="str">
            <v>17..480</v>
          </cell>
          <cell r="B117">
            <v>0</v>
          </cell>
          <cell r="C117" t="str">
            <v xml:space="preserve">UBND phường </v>
          </cell>
          <cell r="D117" t="str">
            <v>480</v>
          </cell>
          <cell r="E117" t="str">
            <v>17</v>
          </cell>
          <cell r="F117">
            <v>284</v>
          </cell>
          <cell r="G117">
            <v>100</v>
          </cell>
          <cell r="H117">
            <v>0</v>
          </cell>
          <cell r="I117">
            <v>100</v>
          </cell>
          <cell r="J117" t="str">
            <v>BCS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A118" t="str">
            <v>17..530</v>
          </cell>
          <cell r="B118">
            <v>0</v>
          </cell>
          <cell r="C118" t="str">
            <v xml:space="preserve">UBND phường </v>
          </cell>
          <cell r="D118" t="str">
            <v>530</v>
          </cell>
          <cell r="E118" t="str">
            <v>17</v>
          </cell>
          <cell r="F118">
            <v>60</v>
          </cell>
          <cell r="G118">
            <v>60</v>
          </cell>
          <cell r="H118">
            <v>0</v>
          </cell>
          <cell r="I118">
            <v>60</v>
          </cell>
          <cell r="J118" t="str">
            <v>BCS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17..553</v>
          </cell>
          <cell r="B119">
            <v>0</v>
          </cell>
          <cell r="C119" t="str">
            <v xml:space="preserve">UBND phường </v>
          </cell>
          <cell r="D119" t="str">
            <v>553</v>
          </cell>
          <cell r="E119" t="str">
            <v>17</v>
          </cell>
          <cell r="F119">
            <v>6163</v>
          </cell>
          <cell r="G119">
            <v>3192.2</v>
          </cell>
          <cell r="H119">
            <v>0</v>
          </cell>
          <cell r="I119">
            <v>3192.2</v>
          </cell>
          <cell r="J119" t="str">
            <v>SON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A120" t="str">
            <v>17..571</v>
          </cell>
          <cell r="B120">
            <v>0</v>
          </cell>
          <cell r="C120" t="str">
            <v xml:space="preserve">UBND phường </v>
          </cell>
          <cell r="D120" t="str">
            <v>571</v>
          </cell>
          <cell r="E120" t="str">
            <v>17</v>
          </cell>
          <cell r="F120">
            <v>1769</v>
          </cell>
          <cell r="G120">
            <v>1626</v>
          </cell>
          <cell r="H120">
            <v>0</v>
          </cell>
          <cell r="I120">
            <v>1626</v>
          </cell>
          <cell r="J120" t="str">
            <v>DTL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A121" t="str">
            <v>17..595</v>
          </cell>
          <cell r="B121">
            <v>0</v>
          </cell>
          <cell r="C121" t="str">
            <v xml:space="preserve">UBND phường </v>
          </cell>
          <cell r="D121" t="str">
            <v>595</v>
          </cell>
          <cell r="E121" t="str">
            <v>17</v>
          </cell>
          <cell r="F121">
            <v>78</v>
          </cell>
          <cell r="G121">
            <v>54.1</v>
          </cell>
          <cell r="H121">
            <v>0</v>
          </cell>
          <cell r="I121">
            <v>54.1</v>
          </cell>
          <cell r="J121" t="str">
            <v>BCS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A122" t="str">
            <v>17..598</v>
          </cell>
          <cell r="B122">
            <v>0</v>
          </cell>
          <cell r="C122" t="str">
            <v xml:space="preserve">UBND phường </v>
          </cell>
          <cell r="D122" t="str">
            <v>598</v>
          </cell>
          <cell r="E122" t="str">
            <v>17</v>
          </cell>
          <cell r="F122">
            <v>280</v>
          </cell>
          <cell r="G122">
            <v>201.5</v>
          </cell>
          <cell r="H122">
            <v>0</v>
          </cell>
          <cell r="I122">
            <v>201.5</v>
          </cell>
          <cell r="J122" t="str">
            <v>DTL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A123" t="str">
            <v>17..754</v>
          </cell>
          <cell r="B123">
            <v>0</v>
          </cell>
          <cell r="C123" t="str">
            <v xml:space="preserve">UBND phường </v>
          </cell>
          <cell r="D123" t="str">
            <v>754</v>
          </cell>
          <cell r="E123" t="str">
            <v>17</v>
          </cell>
          <cell r="F123">
            <v>156</v>
          </cell>
          <cell r="G123">
            <v>116.7</v>
          </cell>
          <cell r="H123">
            <v>0</v>
          </cell>
          <cell r="I123">
            <v>116.7</v>
          </cell>
          <cell r="J123" t="str">
            <v>DTL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A124" t="str">
            <v>17..756</v>
          </cell>
          <cell r="B124">
            <v>0</v>
          </cell>
          <cell r="C124" t="str">
            <v xml:space="preserve">UBND phường </v>
          </cell>
          <cell r="D124" t="str">
            <v>756</v>
          </cell>
          <cell r="E124" t="str">
            <v>17</v>
          </cell>
          <cell r="F124">
            <v>377</v>
          </cell>
          <cell r="G124">
            <v>179.9</v>
          </cell>
          <cell r="H124">
            <v>0</v>
          </cell>
          <cell r="I124">
            <v>179.9</v>
          </cell>
          <cell r="J124" t="str">
            <v>BCS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A125" t="str">
            <v>17..757</v>
          </cell>
          <cell r="B125">
            <v>0</v>
          </cell>
          <cell r="C125" t="str">
            <v xml:space="preserve">UBND phường </v>
          </cell>
          <cell r="D125" t="str">
            <v>757</v>
          </cell>
          <cell r="E125" t="str">
            <v>17</v>
          </cell>
          <cell r="F125">
            <v>102</v>
          </cell>
          <cell r="G125">
            <v>85.6</v>
          </cell>
          <cell r="H125">
            <v>0</v>
          </cell>
          <cell r="I125">
            <v>85.6</v>
          </cell>
          <cell r="J125" t="str">
            <v>BCS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A126" t="str">
            <v>17..758</v>
          </cell>
          <cell r="B126">
            <v>0</v>
          </cell>
          <cell r="C126" t="str">
            <v xml:space="preserve">UBND phường </v>
          </cell>
          <cell r="D126" t="str">
            <v>758</v>
          </cell>
          <cell r="E126" t="str">
            <v>17</v>
          </cell>
          <cell r="F126">
            <v>88</v>
          </cell>
          <cell r="G126">
            <v>88</v>
          </cell>
          <cell r="H126">
            <v>0</v>
          </cell>
          <cell r="I126">
            <v>88</v>
          </cell>
          <cell r="J126" t="str">
            <v>BCS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A127" t="str">
            <v>17..791</v>
          </cell>
          <cell r="B127">
            <v>0</v>
          </cell>
          <cell r="C127" t="str">
            <v xml:space="preserve">UBND phường </v>
          </cell>
          <cell r="D127" t="str">
            <v>791</v>
          </cell>
          <cell r="E127" t="str">
            <v>17</v>
          </cell>
          <cell r="F127">
            <v>194</v>
          </cell>
          <cell r="G127">
            <v>178.1</v>
          </cell>
          <cell r="H127">
            <v>0</v>
          </cell>
          <cell r="I127">
            <v>178.1</v>
          </cell>
          <cell r="J127" t="str">
            <v>DTL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A128" t="str">
            <v>17..794</v>
          </cell>
          <cell r="B128">
            <v>0</v>
          </cell>
          <cell r="C128" t="str">
            <v xml:space="preserve">UBND phường </v>
          </cell>
          <cell r="D128" t="str">
            <v>794</v>
          </cell>
          <cell r="E128" t="str">
            <v>17</v>
          </cell>
          <cell r="F128">
            <v>698</v>
          </cell>
          <cell r="G128">
            <v>504.7</v>
          </cell>
          <cell r="H128">
            <v>0</v>
          </cell>
          <cell r="I128">
            <v>504.7</v>
          </cell>
          <cell r="J128" t="str">
            <v>BCS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A129" t="str">
            <v>17..799</v>
          </cell>
          <cell r="B129">
            <v>0</v>
          </cell>
          <cell r="C129" t="str">
            <v xml:space="preserve">UBND phường </v>
          </cell>
          <cell r="D129" t="str">
            <v>799</v>
          </cell>
          <cell r="E129" t="str">
            <v>17</v>
          </cell>
          <cell r="F129">
            <v>510</v>
          </cell>
          <cell r="G129">
            <v>31.2</v>
          </cell>
          <cell r="H129">
            <v>0</v>
          </cell>
          <cell r="I129">
            <v>31.2</v>
          </cell>
          <cell r="J129" t="str">
            <v>NTD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A130" t="str">
            <v>17..811</v>
          </cell>
          <cell r="B130">
            <v>0</v>
          </cell>
          <cell r="C130" t="str">
            <v xml:space="preserve">UBND phường </v>
          </cell>
          <cell r="D130" t="str">
            <v>811</v>
          </cell>
          <cell r="E130" t="str">
            <v>17</v>
          </cell>
          <cell r="F130">
            <v>41</v>
          </cell>
          <cell r="G130">
            <v>0</v>
          </cell>
          <cell r="H130">
            <v>0</v>
          </cell>
          <cell r="I130">
            <v>0</v>
          </cell>
          <cell r="J130" t="str">
            <v>NTD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17..812</v>
          </cell>
          <cell r="B131">
            <v>0</v>
          </cell>
          <cell r="C131" t="str">
            <v xml:space="preserve">UBND phường </v>
          </cell>
          <cell r="D131" t="str">
            <v>812</v>
          </cell>
          <cell r="E131" t="str">
            <v>17</v>
          </cell>
          <cell r="F131">
            <v>16</v>
          </cell>
          <cell r="G131">
            <v>0</v>
          </cell>
          <cell r="H131">
            <v>0</v>
          </cell>
          <cell r="I131">
            <v>0</v>
          </cell>
          <cell r="J131" t="str">
            <v>NTD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A132" t="str">
            <v>17..866</v>
          </cell>
          <cell r="B132">
            <v>0</v>
          </cell>
          <cell r="C132" t="str">
            <v xml:space="preserve">UBND phường </v>
          </cell>
          <cell r="D132" t="str">
            <v>866</v>
          </cell>
          <cell r="E132" t="str">
            <v>17</v>
          </cell>
          <cell r="F132">
            <v>16</v>
          </cell>
          <cell r="G132">
            <v>16</v>
          </cell>
          <cell r="H132">
            <v>0</v>
          </cell>
          <cell r="I132">
            <v>16</v>
          </cell>
          <cell r="J132" t="str">
            <v>NTD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A133" t="str">
            <v>17..870</v>
          </cell>
          <cell r="B133">
            <v>0</v>
          </cell>
          <cell r="C133" t="str">
            <v xml:space="preserve">UBND phường </v>
          </cell>
          <cell r="D133" t="str">
            <v>870</v>
          </cell>
          <cell r="E133" t="str">
            <v>17</v>
          </cell>
          <cell r="F133">
            <v>46</v>
          </cell>
          <cell r="G133">
            <v>46</v>
          </cell>
          <cell r="H133">
            <v>0</v>
          </cell>
          <cell r="I133">
            <v>46</v>
          </cell>
          <cell r="J133" t="str">
            <v>NTD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A134" t="str">
            <v>17..916</v>
          </cell>
          <cell r="B134">
            <v>0</v>
          </cell>
          <cell r="C134" t="str">
            <v xml:space="preserve">UBND phường </v>
          </cell>
          <cell r="D134" t="str">
            <v>916</v>
          </cell>
          <cell r="E134" t="str">
            <v>17</v>
          </cell>
          <cell r="F134">
            <v>1572</v>
          </cell>
          <cell r="G134">
            <v>1280.5999999999999</v>
          </cell>
          <cell r="H134">
            <v>0</v>
          </cell>
          <cell r="I134">
            <v>1280.5999999999999</v>
          </cell>
          <cell r="J134" t="str">
            <v>DGT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A135" t="str">
            <v>17..1048</v>
          </cell>
          <cell r="B135">
            <v>0</v>
          </cell>
          <cell r="C135" t="str">
            <v xml:space="preserve">UBND phường </v>
          </cell>
          <cell r="D135" t="str">
            <v>1048</v>
          </cell>
          <cell r="E135" t="str">
            <v>17</v>
          </cell>
          <cell r="F135">
            <v>4</v>
          </cell>
          <cell r="G135">
            <v>0</v>
          </cell>
          <cell r="H135">
            <v>0</v>
          </cell>
          <cell r="I135">
            <v>0</v>
          </cell>
          <cell r="J135" t="str">
            <v>NTD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A136" t="str">
            <v>17..1049</v>
          </cell>
          <cell r="B136">
            <v>0</v>
          </cell>
          <cell r="C136" t="str">
            <v xml:space="preserve">UBND phường </v>
          </cell>
          <cell r="D136" t="str">
            <v>1049</v>
          </cell>
          <cell r="E136" t="str">
            <v>17</v>
          </cell>
          <cell r="F136">
            <v>6</v>
          </cell>
          <cell r="G136">
            <v>6</v>
          </cell>
          <cell r="H136">
            <v>0</v>
          </cell>
          <cell r="I136">
            <v>6</v>
          </cell>
          <cell r="J136" t="str">
            <v>NTD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A137" t="str">
            <v>17..1170</v>
          </cell>
          <cell r="B137">
            <v>0</v>
          </cell>
          <cell r="C137" t="str">
            <v xml:space="preserve">UBND phường </v>
          </cell>
          <cell r="D137" t="str">
            <v>1170</v>
          </cell>
          <cell r="E137" t="str">
            <v>17</v>
          </cell>
          <cell r="F137">
            <v>197</v>
          </cell>
          <cell r="G137">
            <v>11.6</v>
          </cell>
          <cell r="H137">
            <v>0</v>
          </cell>
          <cell r="I137">
            <v>11.6</v>
          </cell>
          <cell r="J137" t="str">
            <v>DGT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A138" t="str">
            <v>17..1173</v>
          </cell>
          <cell r="B138">
            <v>0</v>
          </cell>
          <cell r="C138" t="str">
            <v xml:space="preserve">UBND phường </v>
          </cell>
          <cell r="D138">
            <v>1173</v>
          </cell>
          <cell r="E138">
            <v>17</v>
          </cell>
          <cell r="F138">
            <v>869</v>
          </cell>
          <cell r="G138">
            <v>620.1</v>
          </cell>
          <cell r="H138">
            <v>0</v>
          </cell>
          <cell r="I138">
            <v>620.1</v>
          </cell>
          <cell r="J138" t="str">
            <v>DGT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A139" t="str">
            <v>23..41</v>
          </cell>
          <cell r="B139">
            <v>0</v>
          </cell>
          <cell r="C139" t="str">
            <v xml:space="preserve">UBND phường </v>
          </cell>
          <cell r="D139" t="str">
            <v>41</v>
          </cell>
          <cell r="E139" t="str">
            <v>23</v>
          </cell>
          <cell r="F139">
            <v>810</v>
          </cell>
          <cell r="G139">
            <v>162.9</v>
          </cell>
          <cell r="H139">
            <v>0</v>
          </cell>
          <cell r="I139">
            <v>162.9</v>
          </cell>
          <cell r="J139" t="str">
            <v>BCS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A140" t="str">
            <v>23..42</v>
          </cell>
          <cell r="B140">
            <v>0</v>
          </cell>
          <cell r="C140" t="str">
            <v xml:space="preserve">UBND phường </v>
          </cell>
          <cell r="D140" t="str">
            <v>42</v>
          </cell>
          <cell r="E140" t="str">
            <v>23</v>
          </cell>
          <cell r="F140">
            <v>5459</v>
          </cell>
          <cell r="G140">
            <v>2307.1999999999998</v>
          </cell>
          <cell r="H140">
            <v>0</v>
          </cell>
          <cell r="I140">
            <v>2307.1999999999998</v>
          </cell>
          <cell r="J140" t="str">
            <v>NTD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A141" t="str">
            <v>23..45</v>
          </cell>
          <cell r="B141">
            <v>0</v>
          </cell>
          <cell r="C141" t="str">
            <v xml:space="preserve">UBND phường </v>
          </cell>
          <cell r="D141" t="str">
            <v>45</v>
          </cell>
          <cell r="E141" t="str">
            <v>23</v>
          </cell>
          <cell r="F141">
            <v>1170</v>
          </cell>
          <cell r="G141">
            <v>27.9</v>
          </cell>
          <cell r="H141">
            <v>0</v>
          </cell>
          <cell r="I141">
            <v>27.9</v>
          </cell>
          <cell r="J141" t="str">
            <v>NTD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A142" t="str">
            <v>23..81</v>
          </cell>
          <cell r="B142">
            <v>0</v>
          </cell>
          <cell r="C142" t="str">
            <v xml:space="preserve">UBND phường </v>
          </cell>
          <cell r="D142" t="str">
            <v>81</v>
          </cell>
          <cell r="E142" t="str">
            <v>23</v>
          </cell>
          <cell r="F142">
            <v>1575</v>
          </cell>
          <cell r="G142">
            <v>769.6</v>
          </cell>
          <cell r="H142">
            <v>0</v>
          </cell>
          <cell r="I142">
            <v>769.6</v>
          </cell>
          <cell r="J142" t="str">
            <v>DTL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A143" t="str">
            <v>23..87</v>
          </cell>
          <cell r="B143">
            <v>0</v>
          </cell>
          <cell r="C143" t="str">
            <v xml:space="preserve">UBND phường </v>
          </cell>
          <cell r="D143" t="str">
            <v>87</v>
          </cell>
          <cell r="E143" t="str">
            <v>23</v>
          </cell>
          <cell r="F143">
            <v>1696</v>
          </cell>
          <cell r="G143">
            <v>1132.5999999999999</v>
          </cell>
          <cell r="H143">
            <v>0</v>
          </cell>
          <cell r="I143">
            <v>1132.5999999999999</v>
          </cell>
          <cell r="J143" t="str">
            <v>DGT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A144" t="str">
            <v>23..88</v>
          </cell>
          <cell r="B144">
            <v>0</v>
          </cell>
          <cell r="C144" t="str">
            <v xml:space="preserve">UBND phường </v>
          </cell>
          <cell r="D144" t="str">
            <v>88</v>
          </cell>
          <cell r="E144" t="str">
            <v>23</v>
          </cell>
          <cell r="F144">
            <v>31</v>
          </cell>
          <cell r="G144">
            <v>31</v>
          </cell>
          <cell r="H144">
            <v>0</v>
          </cell>
          <cell r="I144">
            <v>31</v>
          </cell>
          <cell r="J144" t="str">
            <v>MNC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A145" t="str">
            <v>23..140</v>
          </cell>
          <cell r="B145">
            <v>0</v>
          </cell>
          <cell r="C145" t="str">
            <v xml:space="preserve">UBND phường </v>
          </cell>
          <cell r="D145" t="str">
            <v>140</v>
          </cell>
          <cell r="E145" t="str">
            <v>23</v>
          </cell>
          <cell r="F145">
            <v>45</v>
          </cell>
          <cell r="G145">
            <v>45</v>
          </cell>
          <cell r="H145">
            <v>0</v>
          </cell>
          <cell r="I145">
            <v>45</v>
          </cell>
          <cell r="J145" t="str">
            <v>BCS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A146" t="str">
            <v>23..182</v>
          </cell>
          <cell r="B146">
            <v>0</v>
          </cell>
          <cell r="C146" t="str">
            <v xml:space="preserve">UBND phường </v>
          </cell>
          <cell r="D146" t="str">
            <v>182</v>
          </cell>
          <cell r="E146" t="str">
            <v>23</v>
          </cell>
          <cell r="F146">
            <v>79</v>
          </cell>
          <cell r="G146">
            <v>40.200000000000003</v>
          </cell>
          <cell r="H146">
            <v>0</v>
          </cell>
          <cell r="I146">
            <v>40.200000000000003</v>
          </cell>
          <cell r="J146" t="str">
            <v>BCS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A147" t="str">
            <v>23..675</v>
          </cell>
          <cell r="B147">
            <v>0</v>
          </cell>
          <cell r="C147" t="str">
            <v xml:space="preserve">UBND phường </v>
          </cell>
          <cell r="D147" t="str">
            <v>675</v>
          </cell>
          <cell r="E147" t="str">
            <v>23</v>
          </cell>
          <cell r="F147">
            <v>360</v>
          </cell>
          <cell r="G147">
            <v>245.7</v>
          </cell>
          <cell r="H147">
            <v>0</v>
          </cell>
          <cell r="I147">
            <v>245.7</v>
          </cell>
          <cell r="J147" t="str">
            <v>DTL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A148" t="str">
            <v>23..194</v>
          </cell>
          <cell r="B148">
            <v>0</v>
          </cell>
          <cell r="C148" t="str">
            <v xml:space="preserve">UBND phường </v>
          </cell>
          <cell r="D148" t="str">
            <v>194</v>
          </cell>
          <cell r="E148" t="str">
            <v>23</v>
          </cell>
          <cell r="F148">
            <v>320</v>
          </cell>
          <cell r="G148">
            <v>246.8</v>
          </cell>
          <cell r="H148">
            <v>0</v>
          </cell>
          <cell r="I148">
            <v>246.8</v>
          </cell>
          <cell r="J148" t="str">
            <v>DTL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A149" t="str">
            <v>23..258</v>
          </cell>
          <cell r="B149">
            <v>0</v>
          </cell>
          <cell r="C149" t="str">
            <v xml:space="preserve">UBND phường </v>
          </cell>
          <cell r="D149" t="str">
            <v>258</v>
          </cell>
          <cell r="E149" t="str">
            <v>23</v>
          </cell>
          <cell r="F149">
            <v>49</v>
          </cell>
          <cell r="G149">
            <v>47.3</v>
          </cell>
          <cell r="H149">
            <v>0</v>
          </cell>
          <cell r="I149">
            <v>47.3</v>
          </cell>
          <cell r="J149" t="str">
            <v>NTD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A150" t="str">
            <v>23..259</v>
          </cell>
          <cell r="B150">
            <v>0</v>
          </cell>
          <cell r="C150" t="str">
            <v xml:space="preserve">UBND phường </v>
          </cell>
          <cell r="D150" t="str">
            <v>259</v>
          </cell>
          <cell r="E150" t="str">
            <v>23</v>
          </cell>
          <cell r="F150">
            <v>14</v>
          </cell>
          <cell r="G150">
            <v>0</v>
          </cell>
          <cell r="H150">
            <v>0</v>
          </cell>
          <cell r="I150">
            <v>0</v>
          </cell>
          <cell r="J150" t="str">
            <v>NTD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A151" t="str">
            <v>23..271</v>
          </cell>
          <cell r="B151">
            <v>0</v>
          </cell>
          <cell r="C151" t="str">
            <v xml:space="preserve">UBND phường </v>
          </cell>
          <cell r="D151" t="str">
            <v>271</v>
          </cell>
          <cell r="E151" t="str">
            <v>23</v>
          </cell>
          <cell r="F151">
            <v>22</v>
          </cell>
          <cell r="G151">
            <v>0</v>
          </cell>
          <cell r="H151">
            <v>0</v>
          </cell>
          <cell r="I151">
            <v>0</v>
          </cell>
          <cell r="J151" t="str">
            <v>NTD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A152" t="str">
            <v>23..273</v>
          </cell>
          <cell r="B152">
            <v>0</v>
          </cell>
          <cell r="C152" t="str">
            <v xml:space="preserve">UBND phường </v>
          </cell>
          <cell r="D152" t="str">
            <v>273</v>
          </cell>
          <cell r="E152" t="str">
            <v>23</v>
          </cell>
          <cell r="F152">
            <v>19</v>
          </cell>
          <cell r="G152">
            <v>17.3</v>
          </cell>
          <cell r="H152">
            <v>0</v>
          </cell>
          <cell r="I152">
            <v>17.3</v>
          </cell>
          <cell r="J152" t="str">
            <v>NTD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A153" t="str">
            <v>23..274</v>
          </cell>
          <cell r="B153">
            <v>0</v>
          </cell>
          <cell r="C153" t="str">
            <v xml:space="preserve">UBND phường </v>
          </cell>
          <cell r="D153" t="str">
            <v>274</v>
          </cell>
          <cell r="E153" t="str">
            <v>23</v>
          </cell>
          <cell r="F153">
            <v>77</v>
          </cell>
          <cell r="G153">
            <v>71.8</v>
          </cell>
          <cell r="H153">
            <v>0</v>
          </cell>
          <cell r="I153">
            <v>71.8</v>
          </cell>
          <cell r="J153" t="str">
            <v>NTD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A154" t="str">
            <v>23..275</v>
          </cell>
          <cell r="B154">
            <v>0</v>
          </cell>
          <cell r="C154" t="str">
            <v xml:space="preserve">UBND phường </v>
          </cell>
          <cell r="D154" t="str">
            <v>275</v>
          </cell>
          <cell r="E154" t="str">
            <v>23</v>
          </cell>
          <cell r="F154">
            <v>34</v>
          </cell>
          <cell r="G154">
            <v>34</v>
          </cell>
          <cell r="H154">
            <v>0</v>
          </cell>
          <cell r="I154">
            <v>34</v>
          </cell>
          <cell r="J154" t="str">
            <v>NTD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</row>
        <row r="155">
          <cell r="A155" t="str">
            <v>23..284</v>
          </cell>
          <cell r="B155">
            <v>0</v>
          </cell>
          <cell r="C155" t="str">
            <v xml:space="preserve">UBND phường </v>
          </cell>
          <cell r="D155" t="str">
            <v>284</v>
          </cell>
          <cell r="E155" t="str">
            <v>23</v>
          </cell>
          <cell r="F155">
            <v>57</v>
          </cell>
          <cell r="G155">
            <v>0.3</v>
          </cell>
          <cell r="H155">
            <v>0</v>
          </cell>
          <cell r="I155">
            <v>0.3</v>
          </cell>
          <cell r="J155" t="str">
            <v>NTD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A156" t="str">
            <v>23..301</v>
          </cell>
          <cell r="B156">
            <v>0</v>
          </cell>
          <cell r="C156" t="str">
            <v xml:space="preserve">UBND phường </v>
          </cell>
          <cell r="D156" t="str">
            <v>301</v>
          </cell>
          <cell r="E156" t="str">
            <v>23</v>
          </cell>
          <cell r="F156">
            <v>42</v>
          </cell>
          <cell r="G156">
            <v>37.4</v>
          </cell>
          <cell r="H156">
            <v>0</v>
          </cell>
          <cell r="I156">
            <v>37.4</v>
          </cell>
          <cell r="J156" t="str">
            <v>NTD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A157" t="str">
            <v>23..305</v>
          </cell>
          <cell r="B157">
            <v>0</v>
          </cell>
          <cell r="C157" t="str">
            <v xml:space="preserve">UBND phường </v>
          </cell>
          <cell r="D157" t="str">
            <v>305</v>
          </cell>
          <cell r="E157" t="str">
            <v>23</v>
          </cell>
          <cell r="F157">
            <v>35</v>
          </cell>
          <cell r="G157">
            <v>35</v>
          </cell>
          <cell r="H157">
            <v>0</v>
          </cell>
          <cell r="I157">
            <v>35</v>
          </cell>
          <cell r="J157" t="str">
            <v>NTD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A158" t="str">
            <v>23..325</v>
          </cell>
          <cell r="B158">
            <v>0</v>
          </cell>
          <cell r="C158" t="str">
            <v xml:space="preserve">UBND phường </v>
          </cell>
          <cell r="D158" t="str">
            <v>325</v>
          </cell>
          <cell r="E158" t="str">
            <v>23</v>
          </cell>
          <cell r="F158">
            <v>159</v>
          </cell>
          <cell r="G158">
            <v>159</v>
          </cell>
          <cell r="H158">
            <v>0</v>
          </cell>
          <cell r="I158">
            <v>159</v>
          </cell>
          <cell r="J158" t="str">
            <v>NTD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A159" t="str">
            <v>23..344</v>
          </cell>
          <cell r="B159">
            <v>0</v>
          </cell>
          <cell r="C159" t="str">
            <v xml:space="preserve">UBND phường </v>
          </cell>
          <cell r="D159" t="str">
            <v>344</v>
          </cell>
          <cell r="E159" t="str">
            <v>23</v>
          </cell>
          <cell r="F159">
            <v>20</v>
          </cell>
          <cell r="G159">
            <v>0</v>
          </cell>
          <cell r="H159">
            <v>0</v>
          </cell>
          <cell r="I159">
            <v>0</v>
          </cell>
          <cell r="J159" t="str">
            <v>DNL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A160" t="str">
            <v>23..352</v>
          </cell>
          <cell r="B160">
            <v>0</v>
          </cell>
          <cell r="C160" t="str">
            <v xml:space="preserve">UBND phường </v>
          </cell>
          <cell r="D160" t="str">
            <v>352</v>
          </cell>
          <cell r="E160" t="str">
            <v>23</v>
          </cell>
          <cell r="F160">
            <v>128</v>
          </cell>
          <cell r="G160">
            <v>128</v>
          </cell>
          <cell r="H160">
            <v>0</v>
          </cell>
          <cell r="I160">
            <v>128</v>
          </cell>
          <cell r="J160" t="str">
            <v>DGT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A161" t="str">
            <v>23..379</v>
          </cell>
          <cell r="B161">
            <v>0</v>
          </cell>
          <cell r="C161" t="str">
            <v xml:space="preserve">UBND phường </v>
          </cell>
          <cell r="D161" t="str">
            <v>379</v>
          </cell>
          <cell r="E161" t="str">
            <v>23</v>
          </cell>
          <cell r="F161">
            <v>672</v>
          </cell>
          <cell r="G161">
            <v>66.900000000000006</v>
          </cell>
          <cell r="H161">
            <v>0</v>
          </cell>
          <cell r="I161">
            <v>66.900000000000006</v>
          </cell>
          <cell r="J161" t="str">
            <v>DTL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A162" t="str">
            <v>23..575</v>
          </cell>
          <cell r="B162">
            <v>0</v>
          </cell>
          <cell r="C162" t="str">
            <v xml:space="preserve">UBND phường </v>
          </cell>
          <cell r="D162" t="str">
            <v>575</v>
          </cell>
          <cell r="E162" t="str">
            <v>23</v>
          </cell>
          <cell r="F162">
            <v>80</v>
          </cell>
          <cell r="G162">
            <v>80</v>
          </cell>
          <cell r="H162">
            <v>0</v>
          </cell>
          <cell r="I162">
            <v>80</v>
          </cell>
          <cell r="J162" t="str">
            <v>NTD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A163" t="str">
            <v>23..576</v>
          </cell>
          <cell r="B163">
            <v>0</v>
          </cell>
          <cell r="C163" t="str">
            <v xml:space="preserve">UBND phường </v>
          </cell>
          <cell r="D163" t="str">
            <v>576</v>
          </cell>
          <cell r="E163" t="str">
            <v>23</v>
          </cell>
          <cell r="F163">
            <v>177</v>
          </cell>
          <cell r="G163">
            <v>177</v>
          </cell>
          <cell r="H163">
            <v>0</v>
          </cell>
          <cell r="I163">
            <v>177</v>
          </cell>
          <cell r="J163" t="str">
            <v>NTD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A164" t="str">
            <v>23..665</v>
          </cell>
          <cell r="B164">
            <v>0</v>
          </cell>
          <cell r="C164" t="str">
            <v xml:space="preserve">UBND phường </v>
          </cell>
          <cell r="D164" t="str">
            <v>665</v>
          </cell>
          <cell r="E164" t="str">
            <v>23</v>
          </cell>
          <cell r="F164">
            <v>12</v>
          </cell>
          <cell r="G164">
            <v>12</v>
          </cell>
          <cell r="H164">
            <v>0</v>
          </cell>
          <cell r="I164">
            <v>12</v>
          </cell>
          <cell r="J164" t="str">
            <v>NTD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A165" t="str">
            <v>23..674</v>
          </cell>
          <cell r="B165">
            <v>0</v>
          </cell>
          <cell r="C165" t="str">
            <v xml:space="preserve">UBND phường </v>
          </cell>
          <cell r="D165" t="str">
            <v>674</v>
          </cell>
          <cell r="E165" t="str">
            <v>23</v>
          </cell>
          <cell r="F165">
            <v>2209</v>
          </cell>
          <cell r="G165">
            <v>1761.1</v>
          </cell>
          <cell r="H165">
            <v>0</v>
          </cell>
          <cell r="I165">
            <v>1761.1</v>
          </cell>
          <cell r="J165" t="str">
            <v>DGT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GDT"/>
      <sheetName val="PTCT-1"/>
      <sheetName val="matduong"/>
      <sheetName val="CONG BAN"/>
      <sheetName val="CONGTRON"/>
      <sheetName val="VUA"/>
      <sheetName val="THCM"/>
      <sheetName val="THVL-NC"/>
      <sheetName val="CPVC"/>
      <sheetName val="GVL"/>
      <sheetName val="VL"/>
      <sheetName val="NC"/>
      <sheetName val="GCMAY"/>
      <sheetName val="Cuoc 89"/>
      <sheetName val="XXVT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4Poppy"/>
      <sheetName val="CONS PPMU ETC"/>
      <sheetName val="SUMMARY PT E"/>
      <sheetName val="INVESTIGATIONS "/>
      <sheetName val="TRG, COMP  SUMMARY"/>
      <sheetName val="CESI"/>
      <sheetName val="RS SUMMARY"/>
      <sheetName val="Sheet7"/>
      <sheetName val="Sheet8"/>
      <sheetName val="Sheet9"/>
      <sheetName val="TRG DETAILS"/>
      <sheetName val="Sheet11"/>
      <sheetName val="DETAILED INVESTS"/>
      <sheetName val="G.VL"/>
      <sheetName val="Sheet1"/>
      <sheetName val="Sheet2"/>
      <sheetName val="Sheet4"/>
      <sheetName val="chấm cơm"/>
      <sheetName val="Sheet3"/>
      <sheetName val="Sheet5"/>
      <sheetName val="Cao độ"/>
      <sheetName val="Tai khoan"/>
      <sheetName val="DI-ESTI"/>
      <sheetName val="T11,12-2001"/>
      <sheetName val="CT01"/>
      <sheetName val="2001"/>
      <sheetName val="156nhap01"/>
      <sheetName val="§¬n gi¸ chÝnh"/>
      <sheetName val="LKVL-CK-HT-GD1"/>
      <sheetName val="TONGKE-HT"/>
      <sheetName val="Vung11"/>
      <sheetName val="CONS_PPMU_ETC"/>
      <sheetName val="SUMMARY_PT_E"/>
      <sheetName val="INVESTIGATIONS_"/>
      <sheetName val="TRG,_COMP__SUMMARY"/>
      <sheetName val="RS_SUMMARY"/>
      <sheetName val="TRG_DETAILS"/>
      <sheetName val="DETAILED_INVESTS"/>
      <sheetName val="gVL"/>
      <sheetName val="Tai_khoan"/>
      <sheetName val="GIAVLIEU"/>
      <sheetName val="VC"/>
      <sheetName val="chitiet"/>
      <sheetName val="thietbi"/>
      <sheetName val="ch?m cõm"/>
      <sheetName val="Cao ð?"/>
      <sheetName val="thao-go"/>
      <sheetName val="nhapT7"/>
      <sheetName val="TONG HOP"/>
      <sheetName val="LIET KE HANG HOA"/>
      <sheetName val="ESTI."/>
      <sheetName val="ch_m cõm"/>
      <sheetName val="Cao ð_"/>
      <sheetName val="CK KH"/>
      <sheetName val="Sheet30"/>
      <sheetName val="Cong no"/>
      <sheetName val="Sheet17"/>
      <sheetName val="Sheet10"/>
      <sheetName val="ACDI"/>
      <sheetName val="An Binh"/>
      <sheetName val="An Thinh"/>
      <sheetName val="Sheet21"/>
      <sheetName val="ANM"/>
      <sheetName val="Alhonga"/>
      <sheetName val="A Thai"/>
      <sheetName val="Baker"/>
      <sheetName val="Sheet63"/>
      <sheetName val="BDS"/>
      <sheetName val="Buu Dien HM"/>
      <sheetName val="Congaco"/>
      <sheetName val="Sheet39"/>
      <sheetName val="HD CT GTSG"/>
      <sheetName val="CTrinh GTSG"/>
      <sheetName val="Cuu Long VT2"/>
      <sheetName val="Cuu long (VT)"/>
      <sheetName val="Cuu Long (DK)"/>
      <sheetName val="Cuu Long 2"/>
      <sheetName val="Cuu Long1"/>
      <sheetName val="CD 12"/>
      <sheetName val="Daily Full"/>
      <sheetName val="Dau Nhot &amp; HC "/>
      <sheetName val="Dd a tam"/>
      <sheetName val="Det Dong A "/>
      <sheetName val="Det Kim DP"/>
      <sheetName val="Det Phong Phu "/>
      <sheetName val="HD Det Phong Phu"/>
      <sheetName val="DV NN SG"/>
      <sheetName val="Sheet25"/>
      <sheetName val="Dai Khi Tuong"/>
      <sheetName val="Dong Ya"/>
      <sheetName val="HD Dong Minh"/>
      <sheetName val="Dong Minh"/>
      <sheetName val="KS Equatorial"/>
      <sheetName val="Sheet34"/>
      <sheetName val="Duc Bon"/>
      <sheetName val="Dien Thoai Tay"/>
      <sheetName val="ERM"/>
      <sheetName val="Sheet35"/>
      <sheetName val="FCC"/>
      <sheetName val="Foster(Mai)"/>
      <sheetName val="Sheet53"/>
      <sheetName val="Foster(Ly)"/>
      <sheetName val="IBC"/>
      <sheetName val="Indo Suez"/>
      <sheetName val="Group Ama"/>
      <sheetName val="HD HMT"/>
      <sheetName val="Sheet65"/>
      <sheetName val="Hoa Mat Troi"/>
      <sheetName val="Hong Van"/>
      <sheetName val="Hieu Trung Quan"/>
      <sheetName val="Sheet29"/>
      <sheetName val="KC - PX"/>
      <sheetName val="KC VP tam"/>
      <sheetName val="KC - VP"/>
      <sheetName val="Kem Ki Do"/>
      <sheetName val="Sheet16"/>
      <sheetName val="Kinh Do (BD)"/>
      <sheetName val="Sheet61"/>
      <sheetName val="Kinh Do Q6"/>
      <sheetName val="Sheet15"/>
      <sheetName val="Kinh Do"/>
      <sheetName val="Khang Phu Cuong"/>
      <sheetName val="Lan Anh"/>
      <sheetName val="Lien Hiep"/>
      <sheetName val="Lien Chau Luc"/>
      <sheetName val="Sheet44"/>
      <sheetName val="Sheet43"/>
      <sheetName val="Sheet42"/>
      <sheetName val="Sheet23"/>
      <sheetName val="Sheet38"/>
      <sheetName val="Hoan My"/>
      <sheetName val="Mai Lan"/>
      <sheetName val="Manh Cong"/>
      <sheetName val="MOA"/>
      <sheetName val="Sheet6"/>
      <sheetName val="My pham SG"/>
      <sheetName val="Minh Thanh"/>
      <sheetName val="Sheet58"/>
      <sheetName val="MOL"/>
      <sheetName val="Nhan Ha"/>
      <sheetName val="Ngoc Bao"/>
      <sheetName val="Sheet62"/>
      <sheetName val="PARKSON"/>
      <sheetName val="PT Nong Thon"/>
      <sheetName val="Sheet28"/>
      <sheetName val="Sheet22"/>
      <sheetName val="P. Thuong Mai"/>
      <sheetName val="Phi Thanh Nha"/>
      <sheetName val="Sheet50"/>
      <sheetName val="Sheet31"/>
      <sheetName val="PV Drilling"/>
      <sheetName val="Sheet33"/>
      <sheetName val="Sheet32"/>
      <sheetName val="RMIT (Quy)"/>
      <sheetName val="RMIT (Hong)"/>
      <sheetName val="RMIT"/>
      <sheetName val="RU21"/>
      <sheetName val="Sheet51"/>
      <sheetName val="SG Speal"/>
      <sheetName val="Phu Yen"/>
      <sheetName val="Sheet41"/>
      <sheetName val="Sai Thanh"/>
      <sheetName val="Song Phat"/>
      <sheetName val="Sofitel"/>
      <sheetName val="Sojitz"/>
      <sheetName val="SMT"/>
      <sheetName val="Strong man"/>
      <sheetName val="Always"/>
      <sheetName val="Sheet57"/>
      <sheetName val="Sheet18"/>
      <sheetName val="C Thuan"/>
      <sheetName val="C Thuan (hd)"/>
      <sheetName val="C Thuan(Thuc)"/>
      <sheetName val="Sheet60"/>
      <sheetName val="Sheet59"/>
      <sheetName val="Sheet48"/>
      <sheetName val="gia HD"/>
      <sheetName val="Sheet49"/>
      <sheetName val="Thuc"/>
      <sheetName val="Sheet46"/>
      <sheetName val="So Tai Nguyen"/>
      <sheetName val="So XD 18-12"/>
      <sheetName val="Sort phong"/>
      <sheetName val="Tong"/>
      <sheetName val="So xay dung"/>
      <sheetName val="Sundance clothing"/>
      <sheetName val="Sheet20"/>
      <sheetName val="Tan Dong Phuong"/>
      <sheetName val="TangChong"/>
      <sheetName val="Tan hiep Phat"/>
      <sheetName val="Thien Phu"/>
      <sheetName val="Sheet19"/>
      <sheetName val="Sheet64"/>
      <sheetName val="Teka"/>
      <sheetName val="Sheet24"/>
      <sheetName val="Sheet27"/>
      <sheetName val="TWII Ngoc"/>
      <sheetName val="TWII Lan"/>
      <sheetName val="TWII TTNC"/>
      <sheetName val="Sheet14"/>
      <sheetName val="Thu Y TW II"/>
      <sheetName val="TK 21"/>
      <sheetName val="Thong Thai"/>
      <sheetName val="TM Ceramic"/>
      <sheetName val="tongyuangtam"/>
      <sheetName val="Tong Yuang"/>
      <sheetName val="Truong CDKTDN"/>
      <sheetName val="Hoi (a)"/>
      <sheetName val=" Hoi"/>
      <sheetName val=" Nga"/>
      <sheetName val="TV Dau Khí"/>
      <sheetName val="Sheet37"/>
      <sheetName val="Sheet36"/>
      <sheetName val="UBND P7Q3"/>
      <sheetName val="UBND P6 Q3"/>
      <sheetName val="Sheet47"/>
      <sheetName val="UBND P7Q10"/>
      <sheetName val="Unza (TDT)"/>
      <sheetName val="UNZA (Thai)"/>
      <sheetName val="UNZA (Thao) op"/>
      <sheetName val="UP Gas"/>
      <sheetName val="51-53 VVT"/>
      <sheetName val="Sheet13"/>
      <sheetName val="Vision 2"/>
      <sheetName val="Vision 1"/>
      <sheetName val="HD Viet Dung"/>
      <sheetName val="Viet Dung"/>
      <sheetName val="Sheet12"/>
      <sheetName val="Viet Duc"/>
      <sheetName val="VEIC"/>
      <sheetName val="Sheet55"/>
      <sheetName val="Sheet56"/>
      <sheetName val="Sheet54"/>
      <sheetName val="Sheet40"/>
      <sheetName val="Sheet45"/>
      <sheetName val="Vigawell"/>
      <sheetName val="Vinh Phat"/>
      <sheetName val="VLC"/>
      <sheetName val="Thuc Yamato"/>
      <sheetName val="HD Yamato"/>
      <sheetName val="XD CT"/>
      <sheetName val="L. Viet"/>
      <sheetName val="Kienthanh"/>
      <sheetName val="OHKI Corp."/>
      <sheetName val="PCC"/>
      <sheetName val="Pacific Queen"/>
      <sheetName val="Quoc Luat"/>
      <sheetName val="Sea Road"/>
      <sheetName val="Tan Nhat Thanh"/>
      <sheetName val="Thinh Long "/>
      <sheetName val="Sheet52"/>
      <sheetName val="Sheet26"/>
      <sheetName val="Tong 6"/>
      <sheetName val="Toyo VN"/>
      <sheetName val="Toan Thinh Phat"/>
      <sheetName val="XD 9"/>
      <sheetName val="Huu Phong"/>
      <sheetName val="Bich Hang"/>
      <sheetName val="TRUONG LTHG"/>
      <sheetName val="00000000"/>
      <sheetName val="Payroll"/>
      <sheetName val="M 67"/>
      <sheetName val="IBASE"/>
      <sheetName val="切割 MTL"/>
      <sheetName val="_x0000__x0000__x0000__x0000__x0000__x0000__x0000__x0000_"/>
      <sheetName val="PTDG"/>
      <sheetName val="ESTI_"/>
      <sheetName val="DI_ESTI"/>
      <sheetName val="May"/>
      <sheetName val="Chiet tinh dz35"/>
      <sheetName val="BM"/>
      <sheetName val="SP10"/>
      <sheetName val="G_VL"/>
      <sheetName val="chấm_cơm"/>
      <sheetName val="Cao_độ"/>
      <sheetName val="sat"/>
      <sheetName val="ptvt"/>
      <sheetName val="CHITIET VL-NC"/>
      <sheetName val="lam-moi"/>
      <sheetName val="MTP"/>
      <sheetName val="DT-chi tiet"/>
      <sheetName val="ch?m com"/>
      <sheetName val="Cao d?"/>
      <sheetName val="ch_m com"/>
      <sheetName val="Cao d_"/>
    </sheetNames>
    <sheetDataSet>
      <sheetData sheetId="0" refreshError="1">
        <row r="31">
          <cell r="C3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Blad2"/>
      <sheetName val="Blad3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XL4Test5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CRC"/>
      <sheetName val="GIATRI-DAILY"/>
      <sheetName val="NVBH KHAC"/>
      <sheetName val="NVBH HOAN"/>
      <sheetName val="TONKHODAILY"/>
      <sheetName val="tra-vat-lieu"/>
      <sheetName val="XN79"/>
      <sheetName val="CTMT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`u lun"/>
      <sheetName val="dt-iphi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TO HUNG"/>
      <sheetName val="CONGNHAN NE"/>
      <sheetName val="XINGUYEP"/>
      <sheetName val="TH331"/>
      <sheetName val="sut&lt;1 0"/>
      <sheetName val="PTCT"/>
      <sheetName val="nhan cong"/>
      <sheetName val="coc duc"/>
      <sheetName val="SPL4"/>
      <sheetName val="Sheet3 (2)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luong"/>
      <sheetName val="Giatri"/>
      <sheetName val="ìtoan"/>
      <sheetName val="NhapSl"/>
      <sheetName val="Nluc"/>
      <sheetName val="Tohop"/>
      <sheetName val="KT_Tthan"/>
      <sheetName val="Tra_TTTD"/>
      <sheetName val="Don gia chi tiet"/>
      <sheetName val="Du thau"/>
      <sheetName val="Tro giup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Sheet_x0001_1"/>
      <sheetName val="FPPN"/>
      <sheetName val="CHI_x0000_TIET"/>
      <sheetName val="ESTI."/>
      <sheetName val="DI-ESTI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DGCT_x0006_"/>
      <sheetName val="Nhap don gia VL dia _x0003__x0000_uong"/>
      <sheetName val="ctTBA"/>
      <sheetName val="P3-PanAn-Factored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ma-pt"/>
      <sheetName val="Du_lieu"/>
      <sheetName val="IN__x000e_X"/>
      <sheetName val="Khu xu ly nuoc THiep-XD"/>
      <sheetName val="Dbþgia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coctuatrenda"/>
      <sheetName val="IBASE"/>
      <sheetName val="Box-Girder"/>
      <sheetName val="Số liệu"/>
      <sheetName val="TKKYI"/>
      <sheetName val="TKKYII"/>
      <sheetName val="Tổng hợp theo học sinh"/>
      <sheetName val="XL4Test5 (2)"/>
      <sheetName val="dt-kphi-ÿÿo-ctiet"/>
      <sheetName val="Phan tich don gia chi Uet"/>
      <sheetName val="She_x0000_t9"/>
      <sheetName val="_x0000_Ё_x0000__x0000__x0000__x0000_䀤_x0001__x0000__x0000__x0000__x0000_䀶_x0001__x0000_晦晦晦䀙_x0001__x0000__x0000__x0000__x0000_㿰_x0001_H-_x0000_ਈ_x0000_"/>
      <sheetName val="GiaVL"/>
      <sheetName val="DG೼�_02"/>
      <sheetName val="md5!-52"/>
      <sheetName val="NHAP"/>
      <sheetName val="tuong"/>
      <sheetName val="Piers of Main Flylyer (1)"/>
      <sheetName val="CHI"/>
      <sheetName val="CHI?TIET"/>
      <sheetName val="TN"/>
      <sheetName val="ND"/>
      <sheetName val="tai"/>
      <sheetName val="hoang"/>
      <sheetName val="hoang (2)"/>
      <sheetName val="hoang (3)"/>
      <sheetName val="Ё_x0000_䀤_x0001__x0000_䀶_x0001__x0000_晦晦晦䀙_x0001__x0000_㿰_x0001_H-_x0000_ਈ_x0000_ꏗ㵰휊䀁_x0001__x0000_尩슏⣵䀂"/>
      <sheetName val="Nhap don gia VL dia _x0003_"/>
      <sheetName val="_x0000_????_x0001__x0000__x0000__x0000__x0000_?_x0001_H-_x0000_?_x0000_????_x0001__x0000_????_x0001__x0000__x0000__x0000_"/>
      <sheetName val="Ё"/>
      <sheetName val="?_x0000_?_x0001__x0000_?_x0001__x0000_????_x0001__x0000_?_x0001_H-_x0000_?_x0000_????_x0001__x0000_????"/>
      <sheetName val="Phan tich don gia chi ˆUet"/>
      <sheetName val="TT_35NH"/>
      <sheetName val="?"/>
      <sheetName val="????_x0001_"/>
      <sheetName val="3cau"/>
      <sheetName val="266+623"/>
      <sheetName val="TXL(266+623"/>
      <sheetName val="DDCT"/>
      <sheetName val="M"/>
      <sheetName val="vln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_x0000_?_x0000__x0000__x0000__x0000_?_x0001__x0000__x0000__x0000__x0000_?_x0001__x0000_????_x0001__x0000__x0000__x0000__x0000_?_x0001_H-_x0000_?_x0000_"/>
      <sheetName val="???????_x0001_?????_x0001_?????_x0001_?????_x0001_H-???"/>
      <sheetName val="She?t9"/>
      <sheetName val="Pier"/>
      <sheetName val="Pile"/>
      <sheetName val="TinhToan"/>
      <sheetName val="???_x0001_??_x0001_?????_x0001_??_x0001_H-???"/>
      <sheetName val="10mduongsa{ío"/>
      <sheetName val="dv-kphi-cviet"/>
      <sheetName val="bvh-kphi"/>
      <sheetName val="PCCPCHUNG CHO CAC DTUONG"/>
      <sheetName val="Piers of Main Flyower (1)"/>
      <sheetName val="CHI_TIET"/>
      <sheetName val="_"/>
      <sheetName val="_____x0001_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She"/>
      <sheetName val="________x0001_______x0001_______x0001_______x0001_H-___"/>
      <sheetName val="She_t9"/>
      <sheetName val="____x0001____x0001_______x0001____x0001_H-___"/>
      <sheetName val="KLDGTT&lt;1ü_x000c__x0000__x0000_(2)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khluong"/>
      <sheetName val="0000000!"/>
      <sheetName val="NVBH(HOAN"/>
      <sheetName val="dt-cphi-ctieT"/>
      <sheetName val="Du toan chi tiet_x0000_coc nuoc"/>
      <sheetName val="Thuc thanh"/>
      <sheetName val="Don gia"/>
      <sheetName val="ptvì0-1"/>
      <sheetName val="vua_x0000__x0000__x0000__x0000__x0000__x0000__x0000__x0000__x0000__x0000__x0000_韘࿊_x0000__x0004__x0000__x0000__x0000__x0000__x0000__x0000_酐࿊_x0000__x0000__x0000__x0000__x0000_"/>
      <sheetName val="DEF"/>
      <sheetName val="vua_x0000_韘࿊_x0000__x0004__x0000_酐࿊_x0000_須࿊_x0000__x0004__x0000__x0016_[dtTKKT-98-10"/>
      <sheetName val="0_x0000__x0000_ﱸ͕_x0000__x0004__x0000__x0000__x0000__x0000__x0000__x0000_͕_x0000__x0000__x0000__x0000__x0000__x0000__x0000__x0000_列͕_x0000__x0000__x0013__x0000__x0000__x0000_"/>
      <sheetName val="0??ﱸ͕?_x0004_??????͕????????列͕??_x0013_???"/>
      <sheetName val="S? li?u"/>
      <sheetName val="T?ng h?p theo h?c sinh"/>
      <sheetName val="CTC_x000f_NG_02"/>
      <sheetName val="_x0004_GCong"/>
      <sheetName val="KLDGTT&lt;1ü_x000c_??(2)"/>
      <sheetName val="rph_(2)"/>
      <sheetName val="dtoan_-ctiet"/>
      <sheetName val="sut_duong"/>
      <sheetName val="sut_am"/>
      <sheetName val="bu_lun"/>
      <sheetName val="xoi_lo_chan_ke"/>
      <sheetName val="dt-kphi_(2)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B_cao"/>
      <sheetName val="T_tiet"/>
      <sheetName val="T_N"/>
      <sheetName val="TSCD_DUNG_CHUNG_"/>
      <sheetName val="TSCDTOAN_NHA_MAY"/>
      <sheetName val="CPSXTOAN_BO_SP"/>
      <sheetName val="PBCPCHUNG_CHO_CAC_DTUONG"/>
      <sheetName val="DTCT_02__2595"/>
      <sheetName val="DU_TOAN"/>
      <sheetName val="PHAN_TICH"/>
      <sheetName val="YEU_TO_CONG"/>
      <sheetName val="TD_3DIEM"/>
      <sheetName val="TD_2DIEM"/>
      <sheetName val="THKL_nghiemthu"/>
      <sheetName val="DTCTtaluy_(2)"/>
      <sheetName val="KLDGTT&lt;120%_(2)"/>
      <sheetName val="TH_(2)"/>
      <sheetName val="Vatlieu_cau"/>
      <sheetName val="cau_DS11"/>
      <sheetName val="cau_DS12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Khu_xu_ly_nuoc_THiep-XD"/>
      <sheetName val="nhan_cong"/>
      <sheetName val="dtoan_(4)"/>
      <sheetName val="NVBH_KHAC"/>
      <sheetName val="NVBH_HOAN"/>
      <sheetName val="TO_HUNG"/>
      <sheetName val="CONGNHAN_NE"/>
      <sheetName val="`u_lun"/>
      <sheetName val="Sheet3_(2)"/>
      <sheetName val="PL_tham_dinh"/>
      <sheetName val="Bu_VC"/>
      <sheetName val="Quantity"/>
      <sheetName val="tra_x0000__x0000__x0000__x0000__x0000_±@Z"/>
      <sheetName val="DothiP1"/>
      <sheetName val="sut&lt;1_0"/>
      <sheetName val="Tuong-ٺ_x0001_an"/>
      <sheetName val="INV"/>
      <sheetName val="XXXXXXX2"/>
      <sheetName val="XXXXXXX3"/>
      <sheetName val="XXXXXXX4"/>
      <sheetName val="dtct cong"/>
      <sheetName val="Ctinh 10kV"/>
      <sheetName val="Sheet1 (3)"/>
      <sheetName val="Sheet1 (2)"/>
      <sheetName val="PBCPCHUNG CHO CAC _x0007_{WÑNG"/>
      <sheetName val="Piers of Mai. Flyover (1)"/>
      <sheetName val="YE2_x0000__x0000_ CONG"/>
      <sheetName val="ma_pt"/>
      <sheetName val="T2_x0000__x0000_)"/>
      <sheetName val="CDPS"/>
      <sheetName val="NKC"/>
      <sheetName val="SoCaiT"/>
      <sheetName val="THDU"/>
      <sheetName val="KL thanh toan-Xuan Dao"/>
      <sheetName val="Gca may Buu dien"/>
      <sheetName val="882"/>
      <sheetName val="Giamay"/>
      <sheetName val="DM_GVT"/>
      <sheetName val="May chuyen nganh"/>
      <sheetName val="TT06"/>
      <sheetName val="KLDGTT&lt;1ü_x000c_"/>
      <sheetName val="NHTN"/>
      <sheetName val="QLDD"/>
      <sheetName val="Moi truong"/>
      <sheetName val="KHĐ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T_x0004_ 3DIEM"/>
      <sheetName val="PC-summary"/>
      <sheetName val="Recovered_Sheet1"/>
      <sheetName val="tra?????±@Z"/>
      <sheetName val="Rheet10"/>
      <sheetName val="KLD_x0007_TT&lt;120%"/>
      <sheetName val="Recovered_Sheet2"/>
      <sheetName val="Giathanh1m3BT"/>
      <sheetName val="Don_gia_chi_tiet"/>
      <sheetName val="Du_thau"/>
      <sheetName val="Tro_giup"/>
      <sheetName val="Phan_tich_don_gia_chi_Uet"/>
      <sheetName val="t1_3"/>
      <sheetName val="YE2"/>
      <sheetName val="Du toan chi tiet"/>
      <sheetName val="S_ li_u"/>
      <sheetName val="T_ng h_p theo h_c sinh"/>
      <sheetName val="CPVUE_03"/>
      <sheetName val="0"/>
      <sheetName val="[dtTKKT-98-106.xlsၝTHCDS11"/>
      <sheetName val="[dtTKKT-98-106.xls?THCDS11"/>
      <sheetName val="T²_x0000__x0000_8-49"/>
      <sheetName val="Gia Du Thau "/>
      <sheetName val="dt-kphi_x0010_øÿet"/>
      <sheetName val="Sheet3ٺ_x0001_2)"/>
      <sheetName val="CHI TI_x0000__x0000_"/>
      <sheetName val="_x0000__x0000__x0000__x0000__x0000__x0000_??_x0000__x0000__x0013__x0000__x0000__x0000__x0000__x0000__x0000__x0000__x0000__x0000__x0000__x0000__x0000__x0000__x0000__x0000__x001f_[dtT"/>
      <sheetName val="COC KHOAN0T5"/>
      <sheetName val="TD &quot;DIEM"/>
      <sheetName val="S²_x0000__x0000_2"/>
      <sheetName val="Du toan chi tiet coc juoc"/>
      <sheetName val="Du toan_x0000_chi tiet coc"/>
      <sheetName val="fej"/>
      <sheetName val="DT1__x0010_3"/>
      <sheetName val="DGKE_00"/>
      <sheetName val="P4-T`nAn-Factored"/>
      <sheetName val="She%t11"/>
      <sheetName val="Nhap don gia VL dia áhuong"/>
      <sheetName val="uong mot ngay cong xay lap"/>
      <sheetName val="dt-k0hi (2)"/>
      <sheetName val="DT_x0003_T_02"/>
      <sheetName val="TH_11"/>
      <sheetName val="CUAHANG"/>
      <sheetName val="MAKHACH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THNVVNN"/>
      <sheetName val="DSTTGTGT"/>
      <sheetName val="sat"/>
      <sheetName val="ptvt"/>
      <sheetName val="[_x001e__x001e__x001e__x001e__x001e__x001e__x001e__x001e__x001e__x001e__x001e__x001e__x001e__x001e__x001e__x001e__x001e__x001e__x001e__x001e__x001e__x001e__x001e__x001e__x001e__x001e__x001e__x001e__x001e_"/>
      <sheetName val="_x001e__x001e__x001e__x001e__x001e__x001e__x001e__x001e__x001e__x001e__x001e__x001e__x001e__x001e__x001e__x001e__x001e__x001e__x001e__x001e__x001e__x001e__x001e__x001e__x001e__x001e__x001e__x001e__x001e__x001e_"/>
      <sheetName val="KET CHUYEN GIA VON 2005"/>
      <sheetName val="TMTC"/>
      <sheetName val="CHI TIEU"/>
      <sheetName val="KQKD"/>
      <sheetName val="BCDKT"/>
      <sheetName val="T.H CPCT"/>
      <sheetName val="THGÝaT"/>
      <sheetName val="khai  thue"/>
      <sheetName val="C§PS"/>
      <sheetName val="TRUONG "/>
      <sheetName val="KON LONG"/>
      <sheetName val="THUY DIEN"/>
      <sheetName val="NGO MAY"/>
      <sheetName val="NGOC HOI"/>
      <sheetName val="cau 2"/>
      <sheetName val="CAU DAK PSI"/>
      <sheetName val="BT gi¸ thµnh"/>
      <sheetName val="Du toan chi tiet?coc nuoc"/>
      <sheetName val="dt,kphi-iso-tong"/>
      <sheetName val="dt-kphi_x000a_iso-ctiet"/>
      <sheetName val="sut8100"/>
      <sheetName val="tra-vat-l)eu"/>
      <sheetName val="DL^KH"/>
      <sheetName val="soctiett+"/>
      <sheetName val="Ctietkh`ch"/>
      <sheetName val="CtVKdam_x0000_Ʀ_x0000__x0000__x0000__x0000__x0000_"/>
      <sheetName val="tra"/>
      <sheetName val="[dtTKKT-98-106.xlsၝTH䱄㌟쀀ᅨ砋"/>
      <sheetName val="dtmkphi-iso-tong"/>
      <sheetName val="vua???????????韘࿊?_x0004_??????酐࿊?????"/>
      <sheetName val="vua?韘࿊?_x0004_?酐࿊?須࿊?_x0004_?_x0016_[dtTKKT-98-10"/>
      <sheetName val="TM_JCTC"/>
      <sheetName val="RCCPCHUNG CHO CAC DTUONG"/>
      <sheetName val="THDT_x0000__x0000__x0000__x0000__x0017_[dtTKKT-98-106.xls]KST"/>
      <sheetName val="0_x0000__x0000_ﱸ͕_x0000__x0004__x0000__x0000__x0000__x0000__x0000__x0000_͕_x0000__x0000__x0000__x0000__x0000__x0000__x0000__x0000_列͕_x0000__x0001__x0000_堀佨찒"/>
      <sheetName val="dt-kphi-isoiendo"/>
      <sheetName val="Du toan c`i tiet coc nuoc"/>
      <sheetName val="TT"/>
      <sheetName val="Load"/>
      <sheetName val="0_x0000__x0000_ﱸ͕_x0000__x0004__x0000__x0000__x0000__x0000__x0000__x0000_͕_x0000__x0000_㱭 닭 _x0007__x0000_ఀ릒؁_x0000_簀릆"/>
      <sheetName val="0_x0000__x0000_ﱸ͕_x0000__x0004__x0000__x0000__x0000__x0000__x0000__x0000_͕_x0000__x0000_m_x0000_蠀㤁ꒄ㰀蘱倂ኺ頍ጱ栍嬄"/>
      <sheetName val="0_x0000__x0000_ﱸ͕_x0000__x0004__x0000__x0000__x0000__x0000__x0000__x0000_͕_x0000__x0000_豭ꐠ놞ꀝộ_x001d__x0000_가뮏؀_x0000_ᰀ뮄"/>
      <sheetName val="Tuong-?_x0001_an"/>
      <sheetName val="bth-kpha"/>
      <sheetName val="MTO REV.2(ARMOR)"/>
      <sheetName val="Nhatkychung"/>
      <sheetName val="Klu_x0016_4_x0000_DÀÀFN"/>
      <sheetName val="DGKE]02"/>
      <sheetName val="NC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_?____?_x0001_____?_x0001__????_x0001_____?_x0001_H-_?_"/>
      <sheetName val="?_?_x0001__?_x0001__????_x0001__?_x0001_H-_?_????_x0001__????"/>
      <sheetName val="DG??_02"/>
      <sheetName val="0_x0000__x0000_ﱸ͕_x0000__x0004__x0000__x0000__x0000__x0000__x0000__x0000_͕_x0000__x0000__x0000__x0000__x0000__x0000__x0000__x0000_列͕_x0000_ⴀ䁆큷氊혂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0">
          <cell r="Q10">
            <v>58000</v>
          </cell>
        </row>
      </sheetData>
      <sheetData sheetId="6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/>
      <sheetData sheetId="131">
        <row r="10">
          <cell r="Q10">
            <v>58000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>
        <row r="10">
          <cell r="Q10">
            <v>58000</v>
          </cell>
        </row>
      </sheetData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/>
      <sheetData sheetId="212" refreshError="1"/>
      <sheetData sheetId="213" refreshError="1"/>
      <sheetData sheetId="214">
        <row r="10">
          <cell r="Q10">
            <v>58000</v>
          </cell>
        </row>
      </sheetData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>
        <row r="10">
          <cell r="Q10">
            <v>58000</v>
          </cell>
        </row>
      </sheetData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 refreshError="1"/>
      <sheetData sheetId="297"/>
      <sheetData sheetId="298" refreshError="1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 refreshError="1"/>
      <sheetData sheetId="321" refreshError="1"/>
      <sheetData sheetId="322" refreshError="1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/>
      <sheetData sheetId="374"/>
      <sheetData sheetId="375" refreshError="1"/>
      <sheetData sheetId="376" refreshError="1"/>
      <sheetData sheetId="377"/>
      <sheetData sheetId="378"/>
      <sheetData sheetId="379"/>
      <sheetData sheetId="380"/>
      <sheetData sheetId="381" refreshError="1"/>
      <sheetData sheetId="382"/>
      <sheetData sheetId="383" refreshError="1"/>
      <sheetData sheetId="384"/>
      <sheetData sheetId="385" refreshError="1"/>
      <sheetData sheetId="386"/>
      <sheetData sheetId="387" refreshError="1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 refreshError="1"/>
      <sheetData sheetId="398"/>
      <sheetData sheetId="399"/>
      <sheetData sheetId="400"/>
      <sheetData sheetId="401"/>
      <sheetData sheetId="402" refreshError="1"/>
      <sheetData sheetId="403"/>
      <sheetData sheetId="404"/>
      <sheetData sheetId="405" refreshError="1"/>
      <sheetData sheetId="406" refreshError="1"/>
      <sheetData sheetId="407" refreshError="1"/>
      <sheetData sheetId="408"/>
      <sheetData sheetId="409"/>
      <sheetData sheetId="410" refreshError="1"/>
      <sheetData sheetId="411" refreshError="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/>
      <sheetData sheetId="448"/>
      <sheetData sheetId="449" refreshError="1"/>
      <sheetData sheetId="450"/>
      <sheetData sheetId="451" refreshError="1"/>
      <sheetData sheetId="452" refreshError="1"/>
      <sheetData sheetId="453"/>
      <sheetData sheetId="454"/>
      <sheetData sheetId="455" refreshError="1"/>
      <sheetData sheetId="456"/>
      <sheetData sheetId="457" refreshError="1"/>
      <sheetData sheetId="458"/>
      <sheetData sheetId="459" refreshError="1"/>
      <sheetData sheetId="460" refreshError="1"/>
      <sheetData sheetId="46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/>
      <sheetData sheetId="526"/>
      <sheetData sheetId="527"/>
      <sheetData sheetId="528"/>
      <sheetData sheetId="529"/>
      <sheetData sheetId="530" refreshError="1"/>
      <sheetData sheetId="531" refreshError="1"/>
      <sheetData sheetId="532"/>
      <sheetData sheetId="533"/>
      <sheetData sheetId="534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 refreshError="1"/>
      <sheetData sheetId="582" refreshError="1"/>
      <sheetData sheetId="583" refreshError="1"/>
      <sheetData sheetId="584"/>
      <sheetData sheetId="585" refreshError="1"/>
      <sheetData sheetId="586" refreshError="1"/>
      <sheetData sheetId="587" refreshError="1"/>
      <sheetData sheetId="588"/>
      <sheetData sheetId="589" refreshError="1"/>
      <sheetData sheetId="590"/>
      <sheetData sheetId="591" refreshError="1"/>
      <sheetData sheetId="592"/>
      <sheetData sheetId="593"/>
      <sheetData sheetId="594"/>
      <sheetData sheetId="595" refreshError="1"/>
      <sheetData sheetId="596"/>
      <sheetData sheetId="597"/>
      <sheetData sheetId="598"/>
      <sheetData sheetId="599" refreshError="1"/>
      <sheetData sheetId="600"/>
      <sheetData sheetId="601"/>
      <sheetData sheetId="602" refreshError="1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 refreshError="1"/>
      <sheetData sheetId="642"/>
      <sheetData sheetId="643" refreshError="1"/>
      <sheetData sheetId="644"/>
      <sheetData sheetId="645" refreshError="1"/>
      <sheetData sheetId="646"/>
      <sheetData sheetId="647"/>
      <sheetData sheetId="648"/>
      <sheetData sheetId="649"/>
      <sheetData sheetId="650" refreshError="1"/>
      <sheetData sheetId="651" refreshError="1"/>
      <sheetData sheetId="652"/>
      <sheetData sheetId="653"/>
      <sheetData sheetId="654"/>
      <sheetData sheetId="655" refreshError="1"/>
      <sheetData sheetId="656"/>
      <sheetData sheetId="657" refreshError="1"/>
      <sheetData sheetId="658" refreshError="1"/>
      <sheetData sheetId="659" refreshError="1"/>
      <sheetData sheetId="660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  <sheetName val="luong-NII"/>
      <sheetName val="luong-NIII"/>
      <sheetName val="may"/>
      <sheetName val="nen"/>
      <sheetName val="mat"/>
      <sheetName val="cau"/>
      <sheetName val="DT sua cau"/>
      <sheetName val="dtctiet"/>
      <sheetName val="th-tbo"/>
      <sheetName val="Sheet2"/>
      <sheetName val="atgt"/>
      <sheetName val="dtct-dbgt"/>
      <sheetName val="cpxd"/>
      <sheetName val="cpxd-dbgt"/>
      <sheetName val="thcp"/>
      <sheetName val="BO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  <row r="49">
          <cell r="N49">
            <v>1364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thao do 35"/>
      <sheetName val="bia 35 thao do"/>
      <sheetName val="SL dau tien"/>
      <sheetName val="ToMat"/>
      <sheetName val="th CT"/>
      <sheetName val="TH"/>
      <sheetName val="bia22KV"/>
      <sheetName val="TH dz 22"/>
      <sheetName val="vt 22"/>
      <sheetName val="chi tiet dz 22 kv"/>
      <sheetName val="TNGHIEM 22"/>
      <sheetName val="Chlech -22"/>
      <sheetName val="VCDD_22"/>
      <sheetName val="Bia 0,4"/>
      <sheetName val="Th 0,4"/>
      <sheetName val="VT ds 0,4"/>
      <sheetName val="CHITIET 0.4 KV"/>
      <sheetName val="TNGHIEM 0,4"/>
      <sheetName val="Ch lech -0,4"/>
      <sheetName val="VCDD_0.4"/>
      <sheetName val="Bia TBA"/>
      <sheetName val="Bia 15"/>
      <sheetName val="TH 15"/>
      <sheetName val="Bia 25"/>
      <sheetName val="TH 25"/>
      <sheetName val="Bia 31,5"/>
      <sheetName val="TH 31,5"/>
      <sheetName val="Bia 50"/>
      <sheetName val="TH 50"/>
      <sheetName val="Bia 75"/>
      <sheetName val="TH 75"/>
      <sheetName val="Bia  100"/>
      <sheetName val="TH 100"/>
      <sheetName val="Bia  160"/>
      <sheetName val="TH 160"/>
      <sheetName val="DLC DIEN AP"/>
      <sheetName val="VT_TB TBA"/>
      <sheetName val="chi tiet TBA"/>
      <sheetName val="VCDD_TBA"/>
      <sheetName val="DINHMUC_KSDC"/>
      <sheetName val="DINHMUC_KSDH"/>
      <sheetName val="chiet tinh"/>
      <sheetName val="HSDC GOC"/>
      <sheetName val="HS Dia ban"/>
      <sheetName val="HSKVUC"/>
      <sheetName val="DGVCTC 67"/>
      <sheetName val="T T CL VC DZ 22"/>
      <sheetName val="DLNS"/>
      <sheetName val="LP-BTC"/>
      <sheetName val="SLVC TBA"/>
      <sheetName val="SLVC-22"/>
      <sheetName val="DM 67"/>
      <sheetName val="kl tt"/>
      <sheetName val="VC VT_TB"/>
      <sheetName val="TKP"/>
      <sheetName val="CPTV"/>
      <sheetName val="vc vat tu CHUNG "/>
      <sheetName val="TH VT22"/>
      <sheetName val="Trung chuyen"/>
      <sheetName val="Gvlcht"/>
      <sheetName val="Kho Tam"/>
      <sheetName val="PQ tuyen"/>
      <sheetName val="EA"/>
      <sheetName val="DG 89"/>
      <sheetName val="DM 85"/>
      <sheetName val="DM 66"/>
      <sheetName val="CPDB"/>
      <sheetName val="TONG KE DZ 22 KV"/>
      <sheetName val="TONG DZ 0.4 KV"/>
      <sheetName val="TH VT0,4"/>
      <sheetName val="chitietdatdao"/>
      <sheetName val="DGKS_TT"/>
      <sheetName val="KS-KT"/>
      <sheetName val="DG vat tu"/>
      <sheetName val="DTCD"/>
      <sheetName val="SLVC_0.4"/>
      <sheetName val="DG_VT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65">
          <cell r="H165">
            <v>247742515.98801145</v>
          </cell>
          <cell r="I165">
            <v>45470695.665219992</v>
          </cell>
          <cell r="J165">
            <v>453546.58057999995</v>
          </cell>
        </row>
      </sheetData>
      <sheetData sheetId="8" refreshError="1">
        <row r="20">
          <cell r="G20">
            <v>157835195</v>
          </cell>
        </row>
      </sheetData>
      <sheetData sheetId="9"/>
      <sheetData sheetId="10"/>
      <sheetData sheetId="11"/>
      <sheetData sheetId="12" refreshError="1">
        <row r="19">
          <cell r="S19">
            <v>27248177.929809608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e DZ 0,4"/>
      <sheetName val="LKe DZ 0,4"/>
      <sheetName val="TKe 15"/>
      <sheetName val="LietKe 15"/>
      <sheetName val="HSDC GOC"/>
      <sheetName val="LK-CS"/>
      <sheetName val="DM 85"/>
      <sheetName val="bang dien"/>
      <sheetName val="TD-CS"/>
      <sheetName val="Cl lech-cs"/>
      <sheetName val="SLVC CS"/>
      <sheetName val="TBA"/>
      <sheetName val="BiaDT"/>
      <sheetName val="th CT"/>
      <sheetName val="TH-XL"/>
      <sheetName val="th-cpk"/>
      <sheetName val="KS-KT"/>
      <sheetName val="TKP"/>
      <sheetName val="DLNS"/>
      <sheetName val="CPTV"/>
      <sheetName val="LP-BTC"/>
      <sheetName val="1977"/>
      <sheetName val="Gvlcht"/>
      <sheetName val="vc vat tu CHUNG "/>
      <sheetName val="Trung chuyen"/>
      <sheetName val="TH VT22"/>
      <sheetName val="SLVC 22"/>
      <sheetName val="VCDD 22"/>
      <sheetName val="Chlech -22"/>
      <sheetName val="TNGHIEM 22"/>
      <sheetName val="chi tiet dz 22 kv"/>
      <sheetName val="TONG KE DZ 22 KV"/>
      <sheetName val="vt A cap"/>
      <sheetName val="TH dz 22"/>
      <sheetName val="PQ tuyen"/>
      <sheetName val="T T CL VC DZ 22"/>
      <sheetName val="bia22KV"/>
      <sheetName val="CPDB"/>
      <sheetName val="DGVCTC 67"/>
      <sheetName val="DG 89"/>
      <sheetName val="SLVC 0.4"/>
      <sheetName val="chitietdatdao"/>
      <sheetName val="DM 285"/>
      <sheetName val="VCDD 0.4"/>
      <sheetName val="Ch lech -0,4"/>
      <sheetName val="TDIEN-PHAn PHOI"/>
      <sheetName val="TNGHIEM 0,4"/>
      <sheetName val="CHITIET 0.4 KV"/>
      <sheetName val="TONG DZ 0.4 KV"/>
      <sheetName val="VT ds 0,4"/>
      <sheetName val="Th 0,4"/>
      <sheetName val="Bia 0.4"/>
      <sheetName val="TU BU"/>
      <sheetName val="TU DIEN"/>
      <sheetName val="TH VT0,4"/>
      <sheetName val="SLVC TBA"/>
      <sheetName val="VC TBA"/>
      <sheetName val="chi tiet TBA"/>
      <sheetName val="VT_TB TBA"/>
      <sheetName val="TH 400"/>
      <sheetName val="Bia 400"/>
      <sheetName val="DM 286"/>
      <sheetName val="DTCD"/>
      <sheetName val="kl tt"/>
      <sheetName val="DG vat tu"/>
      <sheetName val="TKe Thaodo0,4"/>
      <sheetName val="Th Thao do 0,4"/>
      <sheetName val="Bia Thao do 0,4"/>
      <sheetName val="TKe thaodoTBA"/>
      <sheetName val="TH-TBA THAO DO"/>
      <sheetName val="Bia thao do TBA"/>
      <sheetName val="TKe thaodo22"/>
      <sheetName val="TH thao do 22"/>
      <sheetName val="Bia Thao do 22"/>
      <sheetName val="Bia"/>
      <sheetName val="cn-t6"/>
      <sheetName val="cn-t5"/>
      <sheetName val="cn-t4"/>
      <sheetName val="cn-t3"/>
      <sheetName val="cn-t2"/>
      <sheetName val="cn-t1"/>
      <sheetName val="TKeCN0,4"/>
      <sheetName val="SL dau tien"/>
      <sheetName val="chiet tinh"/>
      <sheetName val="00000000"/>
      <sheetName val="XL4Test5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3">
          <cell r="H3">
            <v>0.1</v>
          </cell>
        </row>
      </sheetData>
      <sheetData sheetId="15"/>
      <sheetData sheetId="16" refreshError="1"/>
      <sheetData sheetId="17"/>
      <sheetData sheetId="18" refreshError="1">
        <row r="4">
          <cell r="B4">
            <v>500000000000</v>
          </cell>
          <cell r="C4">
            <v>3.3E-3</v>
          </cell>
          <cell r="D4">
            <v>2.7100000000000002E-3</v>
          </cell>
          <cell r="E4">
            <v>2.3000000000000001E-4</v>
          </cell>
          <cell r="G4">
            <v>1000000000000</v>
          </cell>
          <cell r="H4">
            <v>2.9999999999999997E-4</v>
          </cell>
          <cell r="I4">
            <v>2.3000000000000001E-4</v>
          </cell>
          <cell r="J4">
            <v>4.6999999999999999E-4</v>
          </cell>
        </row>
        <row r="5">
          <cell r="B5">
            <v>200000000000</v>
          </cell>
          <cell r="C5">
            <v>4.5999999999999999E-3</v>
          </cell>
          <cell r="D5">
            <v>3.3899999999999998E-3</v>
          </cell>
          <cell r="E5">
            <v>2.9999999999999997E-4</v>
          </cell>
          <cell r="G5">
            <v>500000000000</v>
          </cell>
          <cell r="H5">
            <v>5.0000000000000001E-4</v>
          </cell>
          <cell r="I5">
            <v>3.5E-4</v>
          </cell>
          <cell r="J5">
            <v>7.1000000000000002E-4</v>
          </cell>
        </row>
        <row r="6">
          <cell r="B6">
            <v>100000000000</v>
          </cell>
          <cell r="C6">
            <v>6.0000000000000001E-3</v>
          </cell>
          <cell r="D6">
            <v>4.3400000000000001E-3</v>
          </cell>
          <cell r="E6">
            <v>5.0000000000000001E-4</v>
          </cell>
          <cell r="G6">
            <v>200000000000</v>
          </cell>
          <cell r="H6">
            <v>8.0000000000000004E-4</v>
          </cell>
          <cell r="I6">
            <v>4.0000000000000002E-4</v>
          </cell>
          <cell r="J6">
            <v>8.3000000000000001E-4</v>
          </cell>
        </row>
        <row r="7">
          <cell r="B7">
            <v>50000000000</v>
          </cell>
          <cell r="C7">
            <v>8.5000000000000006E-3</v>
          </cell>
          <cell r="D7">
            <v>5.5199999999999997E-3</v>
          </cell>
          <cell r="E7">
            <v>8.0000000000000004E-4</v>
          </cell>
          <cell r="G7">
            <v>100000000000</v>
          </cell>
          <cell r="H7">
            <v>1.1999999999999999E-3</v>
          </cell>
          <cell r="I7">
            <v>4.8000000000000001E-4</v>
          </cell>
          <cell r="J7">
            <v>9.7000000000000005E-4</v>
          </cell>
        </row>
        <row r="8">
          <cell r="B8">
            <v>25000000000</v>
          </cell>
          <cell r="C8">
            <v>1.12E-2</v>
          </cell>
          <cell r="D8">
            <v>6.3800000000000003E-3</v>
          </cell>
          <cell r="E8">
            <v>1.15E-3</v>
          </cell>
          <cell r="G8">
            <v>50000000000</v>
          </cell>
          <cell r="H8">
            <v>1.8E-3</v>
          </cell>
          <cell r="I8">
            <v>7.2000000000000005E-4</v>
          </cell>
          <cell r="J8">
            <v>1.4599999999999999E-3</v>
          </cell>
        </row>
        <row r="9">
          <cell r="B9">
            <v>15000000000</v>
          </cell>
          <cell r="C9">
            <v>1.2E-2</v>
          </cell>
          <cell r="D9">
            <v>7.1399999999999996E-3</v>
          </cell>
          <cell r="E9">
            <v>1.6800000000000001E-3</v>
          </cell>
          <cell r="G9">
            <v>25000000000</v>
          </cell>
          <cell r="H9">
            <v>3.0000000000000001E-3</v>
          </cell>
          <cell r="I9">
            <v>1.08E-3</v>
          </cell>
          <cell r="J9">
            <v>2.1900000000000001E-3</v>
          </cell>
        </row>
        <row r="10">
          <cell r="B10">
            <v>5000000000</v>
          </cell>
          <cell r="C10">
            <v>1.2999999999999999E-2</v>
          </cell>
          <cell r="D10">
            <v>8.5400000000000007E-3</v>
          </cell>
          <cell r="E10">
            <v>2.0999999999999999E-3</v>
          </cell>
          <cell r="G10">
            <v>15000000000</v>
          </cell>
          <cell r="H10">
            <v>4.4000000000000003E-3</v>
          </cell>
          <cell r="I10">
            <v>1.2600000000000001E-3</v>
          </cell>
          <cell r="J10">
            <v>2.5500000000000002E-3</v>
          </cell>
        </row>
        <row r="11">
          <cell r="B11">
            <v>1000000000</v>
          </cell>
          <cell r="C11">
            <v>1.37E-2</v>
          </cell>
          <cell r="D11">
            <v>9.3200000000000002E-3</v>
          </cell>
          <cell r="E11">
            <v>2.31E-3</v>
          </cell>
          <cell r="G11">
            <v>5000000000</v>
          </cell>
          <cell r="H11">
            <v>4.7999999999999996E-3</v>
          </cell>
          <cell r="I11">
            <v>1.4400000000000001E-3</v>
          </cell>
          <cell r="J11">
            <v>3.2000000000000002E-3</v>
          </cell>
        </row>
        <row r="12">
          <cell r="B12">
            <v>500000000</v>
          </cell>
          <cell r="C12">
            <v>1.43E-2</v>
          </cell>
          <cell r="D12">
            <v>1.167E-2</v>
          </cell>
          <cell r="E12">
            <v>2.7699999999999999E-3</v>
          </cell>
          <cell r="G12">
            <v>1000000000</v>
          </cell>
          <cell r="H12">
            <v>5.5999999999999999E-3</v>
          </cell>
          <cell r="I12">
            <v>1.56E-3</v>
          </cell>
          <cell r="J12">
            <v>3.63E-3</v>
          </cell>
        </row>
        <row r="13">
          <cell r="G13">
            <v>500000000</v>
          </cell>
          <cell r="H13">
            <v>8.0000000000000002E-3</v>
          </cell>
          <cell r="I13">
            <v>1.8699999999999999E-3</v>
          </cell>
          <cell r="J13">
            <v>4.5399999999999998E-3</v>
          </cell>
        </row>
      </sheetData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/>
      <sheetData sheetId="70" refreshError="1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BANG_1"/>
      <sheetName val="Sheet2"/>
      <sheetName val="THPS_NDG"/>
      <sheetName val="DGQD"/>
      <sheetName val="CT_DGDM"/>
      <sheetName val="DGDM_MG"/>
      <sheetName val="GiamM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CT"/>
      <sheetName val="TH"/>
      <sheetName val="Binh Dong"/>
      <sheetName val="SL dau tien"/>
      <sheetName val="DM 67"/>
      <sheetName val="TKP"/>
      <sheetName val="DLNS"/>
      <sheetName val="CPTV"/>
      <sheetName val="tobia22KV"/>
      <sheetName val="TH dz 22"/>
      <sheetName val="chi tiet dz 22 kv"/>
      <sheetName val="vt A cap"/>
      <sheetName val="TNGHIEM 22"/>
      <sheetName val="VCDD DZ 22"/>
      <sheetName val="Chlech -22"/>
      <sheetName val="TB dz"/>
      <sheetName val="DG vat tu"/>
      <sheetName val="vc vat tu CHUNG "/>
      <sheetName val="DG 36"/>
      <sheetName val="PQ tuyen"/>
      <sheetName val="Trung chuyen"/>
      <sheetName val="DGVCTC 67"/>
      <sheetName val="T T CL VC DZ 22"/>
      <sheetName val="TLCB"/>
      <sheetName val="Gvlcht"/>
      <sheetName val="CPDB"/>
      <sheetName val="LP cap dat"/>
      <sheetName val="Bia sau CT"/>
      <sheetName val="Sau CT"/>
      <sheetName val="Bia HA den CT"/>
      <sheetName val="HA den CT"/>
      <sheetName val="TNGHIEM 0,4"/>
      <sheetName val="VT ds 0,4"/>
      <sheetName val="TT CL VC DZ 0.4"/>
      <sheetName val="Ch lech -0,4"/>
      <sheetName val="VCdd 0,4"/>
      <sheetName val="Th 0,4"/>
      <sheetName val="CHITIET 0.4 KV"/>
      <sheetName val="Bia 0,4"/>
      <sheetName val="chi tiet TBA"/>
      <sheetName val="DM 85"/>
      <sheetName val="kl tt"/>
      <sheetName val="Phan dien TBA"/>
      <sheetName val="SLVC"/>
      <sheetName val="VC dd TBA"/>
      <sheetName val="Bia TBA"/>
      <sheetName val="Bia 50 LT12 "/>
      <sheetName val="TH 50 LT12"/>
      <sheetName val="TH 50 LT10,5"/>
      <sheetName val="Bia 50 LT 10,5"/>
      <sheetName val="DM 66"/>
      <sheetName val="TH 75"/>
      <sheetName val="Bia 75"/>
      <sheetName val="Bia tram160"/>
      <sheetName val="TH Tram160"/>
      <sheetName val="Bia tram250"/>
      <sheetName val="TH Tram250"/>
      <sheetName val="Bia 40"/>
      <sheetName val="TH 40"/>
      <sheetName val="tkct"/>
      <sheetName val="DTCD"/>
      <sheetName val="chitietdatdao"/>
      <sheetName val="TONG DZ 0.4 KV"/>
      <sheetName val="TONG KE DZ 22 KV"/>
      <sheetName val="TH VT22"/>
      <sheetName val="TH VT0,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27">
          <cell r="B327" t="str">
            <v>Làõp âàût xaì theïp cäüt neïo 25kg/xaì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Sheet1"/>
      <sheetName val="Sheet2"/>
      <sheetName val="Sheet3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XL4Poppy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Q1-02"/>
      <sheetName val="Q2-02"/>
      <sheetName val="Q3-02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XXXXXXXX"/>
      <sheetName val="Pivot(Silica|e)"/>
      <sheetName val="XL4Test5"/>
      <sheetName val="KH LDTL"/>
      <sheetName val="T6"/>
      <sheetName val="Mau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10000000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H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C45"/>
      <sheetName val="C47A"/>
      <sheetName val="C47B"/>
      <sheetName val="C46"/>
      <sheetName val="DsachYT"/>
      <sheetName val="00"/>
      <sheetName val="Bhxhoi"/>
      <sheetName val="Outlets"/>
      <sheetName val="PGs"/>
      <sheetName val="__-BLDG"/>
      <sheetName val="LUONG CHO HUU"/>
      <sheetName val="thu BHXH,YT"/>
      <sheetName val="Phan bo"/>
      <sheetName val="SILICAT_x0003_"/>
      <sheetName val="TH QT"/>
      <sheetName val="KE QT"/>
      <sheetName val="SP-KH"/>
      <sheetName val="Nhapkho"/>
      <sheetName val="Xuatkho"/>
      <sheetName val="PT"/>
      <sheetName val="Summary"/>
      <sheetName val="Design &amp; Applications"/>
      <sheetName val="Building Summary"/>
      <sheetName val="Building"/>
      <sheetName val="External Works"/>
      <sheetName val="TAI"/>
      <sheetName val="BANLE"/>
      <sheetName val="t.kho"/>
      <sheetName val="CLB"/>
      <sheetName val="phong"/>
      <sheetName val="hoat"/>
      <sheetName val="tong BH"/>
      <sheetName val="Pi6ot(Urethan)"/>
      <sheetName val="1-12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MTL$-INTER"/>
      <sheetName val="gvl"/>
      <sheetName val="Chiet tinh dz22"/>
      <sheetName val="Piwot(Silicate)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ROCK WO_x0003_"/>
      <sheetName val="INSUL"/>
      <sheetName val="S¶_x001d_et2"/>
      <sheetName val="Macro1"/>
      <sheetName val="Macro2"/>
      <sheetName val="Macro3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_______-BLDG"/>
      <sheetName val="TH T19"/>
      <sheetName val="Dieu chinh"/>
      <sheetName val="So -03"/>
      <sheetName val="SoLD"/>
      <sheetName val="So-02"/>
      <sheetName val=""/>
      <sheetName val="TH VL, NC, DDHT Thanhphuoc"/>
      <sheetName val="Sheed4"/>
      <sheetName val="Pivot(RckWool)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TH_x0001_NG2"/>
      <sheetName val="ፌ"/>
      <sheetName val="⁁䡃⁉䥔呅"/>
      <sheetName val="呅吠ь"/>
      <sheetName val="㔳_x000c_吀⁈畱敹瑴慯ծ"/>
      <sheetName val="ࡍ"/>
      <sheetName val="䥔久䈠佁_x000b_吀⁈䡎偁"/>
      <sheetName val="⁈䡎偁吠乏_x0006_吀⁈"/>
      <sheetName val="䨀湡в"/>
      <sheetName val="湡г"/>
      <sheetName val="д"/>
      <sheetName val="慊㡮_x0004_䨀湡Թ"/>
      <sheetName val="㥮_x0005_䨀湡〱_x0005_䨀"/>
      <sheetName val="_x0005_䨀湡ㄱ_x0005_䨀"/>
      <sheetName val="䨀湡㐱_x0005_䨀湡"/>
      <sheetName val="慊ㅮԵ"/>
      <sheetName val="ㅮԷ"/>
      <sheetName val="㠱_x0005_䨀湡〲_x0005_"/>
      <sheetName val="_x0005_䨀湡㈲_x0005_䨀"/>
      <sheetName val="湡㐲_x0005_䨀湡㔲_x0005_"/>
      <sheetName val="㔲_x0005_䨀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CT Thang Mo"/>
      <sheetName val="CT  PL"/>
      <sheetName val="Chi tiet"/>
      <sheetName val="Pivot(_x0007_lass Wool)"/>
      <sheetName val="bcôhang"/>
      <sheetName val="báo cáo thang11 m_i"/>
      <sheetName val="RDP013"/>
      <sheetName val="Du_lieu"/>
      <sheetName val="뜃맟뭁돽띿맟_-BLDG"/>
      <sheetName val="CAT_5"/>
      <sheetName val="현장관리비"/>
      <sheetName val="실행내역"/>
      <sheetName val="#REF"/>
      <sheetName val="적용환율"/>
      <sheetName val="合成単価作成表-BLDG"/>
      <sheetName val="Luong moÿÿngay cong khao sat"/>
      <sheetName val="Sheev6"/>
      <sheetName val="Nhap fon gia VL dia phuong"/>
      <sheetName val="Q2-00"/>
      <sheetName val="ctTBA"/>
      <sheetName val="tong l²"/>
      <sheetName val="Pivnt(RockWool)"/>
      <sheetName val="@ivot(Form Glass)"/>
      <sheetName val="Pivot(Gl!ss Wool)"/>
      <sheetName val="ROCK WOKL"/>
      <sheetName val="He co"/>
      <sheetName val="Bhitieu-dam cac loai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Giai trinh"/>
      <sheetName val="MTO REV.2(ARMOR)"/>
      <sheetName val="적용률"/>
      <sheetName val="LABTOTAL"/>
      <sheetName val="공통가설"/>
      <sheetName val="SN C£GNV"/>
      <sheetName val="TA²"/>
      <sheetName val="PACK"/>
      <sheetName val="INV"/>
      <sheetName val="TK-XUAT"/>
      <sheetName val="TK-NHAP"/>
      <sheetName val="DT 1"/>
      <sheetName val="DT 2"/>
      <sheetName val="DT 3"/>
      <sheetName val="DM"/>
      <sheetName val="??-BLDG"/>
      <sheetName val="ፌ_x0000_佄⁎䥇⁁䡃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_x0000_慊ㅮԳ_x0000_慊"/>
      <sheetName val="慊ㅮԵ_x0000_慊ㅮ"/>
      <sheetName val="ㅮԷ_x0000_慊ㅮԸ"/>
      <sheetName val="԰_x0000_慊㉮Ա_x0000_"/>
      <sheetName val="_x0000_慊㉮Գ_x0000_慊㉮Դ"/>
      <sheetName val="hoat_x0000_࣭_x0000__x0000__x0000__x0000__x0000__x0000__x0000__x0000__x0009__x0000_᭬࣫_x0000__x0004__x0000__x0000__x0000__x0000__x0000__x0000_ᑜ࣭_x0000__x0000__x0000_"/>
      <sheetName val="???????-BLDG"/>
      <sheetName val="báo cáo thang11 m?i"/>
      <sheetName val="뜃맟뭁돽띿맟?-BLDG"/>
      <sheetName val="SP"/>
      <sheetName val="NPL"/>
      <sheetName val="Tong hop QL4( - 3"/>
      <sheetName val="TT_10KV"/>
      <sheetName val="TK"/>
      <sheetName val="_x0000_TCTiet"/>
      <sheetName val="tong l²_x0000__x0000_ ban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BCDTK"/>
      <sheetName val="soktmay"/>
      <sheetName val="TA²_x0000__x0000_NH"/>
      <sheetName val="PNT-QUOT-#3"/>
      <sheetName val="COAT&amp;WRAP-QIOT-#3"/>
      <sheetName val="NEW-PANEL"/>
      <sheetName val="SILICCTE"/>
      <sheetName val="_x0010_ivot(Glass Wool)"/>
      <sheetName val="She%t1"/>
      <sheetName val="XL4Pop`y"/>
      <sheetName val="Chitieu-dam c!c loai"/>
      <sheetName val="@Gdg"/>
      <sheetName val="CocKJ1m"/>
      <sheetName val="MTO REV.0"/>
      <sheetName val="湡㘱_x0005_䨀湡㜱"/>
      <sheetName val="Gia vat tu"/>
      <sheetName val="Phan tich don ႀ￸a chi tiet"/>
      <sheetName val="??????"/>
      <sheetName val="ROCK WO_x0003_?"/>
      <sheetName val="hoat?࣭????????_x0009_?᭬࣫?_x0004_??????ᑜ࣭???"/>
      <sheetName val="TH4_x0000__x0000__x0000__x0000__x0000__x0000__x0000__x0000__x0000__x0000__x0000_ℨʢ_x0000__x0004__x0000__x0000__x0000__x0000__x0000__x0000_崬ʢ_x0000__x0000__x0000__x0000__x0000_"/>
      <sheetName val="_x0010_iwot(Silicate)"/>
      <sheetName val="\uong mot ngay cong xay lap"/>
      <sheetName val="Luong mot ngay conw0khao sat"/>
      <sheetName val="thu BHXH&lt;YT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hoat?࣭?_x0009_᭬࣫?_x0004_?ᑜ࣭?ڬ࣫?"/>
      <sheetName val="_x0000__x0000__x0000__x0000__x0000__x0009__x0000_??_x0000__x0004__x0000__x0000__x0000__x0000__x0000__x0000_??_x0000__x0000__x0000__x0000__x0000__x0000__x0000__x0000_??_x0000__x0000_"/>
      <sheetName val="?????_x0009_????_x0004_????????????????????"/>
      <sheetName val="hoat_x0000_?_x0000__x0009_??_x0000__x0004__x0000_??_x0000_??_x0000_"/>
      <sheetName val="hoat??????????_x0009_????_x0004_??????????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_x0000__x0000_CAI TK 112"/>
      <sheetName val="ct thinghiem"/>
      <sheetName val="Van chuyen"/>
      <sheetName val="?TCTiet"/>
      <sheetName val="hoat???_x0009_???_x0004_???????"/>
      <sheetName val="ፌ?佄⁎䥇⁁䡃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?慊ㅮԳ?慊"/>
      <sheetName val="慊ㅮԵ?慊ㅮ"/>
      <sheetName val="ㅮԷ?慊ㅮԸ"/>
      <sheetName val="԰?慊㉮Ա?"/>
      <sheetName val="?慊㉮Գ?慊㉮Դ"/>
      <sheetName val="tong l²?? ban"/>
      <sheetName val="_x0009_???_x0004_???????"/>
      <sheetName val="[I"/>
      <sheetName val="????"/>
      <sheetName val="báo cák thang11 m?i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THVT"/>
      <sheetName val="PTDM"/>
      <sheetName val="THPT&gt;5"/>
      <sheetName val="ࡍ?慂杮朠慩_x000a_䠀乁⁇䥔久䈠佁_x000b_吀⁈"/>
      <sheetName val="??????_x000a_???????_x000b_??"/>
      <sheetName val="ࡍ_x0000_慂杮朠慩_x000a_䠀乁⁇䥔久䈠佁_x000b_吀⁈"/>
      <sheetName val="POTAL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 thoau nuoc nc"/>
      <sheetName val="재료비"/>
      <sheetName val="BQ List"/>
      <sheetName val="PIPE"/>
      <sheetName val="FLANGE"/>
      <sheetName val="VALVE"/>
      <sheetName val="Mech_1030"/>
      <sheetName val="Bia"/>
      <sheetName val="So lieu"/>
      <sheetName val="VV-NTKL NHA _x000b_HO DOT 2"/>
      <sheetName val="THA_x000e_G 8"/>
      <sheetName val="AN CA _x0014_HANG 08"/>
      <sheetName val="Xuatkh/"/>
      <sheetName val="QMCT"/>
      <sheetName val="_x0000__x0000_DT"/>
      <sheetName val="TSCD"/>
      <sheetName val="TH4???????????ℨʢ?_x0004_??????崬ʢ?????"/>
      <sheetName val="TA²??NH"/>
      <sheetName val="T.Tinh"/>
      <sheetName val="_x0000__x0000__x0000__x0000__x0000__x0000_"/>
      <sheetName val="ROCK WO_x0003__x0000_"/>
      <sheetName val="Luo_x0009__x0008__x0010__x0000__x0000__x0006__x0005__x0000__x001c_ Í_x0007_ÉÀ_x0000__x0000__x0006__x0003__x0000__x0000_á_x0000__x0002__x0000_°"/>
      <sheetName val="hoat_x0000_࣭_x0000__x0009_᭬࣫_x0000__x0004__x0000_ᑜ࣭_x0000_ڬ࣫_x0000_"/>
      <sheetName val="TKP"/>
      <sheetName val="KLHT"/>
      <sheetName val="To*K hop"/>
      <sheetName val="KL_x0000_LAP TH KHO"/>
      <sheetName val="LUong mot_x0000_ngay cong khao sat"/>
      <sheetName val="Can doi TK_x0000_(2)"/>
      <sheetName val="[INSUL.XLS]Xuatkh/"/>
      <sheetName val="truy_x0000_thu"/>
      <sheetName val="PTDGDT"/>
      <sheetName val="[INSUL.XLS]\uong mot ngay cong "/>
      <sheetName val="G䁄MN.2"/>
      <sheetName val="TH VL_ NC_ DDHT Thanhphuoc"/>
      <sheetName val="Luo_x0009__x0008__x0010_??_x0006__x0005_?_x001c_ Í_x0007_ÉÀ??_x0006__x0003_??á?_x0002_?°"/>
      <sheetName val="Du toan chi Tiet coc?nuoc"/>
      <sheetName val="Nhap?don gia VL dia phuong"/>
      <sheetName val=" thoat nuog nc"/>
      <sheetName val="[INSUL.XLSɝROCK WOOL"/>
      <sheetName val="_uong mot ngay cong xay lap"/>
      <sheetName val="ctdg"/>
      <sheetName val="???? ???"/>
      <sheetName val="?????-1"/>
      <sheetName val="??"/>
      <sheetName val="???_x0000_??_x0005_???_x000c_????"/>
      <sheetName val="?_x000c_???????_x0000_???_x0000_?"/>
      <sheetName val="_x0000_???_x0000_??_x0000_??_x0000_??_x0003_??_x0003_"/>
      <sheetName val="_x0000_??_x0003_??_x0003_??_x0008_????"/>
      <sheetName val="?_x0000_????_x000d_???????_x000b_??"/>
      <sheetName val="_x0000_???_x0005_?"/>
      <sheetName val="??_x0000_??_x0004_"/>
      <sheetName val="?_x0000_??_x0004_?"/>
      <sheetName val="_x0000_??_x0004_??"/>
      <sheetName val="Phan tich don ??a chi tiet"/>
      <sheetName val="???"/>
      <sheetName val="BREAKDOWN(????)"/>
      <sheetName val="_x0000__x0000__x0000__x0000__x0000__x0000__x0000__x0000__x0000__x000e_[INSUL.XLS]TH5_x0000__x0000__x0000__x0000__x0000__x0000__x0000_"/>
      <sheetName val="_x0000__x0000__x0000__x0000__x0000_ _x0000_??_x0000__x0004__x0000__x0000__x0000__x0000__x0000__x0000_??_x0000__x0000__x0000__x0000__x0000__x0000__x0000__x0000_??_x0000__x0000_"/>
      <sheetName val="Chitieu-dam cac_x0000_loai"/>
      <sheetName val="T2_x0000__x0000_giam TSCD"/>
      <sheetName val="Luong mot ngay Cong xay?lap"/>
      <sheetName val="DU TRU LUONG?06 THANG"/>
      <sheetName val="PP tinh Thue thu?nhap"/>
      <sheetName val="QT LUONG NS?T 07"/>
      <sheetName val="TAM?UNG LUONG NS TH 10"/>
      <sheetName val="MTO REV_0"/>
      <sheetName val="d' cOng"/>
      <sheetName val="CAPTHOAP"/>
      <sheetName val=" t`oat nuoc nc"/>
      <sheetName val="GTCL"/>
      <sheetName val="VON"/>
      <sheetName val="dat"/>
      <sheetName val="THOP"/>
      <sheetName val="táng QT_x0000_245 (14Xe("/>
      <sheetName val="DGdW"/>
      <sheetName val="To~g hop"/>
      <sheetName val="TXANG7"/>
      <sheetName val="Sxeet4"/>
      <sheetName val="To~g hop Q\47"/>
      <sheetName val="truy"/>
      <sheetName val="DI-ESTI"/>
      <sheetName val="Tro giup"/>
      <sheetName val="²_x0000__x0000_han"/>
      <sheetName val="Luong thoi gian ph 11"/>
      <sheetName val="Nhap"/>
      <sheetName val="DG "/>
      <sheetName val="KHQT-00-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 refreshError="1"/>
      <sheetData sheetId="378" refreshError="1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 refreshError="1"/>
      <sheetData sheetId="426" refreshError="1"/>
      <sheetData sheetId="427" refreshError="1"/>
      <sheetData sheetId="428" refreshError="1"/>
      <sheetData sheetId="429"/>
      <sheetData sheetId="430"/>
      <sheetData sheetId="431"/>
      <sheetData sheetId="432" refreshError="1"/>
      <sheetData sheetId="433" refreshError="1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 refreshError="1"/>
      <sheetData sheetId="463"/>
      <sheetData sheetId="464"/>
      <sheetData sheetId="465"/>
      <sheetData sheetId="466" refreshError="1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/>
      <sheetData sheetId="582" refreshError="1"/>
      <sheetData sheetId="583"/>
      <sheetData sheetId="584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 refreshError="1"/>
      <sheetData sheetId="622"/>
      <sheetData sheetId="623"/>
      <sheetData sheetId="624" refreshError="1"/>
      <sheetData sheetId="625"/>
      <sheetData sheetId="626" refreshError="1"/>
      <sheetData sheetId="627" refreshError="1"/>
      <sheetData sheetId="628"/>
      <sheetData sheetId="629" refreshError="1"/>
      <sheetData sheetId="630" refreshError="1"/>
      <sheetData sheetId="631"/>
      <sheetData sheetId="632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/>
      <sheetData sheetId="656"/>
      <sheetData sheetId="657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/>
      <sheetData sheetId="679"/>
      <sheetData sheetId="680" refreshError="1"/>
      <sheetData sheetId="681" refreshError="1"/>
      <sheetData sheetId="6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 FORM FOR INQUIRY"/>
      <sheetName val="FORM OF PROPOSAL RFP-003"/>
      <sheetName val="__-BLDG"/>
      <sheetName val="_______-BLDG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XL4Poppy"/>
      <sheetName val="Phan tich VT"/>
      <sheetName val="TKe VT"/>
      <sheetName val="Du tru Vat tu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Q1-02"/>
      <sheetName val="Q2-02"/>
      <sheetName val="Q3-02"/>
      <sheetName val="________BLDG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____-BLDG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doi t.truong"/>
      <sheetName val="BC DBKH T5"/>
      <sheetName val="BC DBKH T6"/>
      <sheetName val="BC DBKH T7"/>
      <sheetName val="XL4Test5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211A"/>
      <sheetName val="211B"/>
      <sheetName val="SCT511"/>
      <sheetName val="SCT627"/>
      <sheetName val="SCT154"/>
      <sheetName val="Hoi phu nu"/>
      <sheetName val="4p1"/>
      <sheetName val="4P"/>
      <sheetName val="Schneider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_¬P¿ì¬_-BLDG"/>
      <sheetName val="_¬’P‰¿ì¬_-BLDG"/>
      <sheetName val="_쒕_-BLDG"/>
      <sheetName val="2001"/>
      <sheetName val="2002"/>
      <sheetName val="SC 231"/>
      <sheetName val="SC 410"/>
      <sheetName val="Overhead &amp; Profit B-1"/>
      <sheetName val="LUONG CHO HUU"/>
      <sheetName val="thu BHXH,YT"/>
      <sheetName val="Phan bo"/>
      <sheetName val="Luong T5-04"/>
      <sheetName val="THLK2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Bia "/>
      <sheetName val="Muc luc"/>
      <sheetName val="Thuyet minh PA1"/>
      <sheetName val="kl xaychan khay"/>
      <sheetName val="Chart1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______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BOQ FORM FOR INQÕIRY"/>
      <sheetName val="HUNG"/>
      <sheetName val="THO"/>
      <sheetName val="HOA"/>
      <sheetName val="TINH"/>
      <sheetName val="THONG"/>
      <sheetName val="XXXXXXX0"/>
      <sheetName val="XXXXXXX1"/>
      <sheetName val="_+Invoice!$DF$57_-BLDG"/>
      <sheetName val="Bang ngang"/>
      <sheetName val="Bang doc"/>
      <sheetName val="B cham cong"/>
      <sheetName val="Btt luong"/>
      <sheetName val="MAU QT 2005"/>
      <sheetName val="LUONG"/>
      <sheetName val="TSCD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??-BLDG"/>
      <sheetName val="???????-BLDG"/>
      <sheetName val="????-BLDG"/>
      <sheetName val="?¬’P‰¿ì¬?-BLDG"/>
      <sheetName val="?¬P¿ì¬?-BLDG"/>
      <sheetName val="?쒕?-BLDG"/>
      <sheetName val="?+Invoice!$DF$57?-BLDG"/>
      <sheetName val="??????-BLDG"/>
      <sheetName val="=??????-BLDG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thietbi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Dec#1"/>
      <sheetName val="DA0463BQ"/>
      <sheetName val="10_x0000__x0000__x0000__x0000__x0000__x0000_"/>
      <sheetName val="Chi tiet don gia khgi phuc"/>
      <sheetName val="KhanhThuong"/>
      <sheetName val="PlotDat4"/>
      <sheetName val="DI-ESTI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ऀЀ_x0000_㠀"/>
      <sheetName val="_x0000_"/>
      <sheetName val="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_x0001_pr2"/>
      <sheetName val="T.hopCPXDho_x0000_n_x0000_hanh (2)"/>
      <sheetName val="LK cp _x0000_dcb"/>
      <sheetName val="GDTH_x0000_5"/>
      <sheetName val="Ph_x0000_n_x0000__x0000_ich _x0000_a_x0000_ tu"/>
      <sheetName val="MTL$-INTER"/>
      <sheetName val="Hoi phe nu"/>
      <sheetName val="THANG#"/>
      <sheetName val="Sheet("/>
      <sheetName val="Sheed7"/>
      <sheetName val="A`r3"/>
      <sheetName val="Apb4"/>
      <sheetName val="PTDGDT"/>
      <sheetName val="Sc #34"/>
      <sheetName val="V_x000c_(No V-c)"/>
      <sheetName val="9 toan"/>
      <sheetName val="N@"/>
      <sheetName val="Don gaa chi tiet"/>
      <sheetName val="XL4Poppq"/>
      <sheetName val="FH"/>
      <sheetName val="FORM OF PROPNSAL RFP-003"/>
      <sheetName val="Coc40x40c-"/>
      <sheetName val="Han13"/>
      <sheetName val="??+Invoice!$DF$57?????-BLDG"/>
      <sheetName val="T.@_x000c__x0000__x0001__x0000__x0000__x0000__x0003_Ú_x0000__x0000_&lt;_x001f__x0000__x0000__x0000_"/>
      <sheetName val="TIEUHAO"/>
      <sheetName val="Chi p`i van chuyen"/>
      <sheetName val="Chiet tinh dz22"/>
      <sheetName val="SC_x0000_133"/>
      <sheetName val="QC 152"/>
      <sheetName val="SC 41_x0011_"/>
      <sheetName val="SC _x0014_42 loan"/>
      <sheetName val="SCT_x0011_54"/>
      <sheetName val="CT aong"/>
      <sheetName val="DG "/>
      <sheetName val="BCDP_x0005_"/>
      <sheetName val="NKC _x0003__x0000__x0000_TM1_x0006__x0000__x0000_SC 111_x0002__x0000__x0000_NH_x0006__x0000__x0000_SC 1"/>
      <sheetName val="FORM OF PROPOSAL RFP-00Ê"/>
      <sheetName val="phan bo _x0005__x0000__x0000__x0000__x0002__x0000_낟꼉飘"/>
      <sheetName val="phan bo "/>
      <sheetName val="PHANG5"/>
      <sheetName val="TT_35"/>
      <sheetName val="XL4Po_x0000_p_x0010_"/>
      <sheetName val="_x0010_HANG1"/>
      <sheetName val="²_x0000__x0000_AI TK 112"/>
      <sheetName val="?öm÷²??öm?-BLDG"/>
      <sheetName val="TK Ngoai b!ng"/>
      <sheetName val="TMinh BC T_x0001_"/>
      <sheetName val="So _x0004_GNH "/>
      <sheetName val="XL4Wÿÿÿÿ"/>
      <sheetName val="Chi tiet dmn gia khoi phuc"/>
      <sheetName val="Phan tich don gia chi&quot;tiet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Tro gaup"/>
      <sheetName val="?+Anvoice!$DF$57?-BLDG"/>
      <sheetName val="Tong hop QL48 - _x000c_"/>
      <sheetName val="DG"/>
      <sheetName val="Overhead &amp; Ԁ_x0000__x0000__x0000_ﰀ"/>
      <sheetName val="Overhead &amp; Ԁ_x0000__x0000__x0000_"/>
      <sheetName val="Overhead &amp; Ԁ_x0000__x0000__x0000_Ȁ"/>
      <sheetName val="Overhead &amp; ?_x0000__x0000__x0000_?"/>
      <sheetName val="10??????"/>
      <sheetName val="10?"/>
      <sheetName val="T.@_x000c_?_x0001_???_x0003_Ú??&lt;_x001f_???"/>
      <sheetName val="T.@_x000c_?_x0001_?_x0003_Ú&lt;_x001f_?"/>
      <sheetName val="T.@_x000c_?_x0001_?_x0003_Ú?&lt;_x001f_?"/>
      <sheetName val="ꀀᔀ؀ᬀ"/>
      <sheetName val="Overhead &amp; Ԁ???ﰀ"/>
      <sheetName val="Overhead &amp; Ԁ???"/>
      <sheetName val="Overhead &amp; Ԁ???Ȁ"/>
      <sheetName val="Overhead &amp; ?????"/>
      <sheetName val="XDCB hoanth`nh"/>
      <sheetName val="Rheet2 (4)"/>
      <sheetName val="Sheat4"/>
      <sheetName val="䌀Ԁ"/>
      <sheetName val="Overhead &amp; "/>
      <sheetName val="IBASE"/>
      <sheetName val="2_x0006__x0000__x0000_Sheet3_x0004__x0000__x0000_211A_x0004__x0000__x0000_211B_x0006__x0000__x0000_SCT5"/>
      <sheetName val="Sheet17"/>
      <sheetName val="Sheet13"/>
      <sheetName val="Sheet14"/>
      <sheetName val="Sheet15"/>
      <sheetName val="CT 1md &amp; dau conM"/>
      <sheetName val="T.hopCPXDho?n?hanh (2)"/>
      <sheetName val="LK cp ?dcb"/>
      <sheetName val="GDTH?5"/>
      <sheetName val="Ph?n??ich ?a? tu"/>
      <sheetName val="Phan bo k_x0005__x0000__x0000__x0000__x0002__x0000_"/>
      <sheetName val="Phan bo k"/>
      <sheetName val="B_x0005_"/>
      <sheetName val="_x001b__x000d__x0010_C"/>
      <sheetName val="_x001b__x000d__x0010_C]"/>
      <sheetName val="Sheet16"/>
      <sheetName val="bang tien luong"/>
      <sheetName val="Ԁ䈀_x0000__x0000__x0000_䦀"/>
      <sheetName val="䘀䘀䘀䘀䘀䘀䘀䘀"/>
      <sheetName val="䘀ༀ؀ᬀ"/>
      <sheetName val="_x0000__x0000__x0000_䦀"/>
      <sheetName val="䐀ሀ_x0000_ﴀ"/>
      <sheetName val="䔀ጀ_x0000_ﴀ"/>
      <sheetName val="Congig"/>
      <sheetName val="SUMMARY"/>
      <sheetName val="CT 1md &amp; dae cong"/>
      <sheetName val="0_x0010_000000"/>
      <sheetName val="쀓ࡄЀ׀ࡄ᐀πɾ_x000a_ _x0000_í_x0000_䀘ȁ_x0006_ _x0001_ȉɾ_x000a_ _x0002_î"/>
      <sheetName val="_x000a_ _x0003_÷Ĉ_x0000_½_x0012_ _x0004_ð_x0000_"/>
      <sheetName val="??-BLDG"/>
      <sheetName val="NL"/>
      <sheetName val="TP"/>
      <sheetName val="?+Invoice!$DF$57㊞_x0000_-BLDG"/>
      <sheetName val="_x001b__x000d__x0010_Cx"/>
      <sheetName val="_x0000_ý_x000a__x000d__x0002_E_x0010__x0000_ý_x000a__x000d__x0003_C_x0005__x0000_?_x000a__x000d__x0004_F"/>
      <sheetName val="VL(No V-c)_x0005__x0000__x0000_X"/>
      <sheetName val="THCT"/>
      <sheetName val="Sb 334"/>
      <sheetName val="?¬P¿?¬?-BLDG"/>
      <sheetName val="ꀀᔀ؀_x0002_"/>
      <sheetName val="_x001b__x000d__x0010_C°"/>
      <sheetName val="=______-BLDG"/>
      <sheetName val="_x001b__x000d__x0010_C_x0003_"/>
      <sheetName val="_x001b__x000d__x0010_C"/>
      <sheetName val="??-BLDG"/>
      <sheetName val="??-BLDG"/>
      <sheetName val=" ԰_x0000__x0000_"/>
      <sheetName val="??-BLD聇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ऀЀȃ_x0000_栀"/>
      <sheetName val="?¬’P‰¿_x0000__x0000_¬?-BLDG"/>
      <sheetName val="_x0000_ý_x000a__x000a__x0002_E_x0010__x0000_ý_x000a__x000a__x0003_C_x0005__x0000_ɾ_x000a__x000a__x0004_F"/>
      <sheetName val="_x001b__x000a__x0010_C_x0000__x0000_"/>
      <sheetName val="耀䁉_x0000__x000a_％_x0008_"/>
      <sheetName val="ऀЀ_x0000_㠀ﾈ"/>
      <sheetName val="NKC _x0003_??TM1_x0006_??SC 111_x0002_??NH_x0006_??SC 1"/>
      <sheetName val="SC&quot;141"/>
      <sheetName val="Tdoh t.truong"/>
      <sheetName val="_x001b__x000d__x0010_C_x0010_"/>
      <sheetName val="ऀЀ☪ꀂ"/>
      <sheetName val="ऀЀꀀ꽙䠒"/>
      <sheetName val="THDZ0,4"/>
      <sheetName val="TH DZ35"/>
      <sheetName val="NKC _x0003__x0000_TM1_x0006__x0000_SC 111_x0002__x0000_NH_x0006__x0000_SC 131_x0006__x0000_"/>
      <sheetName val="NKC _x0003_?TM1_x0006_?SC 111_x0002_?NH_x0006_?SC 131_x0006_?"/>
      <sheetName val="2_x0006_??Sheet3_x0004_??211A_x0004_??211B_x0006_??SCT5"/>
      <sheetName val="?ý_x000a__x000d__x0002_E_x0010_?ý_x000a__x000d__x0003_C_x0005_?ɾ_x000a__x000d__x0004_F"/>
      <sheetName val="䌀Ԁ?縀ਂഀЀ䘀?풂ـḀഀԀ䈀???Ⰰ@ఀԀࣿ娀"/>
      <sheetName val="_x0005_B???䀬?_x000c_％_x0008_ꁚഀ"/>
      <sheetName val="_x001b__x000d__x0010_C??"/>
      <sheetName val="??Ⰰࡀ฀က"/>
      <sheetName val="_x0010_ɾ_x000a__x000e_?C"/>
      <sheetName val="䌀?᐀ŀ؂฀"/>
      <sheetName val="_x000a__x000e__x0002_E_x0011_?"/>
      <sheetName val="?ﴀ਀฀̀䌀"/>
      <sheetName val="_x0003_C_x0005_?ɾ_x000a_"/>
      <sheetName val="ਂ฀Ѐ䘀?휾"/>
      <sheetName val="Ԁ䈀???䦀"/>
      <sheetName val="耀䁉?_x000d_％_x0008_"/>
      <sheetName val="縀ਂༀ?"/>
      <sheetName val="?C?䀤"/>
      <sheetName val="䐀ሀ?ﴀ"/>
      <sheetName val="䌀᐀?縀"/>
      <sheetName val="䘀?튎ـ"/>
      <sheetName val="B????"/>
      <sheetName val="? _x000f_０_x0008_"/>
      <sheetName val="C????"/>
      <sheetName val="?(_x0010_０_x0005_؁က"/>
      <sheetName val="ਂက?䌀"/>
      <sheetName val="C?䀦ý"/>
      <sheetName val="਀ကĀ䐀ᔀ?ﴀ਀"/>
      <sheetName val="?ý_x000a__x0010__x0002_E_x0016_?ý_x000a__x0010__x0003_"/>
      <sheetName val="_x0016_x?????_x0007_６_x0011_ࡄጀ䓀_x0008_쀄䐅_x0008_쀔縃ਂ"/>
      <sheetName val="쀓ࡄЀ׀ࡄ᐀πɾ_x000a__x0009_?í?䀘ȁ_x0006__x0009__x0001_ȉɾ_x000a__x0009__x0002_î"/>
      <sheetName val="_x000a__x0009__x0003_÷Ĉ?½_x0012__x0009__x0004_ð?"/>
      <sheetName val="ऀЀ?㠀"/>
      <sheetName val="ɾ_x000a__x000a_?í?䀜"/>
      <sheetName val="?䀜ȁ_x0006__x000a__x0001_"/>
      <sheetName val="÷Ē?½_x0012__x000a_"/>
      <sheetName val="砀???"/>
      <sheetName val="??_x0008__x0008_"/>
      <sheetName val="ᄑ䰀?샽L"/>
      <sheetName val="?샾縃ਂ"/>
      <sheetName val="_x000a__x000b_?í"/>
      <sheetName val="? ŀ؂"/>
      <sheetName val="ሀ଀Ѐ?"/>
      <sheetName val="?㠀?넰"/>
      <sheetName val="ɾ_x000a__x000c_?í?䀢ȁ"/>
      <sheetName val="bt1"/>
      <sheetName val="bt3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/>
      <sheetData sheetId="125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 refreshError="1"/>
      <sheetData sheetId="419"/>
      <sheetData sheetId="420" refreshError="1"/>
      <sheetData sheetId="421"/>
      <sheetData sheetId="422" refreshError="1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 refreshError="1"/>
      <sheetData sheetId="472"/>
      <sheetData sheetId="473"/>
      <sheetData sheetId="474"/>
      <sheetData sheetId="475" refreshError="1"/>
      <sheetData sheetId="476"/>
      <sheetData sheetId="477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/>
      <sheetData sheetId="536"/>
      <sheetData sheetId="537" refreshError="1"/>
      <sheetData sheetId="538"/>
      <sheetData sheetId="539"/>
      <sheetData sheetId="540"/>
      <sheetData sheetId="541"/>
      <sheetData sheetId="542"/>
      <sheetData sheetId="543"/>
      <sheetData sheetId="544" refreshError="1"/>
      <sheetData sheetId="545"/>
      <sheetData sheetId="546"/>
      <sheetData sheetId="547"/>
      <sheetData sheetId="548" refreshError="1"/>
      <sheetData sheetId="549"/>
      <sheetData sheetId="550"/>
      <sheetData sheetId="551" refreshError="1"/>
      <sheetData sheetId="552" refreshError="1"/>
      <sheetData sheetId="553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 refreshError="1"/>
      <sheetData sheetId="567" refreshError="1"/>
      <sheetData sheetId="568" refreshError="1"/>
      <sheetData sheetId="569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/>
      <sheetData sheetId="578"/>
      <sheetData sheetId="579"/>
      <sheetData sheetId="580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 refreshError="1"/>
      <sheetData sheetId="597"/>
      <sheetData sheetId="598"/>
      <sheetData sheetId="599" refreshError="1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 refreshError="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 refreshError="1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/>
      <sheetData sheetId="640" refreshError="1"/>
      <sheetData sheetId="641"/>
      <sheetData sheetId="642"/>
      <sheetData sheetId="643"/>
      <sheetData sheetId="644"/>
      <sheetData sheetId="645" refreshError="1"/>
      <sheetData sheetId="646"/>
      <sheetData sheetId="647"/>
      <sheetData sheetId="648" refreshError="1"/>
      <sheetData sheetId="649"/>
      <sheetData sheetId="650" refreshError="1"/>
      <sheetData sheetId="651" refreshError="1"/>
      <sheetData sheetId="652" refreshError="1"/>
      <sheetData sheetId="653"/>
      <sheetData sheetId="654"/>
      <sheetData sheetId="655"/>
      <sheetData sheetId="656"/>
      <sheetData sheetId="657" refreshError="1"/>
      <sheetData sheetId="658" refreshError="1"/>
      <sheetData sheetId="659" refreshError="1"/>
      <sheetData sheetId="660"/>
      <sheetData sheetId="661"/>
      <sheetData sheetId="662"/>
      <sheetData sheetId="663" refreshError="1"/>
      <sheetData sheetId="664" refreshError="1"/>
      <sheetData sheetId="665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/>
      <sheetData sheetId="674" refreshError="1"/>
      <sheetData sheetId="675" refreshError="1"/>
      <sheetData sheetId="676" refreshError="1"/>
      <sheetData sheetId="677" refreshError="1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/>
      <sheetData sheetId="689" refreshError="1"/>
      <sheetData sheetId="690" refreshError="1"/>
      <sheetData sheetId="691" refreshError="1"/>
      <sheetData sheetId="692"/>
      <sheetData sheetId="693" refreshError="1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 refreshError="1"/>
      <sheetData sheetId="707"/>
      <sheetData sheetId="708"/>
      <sheetData sheetId="709"/>
      <sheetData sheetId="710" refreshError="1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ieu TN Nen Duong"/>
      <sheetName val="Tri so hieu chinh dong ho do"/>
      <sheetName val="Trung Gian"/>
      <sheetName val="XL4Poppy"/>
      <sheetName val="PNT-QUOT-#3"/>
    </sheetNames>
    <sheetDataSet>
      <sheetData sheetId="0" refreshError="1">
        <row r="16">
          <cell r="B16">
            <v>0.3</v>
          </cell>
        </row>
        <row r="17">
          <cell r="B17">
            <v>33</v>
          </cell>
        </row>
        <row r="18">
          <cell r="B18">
            <v>5.5</v>
          </cell>
        </row>
        <row r="19">
          <cell r="B19">
            <v>980</v>
          </cell>
        </row>
      </sheetData>
      <sheetData sheetId="1" refreshError="1"/>
      <sheetData sheetId="2" refreshError="1">
        <row r="3">
          <cell r="C3">
            <v>21.343659324914324</v>
          </cell>
        </row>
        <row r="4">
          <cell r="C4" t="str">
            <v>21</v>
          </cell>
        </row>
      </sheetData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coc (2)"/>
      <sheetName val="bia"/>
      <sheetName val="Input Data"/>
      <sheetName val="Xuly Data (2)"/>
      <sheetName val="Xuly Data"/>
      <sheetName val="TPLTD"/>
      <sheetName val="THDinhM"/>
      <sheetName val="TohopDM"/>
      <sheetName val="THNL"/>
      <sheetName val="DDinh"/>
      <sheetName val="Xamu"/>
      <sheetName val="Becoc"/>
      <sheetName val="KNCLC"/>
      <sheetName val="CVI"/>
      <sheetName val="XL4Poppy"/>
      <sheetName val="chieu dai vai dia"/>
      <sheetName val="Khoi luong GDP+coc cat"/>
      <sheetName val="Binh"/>
      <sheetName val="thanh binh"/>
      <sheetName val="CT5 "/>
      <sheetName val="Cat + dat dap"/>
      <sheetName val="Solieu"/>
      <sheetName val="Tra KS"/>
      <sheetName val="Sheet1"/>
      <sheetName val="XL4Poppq"/>
      <sheetName val="gV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Test5"/>
      <sheetName val="Bang luong A1"/>
      <sheetName val="D.LIEU"/>
      <sheetName val="A6"/>
      <sheetName val="Input Data___________⠰֘__x0004_______"/>
      <sheetName val="XL4@oppq"/>
      <sheetName val="Becoc_(2)"/>
      <sheetName val="Input_Data"/>
      <sheetName val="Xuly_Data_(2)"/>
      <sheetName val="Xuly_Data"/>
      <sheetName val="chieu_dai_vai_dia"/>
      <sheetName val="Khoi_luong_GDP+coc_cat"/>
      <sheetName val="thanh_binh"/>
      <sheetName val="CT5_"/>
      <sheetName val="Cat_+_dat_dap"/>
      <sheetName val="Tra_KS"/>
      <sheetName val="Bang_luong_A1"/>
      <sheetName val=""/>
      <sheetName val="chieu dai vai daa"/>
      <sheetName val="Gioi thieu"/>
      <sheetName val="Input Data_⠰֘__x0004__Ⓚ֘_⡬֘__x0003___x001b__BTINH"/>
      <sheetName val="T.So_chung"/>
      <sheetName val="_BTINHT4S.XLSÝSheet1"/>
      <sheetName val="____________x0004____________________"/>
      <sheetName val="Input Data_____x0004_________x0003___x001b__BTINH"/>
      <sheetName val="________"/>
      <sheetName val="Trung Gian"/>
      <sheetName val="Phieu TN Nen Duong"/>
      <sheetName val="Input Data_______________x0004_______"/>
      <sheetName val="현관"/>
      <sheetName val="KKKKKKKK"/>
      <sheetName val="tra bang"/>
      <sheetName val="tra-vat-lieu"/>
      <sheetName val="CaMay"/>
      <sheetName val="DGiaDZ"/>
      <sheetName val="TT"/>
      <sheetName val="DINHMUC"/>
      <sheetName val="Input Data_x005f_x0000__x005f_x0000__x005f_x0000_"/>
      <sheetName val="Input Data_x005f_x0000_⠰֘_x005f_x0000__x000"/>
      <sheetName val="Input Data___________⠰֘__x005f_x0004_"/>
      <sheetName val="CT Thang Mo"/>
      <sheetName val="CT  PL"/>
      <sheetName val="IBASE"/>
      <sheetName val="Quantity"/>
      <sheetName val="A1.8"/>
      <sheetName val="VL"/>
      <sheetName val="Input_Data____________________2"/>
      <sheetName val="Input_Data____________________3"/>
      <sheetName val="Temp"/>
      <sheetName val="DGCT"/>
      <sheetName val="congtronD75 (tc-tc)"/>
      <sheetName val="Pile-Br-Capacity"/>
      <sheetName val="Input Data_x0000__x0000__x0000__x0000__x0000__x0000__x0000__x0000__x0000__x0000__x0000_⠰֘_x0000__x0004__x0000__x0000__x0000__x0000__x0000__x0000_"/>
      <sheetName val="Input Data_x0000_⠰֘_x0000__x0004__x0000_Ⓚ֘_x0000_⡬֘_x0000__x0003__x0000__x001b_[BTINH"/>
      <sheetName val="Input Data???????????⠰֘?_x0004_??????"/>
      <sheetName val="Input Data?⠰֘?_x0004_?Ⓚ֘?⡬֘?_x0003_?_x001b_[BTINH"/>
      <sheetName val="_x0000__x0000__x0000__x0000__x0000__x0000__x0000__x0000_??_x0000__x0004__x0000__x0000__x0000__x0000__x0000__x0000_??_x0000__x0000__x0000__x0000__x0000__x0000__x0000__x0000_??_x0000_"/>
      <sheetName val="Input Data_x0000_??_x0000__x0004__x0000_??_x0000_??_x0000__x0003__x0000__x001b_[BTINH"/>
      <sheetName val="[BTINHT4S.XLSÝSheet1"/>
      <sheetName val="???????????_x0004_???????????????????"/>
      <sheetName val="Input Data????_x0004_???????_x0003_?_x001b_[BTINH"/>
      <sheetName val="????????"/>
      <sheetName val="Input Data_x0000__x0000__x0000__x0000__x0000__x0000__x0000__x0000__x0000__x0000__x0000_??_x0000__x0004__x0000__x0000__x0000__x0000__x0000__x0000_"/>
      <sheetName val="Input Data??????????????_x0004_??????"/>
      <sheetName val="Input Data???????????⠰֘?_x005f_x0004_"/>
      <sheetName val="_x0000__x0000__x0000__x0000__x0000__x0000__x0000_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Solieu"/>
      <sheetName val="cal1"/>
      <sheetName val="cal2"/>
      <sheetName val="cal3"/>
      <sheetName val="cal4"/>
      <sheetName val="cal4 (2)"/>
      <sheetName val="CAL4(3)"/>
      <sheetName val="CVI"/>
      <sheetName val="cal5"/>
      <sheetName val="cal6"/>
      <sheetName val="Cal7"/>
      <sheetName val="BTRA"/>
      <sheetName val="cal8"/>
      <sheetName val="Sheet1"/>
      <sheetName val="km6+800-km6+840"/>
      <sheetName val="3+960"/>
      <sheetName val="00000000"/>
      <sheetName val="SLTC"/>
      <sheetName val="336-400"/>
      <sheetName val="400-500"/>
      <sheetName val="720-800"/>
      <sheetName val="Sheet2"/>
      <sheetName val="cal;"/>
      <sheetName val="Sohoa1"/>
      <sheetName val="Sohoa2"/>
      <sheetName val="Sohoa3"/>
      <sheetName val="Sohoa4"/>
      <sheetName val="LopTop(Cat)"/>
      <sheetName val="Lop1Dat"/>
      <sheetName val="Lopdinhdat"/>
      <sheetName val="Lop01(SB)"/>
      <sheetName val="Lop02(SB) "/>
      <sheetName val="XL4Test5"/>
      <sheetName val="Girder"/>
      <sheetName val="Tendon"/>
      <sheetName val="BT_x0012_A"/>
      <sheetName val="NKCTỪ"/>
      <sheetName val="SỔ CÁI"/>
      <sheetName val="BCÂNĐỐI"/>
      <sheetName val="CĐKTOÁN"/>
      <sheetName val="KQHĐKD"/>
      <sheetName val="TỒN QUỸ"/>
      <sheetName val="XL4Poppy"/>
      <sheetName val="Xuly Data"/>
      <sheetName val="NKCT_"/>
      <sheetName val="S_ CÁI"/>
      <sheetName val="BCÂNÐ_I"/>
      <sheetName val="CÐKTOÁN"/>
      <sheetName val="KQHÐKD"/>
      <sheetName val="T_N QU_"/>
      <sheetName val="GVL"/>
      <sheetName val="NEW-PANEL"/>
      <sheetName val="bũa"/>
      <sheetName val="cal4 (­É"/>
      <sheetName val="Thanh Son 1"/>
      <sheetName val="Thanh Son 2"/>
      <sheetName val="Thanh Son 3"/>
      <sheetName val="Thanh Son 4"/>
      <sheetName val="5a"/>
      <sheetName val="Thanh Son 5a"/>
      <sheetName val="Thanh Son 8"/>
      <sheetName val="thanh Son 9a"/>
      <sheetName val="Thanh Son 9b"/>
      <sheetName val="Thanh Son 9c"/>
      <sheetName val="Thanh Son 10"/>
      <sheetName val="Thanh Son 11"/>
      <sheetName val="Thanh Son 12"/>
      <sheetName val="Thanh Son 13"/>
      <sheetName val="cal_x0012_"/>
      <sheetName val="_x0013_DTC"/>
      <sheetName val="400-50_x0010_"/>
      <sheetName val="A6"/>
      <sheetName val="NC"/>
      <sheetName val="TS"/>
      <sheetName val="cal4_(2)"/>
      <sheetName val="Lop02(SB)_"/>
      <sheetName val="BTA"/>
      <sheetName val="Tong hop thu chi T1 .06"/>
      <sheetName val="Tong hop thu chi T2.06 "/>
      <sheetName val="Tong hop thu chi T3.06"/>
      <sheetName val="tong hop thu chi T1 (2)"/>
      <sheetName val="tong hop thu chi T1"/>
      <sheetName val="Tong hop thu chi T2 (2)"/>
      <sheetName val="Tong hop thu chi T2"/>
      <sheetName val="Tong hop thu chi T3 (2)"/>
      <sheetName val="Tong hop thu chi T3"/>
      <sheetName val="Tong hop thu chi T4 (2)"/>
      <sheetName val="Tong hop thu chi T4"/>
      <sheetName val="Tong hop thu chi T5) (2)"/>
      <sheetName val="Tong hop thu chi T5)"/>
      <sheetName val="Tong hop thu chi T7.06"/>
      <sheetName val="Tong hop thu chi T6.06"/>
      <sheetName val="Tong hop thu chi T5.06  "/>
      <sheetName val="Tong hop thu chi T1.06"/>
      <sheetName val="Tong hop thu chi T2.06"/>
      <sheetName val="Tong hop thu chi T3.O6"/>
      <sheetName val="Tong hop thu chi T4.06 "/>
      <sheetName val="Tong hop thu chi T6 (2)"/>
      <sheetName val="Tong hop thu chi T6"/>
      <sheetName val="Tong hop thu chi T7"/>
      <sheetName val="Tong hop thu chi T8"/>
      <sheetName val="Tong hop thu chi T9"/>
      <sheetName val="Tong hop thu chi T10"/>
      <sheetName val="Tong hop thu chi T11"/>
      <sheetName val="Tong hop thu chi T12"/>
      <sheetName val="Sheet3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S02-TTN"/>
      <sheetName val="T.pho"/>
      <sheetName val="S.Hinh"/>
      <sheetName val="T.Hoa"/>
      <sheetName val="D.Hoa"/>
      <sheetName val="S.hoa"/>
      <sheetName val="P.Hoa"/>
      <sheetName val="T.An"/>
      <sheetName val="D.Xuan"/>
      <sheetName val="S.Cau"/>
      <sheetName val="SLCB"/>
      <sheetName val="XL_x0014_Test5"/>
      <sheetName val="chitiet"/>
      <sheetName val="bua"/>
      <sheetName val=""/>
      <sheetName val="Tra KS"/>
      <sheetName val="________"/>
      <sheetName val="Tong hop thu$chi T6.06"/>
      <sheetName val="cal4_(2)1"/>
      <sheetName val="SỔ_CÁI"/>
      <sheetName val="TỒN_QUỸ"/>
      <sheetName val="Lop02(SB)_1"/>
      <sheetName val="Xuly_Data"/>
      <sheetName val="S__CÁI"/>
      <sheetName val="T_N_QU_"/>
      <sheetName val="cal4_(­É"/>
      <sheetName val="Thanh_Son_1"/>
      <sheetName val="Thanh_Son_2"/>
      <sheetName val="Thanh_Son_3"/>
      <sheetName val="Thanh_Son_4"/>
      <sheetName val="Thanh_Son_5a"/>
      <sheetName val="Thanh_Son_8"/>
      <sheetName val="thanh_Son_9a"/>
      <sheetName val="Thanh_Son_9b"/>
      <sheetName val="Thanh_Son_9c"/>
      <sheetName val="Thanh_Son_10"/>
      <sheetName val="Thanh_Son_11"/>
      <sheetName val="Thanh_Son_12"/>
      <sheetName val="Thanh_Son_13"/>
      <sheetName val="cal"/>
      <sheetName val="DTC"/>
      <sheetName val="400-50"/>
      <sheetName val="Tong_hop_thu_chi_T1__06"/>
      <sheetName val="Tong_hop_thu_chi_T2_06_"/>
      <sheetName val="Tong_hop_thu_chi_T3_06"/>
      <sheetName val="tong_hop_thu_chi_T1_(2)"/>
      <sheetName val="tong_hop_thu_chi_T1"/>
      <sheetName val="Tong_hop_thu_chi_T2_(2)"/>
      <sheetName val="Tong_hop_thu_chi_T2"/>
      <sheetName val="Tong_hop_thu_chi_T3_(2)"/>
      <sheetName val="Tong_hop_thu_chi_T3"/>
      <sheetName val="Tong_hop_thu_chi_T4_(2)"/>
      <sheetName val="Tong_hop_thu_chi_T4"/>
      <sheetName val="Tong_hop_thu_chi_T5)_(2)"/>
      <sheetName val="Tong_hop_thu_chi_T5)"/>
      <sheetName val="Tong_hop_thu_chi_T7_06"/>
      <sheetName val="Tong_hop_thu_chi_T6_06"/>
      <sheetName val="Tong_hop_thu_chi_T5_06__"/>
      <sheetName val="Tong_hop_thu_chi_T1_06"/>
      <sheetName val="Tong_hop_thu_chi_T2_06"/>
      <sheetName val="Tong_hop_thu_chi_T3_O6"/>
      <sheetName val="Tong_hop_thu_chi_T4_06_"/>
      <sheetName val="Tong_hop_thu_chi_T6_(2)"/>
      <sheetName val="Tong_hop_thu_chi_T6"/>
      <sheetName val="Tong_hop_thu_chi_T7"/>
      <sheetName val="Tong_hop_thu_chi_T8"/>
      <sheetName val="Tong_hop_thu_chi_T9"/>
      <sheetName val="Tong_hop_thu_chi_T10"/>
      <sheetName val="Tong_hop_thu_chi_T11"/>
      <sheetName val="Tong_hop_thu_chi_T12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DTCT-tuyen chinh"/>
      <sheetName val="VL,NC,MTC"/>
      <sheetName val="BT_x005f_x0012_A"/>
      <sheetName val="cal_x005f_x0012_"/>
      <sheetName val="_x005f_x0013_DTC"/>
      <sheetName val="400-50_x005f_x0010_"/>
      <sheetName val="Tra_bang"/>
      <sheetName val="b_a"/>
      <sheetName val="BK chung tu chi ben co"/>
      <sheetName val="BK chung tu thu "/>
      <sheetName val="BK chung tu thu CK"/>
      <sheetName val="BK chung tu 1521"/>
      <sheetName val="Bang ke chung tu phai tra nguoi"/>
      <sheetName val="Chinh sua "/>
      <sheetName val="Ctu T1"/>
      <sheetName val=" Ctu T2"/>
      <sheetName val="Ctu 3"/>
      <sheetName val="Ctu 4"/>
      <sheetName val="Ctu 5"/>
      <sheetName val="Ctu 6"/>
      <sheetName val="Ctu 7"/>
      <sheetName val="Ctu 8"/>
      <sheetName val="CTu 9"/>
      <sheetName val="Sheet17"/>
      <sheetName val="Ctu10"/>
      <sheetName val="Sheet18"/>
      <sheetName val="Lç khoan LK1"/>
      <sheetName val="DON GIA TRAM _3_"/>
      <sheetName val="_1_1___C___K_T_C_N_C___Q_H_A_N_"/>
      <sheetName val="Work-Condition"/>
      <sheetName val="TPH"/>
      <sheetName val="MTL$-INTER"/>
      <sheetName val="GVT"/>
      <sheetName val="KKKKKKKK"/>
      <sheetName val="cal4 (2_x0009_"/>
      <sheetName val="ca,5"/>
      <sheetName val="_TRUT2T7.xls_"/>
      <sheetName val="_TRUT2T7.xls__TRUT2T7.xls_"/>
      <sheetName val="Cal_x0013_"/>
      <sheetName val="Diem mia"/>
      <sheetName val="cal4 (2 "/>
      <sheetName val="_TRUT2T7.xls__TRUT2T7.xls__1_1_"/>
      <sheetName val="EIRR&gt;1&lt;1"/>
      <sheetName val="EIRR&gt; 2"/>
      <sheetName val="EIRR&lt;2"/>
      <sheetName val="Cp&gt;10-Ln&lt;10"/>
      <sheetName val="Ln&lt;20"/>
      <sheetName val="SL⁔C"/>
      <sheetName val="tra-vat-lieu"/>
      <sheetName val="_TRUT2T7.xls__1_1___C___K_T_C_N"/>
      <sheetName val="Thuc thanh"/>
      <sheetName val="LopTop Cat)"/>
      <sheetName val="So lieu"/>
      <sheetName val="Sales2002"/>
      <sheetName val="Sheet4"/>
      <sheetName val="CPTNo"/>
      <sheetName val="Tong ho0 thu chi T6.06"/>
      <sheetName val="cal4_x001f_(2)"/>
      <sheetName val="Tong hop thu$chi T3.06"/>
      <sheetName val="N"/>
      <sheetName val="Bang luong A1"/>
      <sheetName val="SỔ_CÁI1"/>
      <sheetName val="TỒN_QUỸ1"/>
      <sheetName val="Xuly_Data1"/>
      <sheetName val="S__CÁI1"/>
      <sheetName val="T_N_QU_1"/>
      <sheetName val="Thanh_Son_14"/>
      <sheetName val="Thanh_Son_21"/>
      <sheetName val="Thanh_Son_31"/>
      <sheetName val="Thanh_Son_41"/>
      <sheetName val="Thanh_Son_5a1"/>
      <sheetName val="Thanh_Son_81"/>
      <sheetName val="thanh_Son_9a1"/>
      <sheetName val="Thanh_Son_9b1"/>
      <sheetName val="Thanh_Son_9c1"/>
      <sheetName val="Thanh_Son_101"/>
      <sheetName val="Thanh_Son_111"/>
      <sheetName val="Thanh_Son_121"/>
      <sheetName val="Thanh_Son_131"/>
      <sheetName val="cal4_(­É1"/>
      <sheetName val="T_pho"/>
      <sheetName val="S_Hinh"/>
      <sheetName val="T_Hoa"/>
      <sheetName val="D_Hoa"/>
      <sheetName val="S_hoa"/>
      <sheetName val="P_Hoa"/>
      <sheetName val="T_An"/>
      <sheetName val="D_Xuan"/>
      <sheetName val="S_Cau"/>
      <sheetName val="XLTest5"/>
      <sheetName val="Tra_KS"/>
      <sheetName val="Tong_hop_thu$chi_T6_06"/>
      <sheetName val="BK_chung_tu_chi_ben_co"/>
      <sheetName val="BK_chung_tu_thu_"/>
      <sheetName val="BK_chung_tu_thu_CK"/>
      <sheetName val="BK_chung_tu_1521"/>
      <sheetName val="Bang_ke_chung_tu_phai_tra_nguoi"/>
      <sheetName val="Chinh_sua_"/>
      <sheetName val="Ctu_T1"/>
      <sheetName val="_Ctu_T2"/>
      <sheetName val="Ctu_3"/>
      <sheetName val="Ctu_4"/>
      <sheetName val="NKCT?"/>
      <sheetName val="S? CÁI"/>
      <sheetName val="BCÂNÐ?I"/>
      <sheetName val="T?N QU?"/>
      <sheetName val="????????"/>
      <sheetName val="_x0000_1_x0000_1_x0000_\_x0000_C_x0000_\_x0000_K_x0000_T_x0000_C_x0000_N_x0000_C_x0000_\_x0000_Q_x0000_H_x0000_A_x0000_N_x0000_"/>
      <sheetName val="S?_CÁI"/>
      <sheetName val="T?N_QU?"/>
      <sheetName val="b?a"/>
      <sheetName val="?1?1?\?C?\?K?T?C?N?C?\?Q?H?A?N?"/>
      <sheetName val="[TRUT2T7.xls]_x0000_1_x0000_1_x0000_\_x0000_C_x0000_\_x0000_K_x0000_T_x0000_C_x0000_N"/>
      <sheetName val="[TRUT2T7.xls][TRUT2T7.xls]_x0000_1_x0000_1_x0000_"/>
      <sheetName val="[TRUT2T7.xls][TRUT2T7.xls]?1?1?"/>
      <sheetName val="[TRUT2T7.xls]?1?1?\?C?\?K?T?C?N"/>
      <sheetName val="N_x0000_H_x0000_\_x0000_T_x0000_R_x0000_U_x0000_\_x0000_T_x0000_R_x0000_U_x0000_T_x0000_2_x0000_T_x0000_7_x0000_._x0000_x"/>
      <sheetName val="Ctu_5"/>
      <sheetName val="Ctu_6"/>
      <sheetName val="Ctu_7"/>
      <sheetName val="Ctu_8"/>
      <sheetName val="CTu_9"/>
      <sheetName val="KJ 2002"/>
      <sheetName val="Pgal2004"/>
      <sheetName val="[TRUT2T7.xls][TRUT2T7.xls]"/>
      <sheetName val="[TRUT2T7.xls]"/>
      <sheetName val="Thep thuong"/>
      <sheetName val="thanhOSon_9a"/>
      <sheetName val="XL_x005f_x0014_Test5"/>
      <sheetName val="_x005f_x0000_1_x005f_x0000_1_x005f_x0000___x005f_x0000_"/>
      <sheetName val="BT_x005f_x005f_x005f_x0012_A"/>
      <sheetName val="cal_x005f_x005f_x005f_x0012_"/>
      <sheetName val="_x005f_x005f_x005f_x0013_DTC"/>
      <sheetName val="400-50_x005f_x005f_x005f_x0010_"/>
      <sheetName val="THPDMoi  (2)"/>
      <sheetName val="_x005f_x0000_1_x005f_x0000_1_x005f_x0000_\_x005f_x0000_"/>
      <sheetName val="cbr1"/>
      <sheetName val="_1_1___C___K_T_C_N_C___Q_H_A__2"/>
      <sheetName val="BETON"/>
      <sheetName val="ptnc"/>
      <sheetName val="ptvl"/>
      <sheetName val="ptm"/>
      <sheetName val="Lç_khoan_LK1"/>
      <sheetName val="Diem_mia"/>
      <sheetName val="11_C_KTCNC_QHAN"/>
      <sheetName val="S?_CÁI1"/>
      <sheetName val="T?N_QU?1"/>
      <sheetName val="[TRUT2T7.xls][TRUT2T7.xls][TRUT"/>
      <sheetName val="[TRUT2T7.xls][TRUT2T7.xls]11\C\"/>
      <sheetName val="_TRUT2T7.xls__TRUT2T7.xls__TRUT"/>
      <sheetName val="_TRUT2T7.xls__TRUT2T7.xls_11_C_"/>
      <sheetName val="DTCT"/>
      <sheetName val="Tai trong"/>
      <sheetName val="cal4_(2)6"/>
      <sheetName val="Lop02(SB)_6"/>
      <sheetName val="SỔ_CÁI6"/>
      <sheetName val="TỒN_QUỸ6"/>
      <sheetName val="Xuly_Data6"/>
      <sheetName val="S__CÁI6"/>
      <sheetName val="T_N_QU_6"/>
      <sheetName val="Thanh_Son_19"/>
      <sheetName val="Thanh_Son_26"/>
      <sheetName val="Thanh_Son_36"/>
      <sheetName val="Thanh_Son_46"/>
      <sheetName val="Thanh_Son_5a6"/>
      <sheetName val="Thanh_Son_86"/>
      <sheetName val="thanh_Son_9a6"/>
      <sheetName val="Thanh_Son_9b6"/>
      <sheetName val="Thanh_Son_9c6"/>
      <sheetName val="Thanh_Son_106"/>
      <sheetName val="Thanh_Son_116"/>
      <sheetName val="Thanh_Son_126"/>
      <sheetName val="Thanh_Son_136"/>
      <sheetName val="cal4_(­É6"/>
      <sheetName val="BTH_phi5"/>
      <sheetName val="BLT_phi5"/>
      <sheetName val="phi,le_phi5"/>
      <sheetName val="Bien_Lai_TON5"/>
      <sheetName val="BCQT_5"/>
      <sheetName val="Giay_di_duong5"/>
      <sheetName val="BC_QT_cua_tung_ap5"/>
      <sheetName val="GIAO_CHI_TIEU_THU_QUY_075"/>
      <sheetName val="BANG_TONG_HOP_GIAY_NOP_TIEN5"/>
      <sheetName val="Tong_hop_thu_chi_T1__065"/>
      <sheetName val="Tong_hop_thu_chi_T2_06_5"/>
      <sheetName val="Tong_hop_thu_chi_T3_065"/>
      <sheetName val="tong_hop_thu_chi_T1_(2)5"/>
      <sheetName val="Tong_hop_thu_chi_T2_(2)5"/>
      <sheetName val="Tong_hop_thu_chi_T25"/>
      <sheetName val="Tong_hop_thu_chi_T3_(2)5"/>
      <sheetName val="Tong_hop_thu_chi_T35"/>
      <sheetName val="Tong_hop_thu_chi_T4_(2)5"/>
      <sheetName val="Tong_hop_thu_chi_T45"/>
      <sheetName val="Tong_hop_thu_chi_T5)_(2)5"/>
      <sheetName val="Tong_hop_thu_chi_T5)5"/>
      <sheetName val="Tong_hop_thu_chi_T7_065"/>
      <sheetName val="Tong_hop_thu_chi_T6_065"/>
      <sheetName val="Tong_hop_thu_chi_T5_06__5"/>
      <sheetName val="Tong_hop_thu_chi_T1_065"/>
      <sheetName val="Tong_hop_thu_chi_T2_065"/>
      <sheetName val="Tong_hop_thu_chi_T3_O65"/>
      <sheetName val="Tong_hop_thu_chi_T4_06_5"/>
      <sheetName val="Tong_hop_thu_chi_T6_(2)5"/>
      <sheetName val="Tong_hop_thu_chi_T65"/>
      <sheetName val="Tong_hop_thu_chi_T75"/>
      <sheetName val="Tong_hop_thu_chi_T85"/>
      <sheetName val="Tong_hop_thu_chi_T95"/>
      <sheetName val="Tong_hop_thu_chi_T105"/>
      <sheetName val="Tong_hop_thu_chi_T125"/>
      <sheetName val="T_pho5"/>
      <sheetName val="S_Hinh5"/>
      <sheetName val="T_Hoa5"/>
      <sheetName val="D_Hoa5"/>
      <sheetName val="S_hoa5"/>
      <sheetName val="P_Hoa5"/>
      <sheetName val="T_An5"/>
      <sheetName val="D_Xuan5"/>
      <sheetName val="S_Cau5"/>
      <sheetName val="Tra_KS5"/>
      <sheetName val="BK_chung_tu_chi_ben_co5"/>
      <sheetName val="BK_chung_tu_thu_5"/>
      <sheetName val="BK_chung_tu_thu_CK5"/>
      <sheetName val="BK_chung_tu_15215"/>
      <sheetName val="Bang_ke_chung_tu_phai_tra_nguo5"/>
      <sheetName val="Chinh_sua_5"/>
      <sheetName val="Ctu_T15"/>
      <sheetName val="_Ctu_T25"/>
      <sheetName val="Ctu_35"/>
      <sheetName val="Ctu_45"/>
      <sheetName val="Ctu_55"/>
      <sheetName val="Ctu_65"/>
      <sheetName val="Ctu_75"/>
      <sheetName val="Ctu_85"/>
      <sheetName val="CTu_95"/>
      <sheetName val="Tong_hop_thu$chi_T6_065"/>
      <sheetName val="Lç_khoan_LK15"/>
      <sheetName val="DTCT-tuyen_chinh4"/>
      <sheetName val="DON_GIA_TRAM__3_4"/>
      <sheetName val="So_lieu4"/>
      <sheetName val="EIRR&gt;_24"/>
      <sheetName val="_TRUT2T7_xls__TRUT2T7_xls_11"/>
      <sheetName val="_TRUT2T7_xls__TRUT2T7_xls__1_14"/>
      <sheetName val="_TRUT2T7_xls_11_C_KTCN"/>
      <sheetName val="_TRUT2T7_xls__1_1___C___K_T_C_4"/>
      <sheetName val="cal4_(2_10"/>
      <sheetName val="cal4_(2_9"/>
      <sheetName val="cal4_(2)3"/>
      <sheetName val="Lop02(SB)_3"/>
      <sheetName val="SỔ_CÁI3"/>
      <sheetName val="TỒN_QUỸ3"/>
      <sheetName val="Xuly_Data3"/>
      <sheetName val="S__CÁI3"/>
      <sheetName val="T_N_QU_3"/>
      <sheetName val="cal4_(­É3"/>
      <sheetName val="Thanh_Son_16"/>
      <sheetName val="Thanh_Son_23"/>
      <sheetName val="Thanh_Son_33"/>
      <sheetName val="Thanh_Son_43"/>
      <sheetName val="Thanh_Son_5a3"/>
      <sheetName val="Thanh_Son_83"/>
      <sheetName val="thanh_Son_9a3"/>
      <sheetName val="Thanh_Son_9b3"/>
      <sheetName val="Thanh_Son_9c3"/>
      <sheetName val="Thanh_Son_103"/>
      <sheetName val="Thanh_Son_113"/>
      <sheetName val="Thanh_Son_123"/>
      <sheetName val="Thanh_Son_133"/>
      <sheetName val="Tong_hop_thu_chi_T1__062"/>
      <sheetName val="Tong_hop_thu_chi_T2_06_2"/>
      <sheetName val="Tong_hop_thu_chi_T3_062"/>
      <sheetName val="tong_hop_thu_chi_T1_(2)2"/>
      <sheetName val="Tong_hop_thu_chi_T2_(2)2"/>
      <sheetName val="Tong_hop_thu_chi_T22"/>
      <sheetName val="Tong_hop_thu_chi_T3_(2)2"/>
      <sheetName val="Tong_hop_thu_chi_T32"/>
      <sheetName val="Tong_hop_thu_chi_T4_(2)2"/>
      <sheetName val="Tong_hop_thu_chi_T42"/>
      <sheetName val="Tong_hop_thu_chi_T5)_(2)2"/>
      <sheetName val="Tong_hop_thu_chi_T5)2"/>
      <sheetName val="Tong_hop_thu_chi_T7_062"/>
      <sheetName val="Tong_hop_thu_chi_T6_062"/>
      <sheetName val="Tong_hop_thu_chi_T5_06__2"/>
      <sheetName val="Tong_hop_thu_chi_T1_062"/>
      <sheetName val="Tong_hop_thu_chi_T2_062"/>
      <sheetName val="Tong_hop_thu_chi_T3_O62"/>
      <sheetName val="Tong_hop_thu_chi_T4_06_2"/>
      <sheetName val="Tong_hop_thu_chi_T6_(2)2"/>
      <sheetName val="Tong_hop_thu_chi_T62"/>
      <sheetName val="Tong_hop_thu_chi_T72"/>
      <sheetName val="Tong_hop_thu_chi_T82"/>
      <sheetName val="Tong_hop_thu_chi_T92"/>
      <sheetName val="Tong_hop_thu_chi_T102"/>
      <sheetName val="Tong_hop_thu_chi_T112"/>
      <sheetName val="Tong_hop_thu_chi_T122"/>
      <sheetName val="T_pho2"/>
      <sheetName val="S_Hinh2"/>
      <sheetName val="T_Hoa2"/>
      <sheetName val="D_Hoa2"/>
      <sheetName val="S_hoa2"/>
      <sheetName val="P_Hoa2"/>
      <sheetName val="T_An2"/>
      <sheetName val="D_Xuan2"/>
      <sheetName val="S_Cau2"/>
      <sheetName val="BK_chung_tu_chi_ben_co2"/>
      <sheetName val="BK_chung_tu_thu_2"/>
      <sheetName val="BK_chung_tu_thu_CK2"/>
      <sheetName val="BK_chung_tu_15212"/>
      <sheetName val="Bang_ke_chung_tu_phai_tra_nguo2"/>
      <sheetName val="Chinh_sua_2"/>
      <sheetName val="Ctu_T12"/>
      <sheetName val="_Ctu_T22"/>
      <sheetName val="Ctu_32"/>
      <sheetName val="Ctu_42"/>
      <sheetName val="Ctu_52"/>
      <sheetName val="Ctu_62"/>
      <sheetName val="Ctu_72"/>
      <sheetName val="Ctu_82"/>
      <sheetName val="CTu_92"/>
      <sheetName val="BTH_phi2"/>
      <sheetName val="BLT_phi2"/>
      <sheetName val="phi,le_phi2"/>
      <sheetName val="_1_1___C___K_T_C_N_C___Q_H_A__3"/>
      <sheetName val="[TRUT2T7.xls]_1_1___C___K_T_C_2"/>
      <sheetName val="[TRUT2T7.xls][TRUT2T7.xls]_1__2"/>
      <sheetName val="[TRUT2T7.xls][TRUT2T7.xls]_1__3"/>
      <sheetName val="[TRUT2T7.xls]_1_1___C___K_T_C_3"/>
      <sheetName val="_x0000__x0000__x0000__x0000__x0000__x0000__x0000__x0000_"/>
    </sheetNames>
    <sheetDataSet>
      <sheetData sheetId="0"/>
      <sheetData sheetId="1" refreshError="1">
        <row r="15">
          <cell r="D15">
            <v>0.9</v>
          </cell>
        </row>
        <row r="27">
          <cell r="E27">
            <v>2.86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DG"/>
      <sheetName val="DGCT"/>
      <sheetName val="PLDG"/>
      <sheetName val="VL"/>
      <sheetName val="May"/>
      <sheetName val="BLuon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DB"/>
      <sheetName val="KS"/>
      <sheetName val="TH"/>
      <sheetName val="THXL62"/>
      <sheetName val="THXP63"/>
      <sheetName val="THXL65"/>
      <sheetName val="THXL64"/>
      <sheetName val="TH-66"/>
      <sheetName val="TH67"/>
      <sheetName val="TH68"/>
      <sheetName val="TH69"/>
      <sheetName val="TH70"/>
      <sheetName val="TH71"/>
      <sheetName val="TH72"/>
      <sheetName val="TH73"/>
      <sheetName val="XL73"/>
      <sheetName val="XL72"/>
      <sheetName val="XL71"/>
      <sheetName val="XL70"/>
      <sheetName val="XL69"/>
      <sheetName val="XL-68"/>
      <sheetName val="XL-67"/>
      <sheetName val="XL-66"/>
      <sheetName val="XL65"/>
      <sheetName val="XL64"/>
      <sheetName val="PTCT"/>
      <sheetName val="XL63"/>
      <sheetName val="XL62"/>
      <sheetName val="FTR"/>
      <sheetName val="VL"/>
      <sheetName val="Cuoc"/>
      <sheetName val="PCKV"/>
      <sheetName val="TH- G11"/>
      <sheetName val="TH- G10"/>
      <sheetName val="THKP"/>
      <sheetName val="TOXL"/>
      <sheetName val="KPXL"/>
      <sheetName val="DTCT"/>
      <sheetName val="DGR"/>
      <sheetName val="DGVL_BUCL"/>
      <sheetName val="VCVL"/>
      <sheetName val="BOCDO"/>
      <sheetName val="TKVL"/>
      <sheetName val="YCVL"/>
      <sheetName val="YCXM"/>
      <sheetName val="TKXM"/>
      <sheetName val="STKL"/>
      <sheetName val="cl- nl"/>
      <sheetName val="Sheet12"/>
      <sheetName val="Sheet13"/>
      <sheetName val="Sheet14"/>
      <sheetName val="Sheet16"/>
      <sheetName val="SET_CTR"/>
      <sheetName val="DOITIEN"/>
      <sheetName val="CUOCDB"/>
      <sheetName val="XXXXXXXX"/>
      <sheetName val="CPCS"/>
      <sheetName val="XL4Poppy"/>
      <sheetName val="XXÿÿÿÿXX"/>
      <sheetName val="TL68"/>
      <sheetName val="D²"/>
      <sheetName val="Abutment"/>
      <sheetName val="Bang chiet tinh TBA"/>
      <sheetName val="TH-_G11"/>
      <sheetName val="TH-_G10"/>
      <sheetName val="cl-_nl"/>
      <sheetName val="Bang_chiet_tinh_TBA"/>
      <sheetName val="D²__BUCL"/>
      <sheetName val="gVL"/>
      <sheetName val="BLuong"/>
      <sheetName val=""/>
      <sheetName val="KKKKKKKK"/>
      <sheetName val="________"/>
      <sheetName val="Sheet3"/>
      <sheetName val="THXLv4"/>
      <sheetName val="D²_x0000__x0000_BUCL"/>
      <sheetName val="D²??BUCL"/>
      <sheetName val="????????"/>
    </sheetNames>
    <sheetDataSet>
      <sheetData sheetId="0" refreshError="1">
        <row r="1">
          <cell r="A1" t="str">
            <v>BËc l­¬ng</v>
          </cell>
          <cell r="B1" t="str">
            <v>HÖ sè so víi l­¬ng tèi thiÓu (Kcb)</v>
          </cell>
          <cell r="D1" t="str">
            <v>L­¬ng th¸ng [Lth =210000*(1,26Kcb+0,2)®]</v>
          </cell>
          <cell r="F1" t="str">
            <v>L­¬ng ngµy ( = Lth/26c«ng)</v>
          </cell>
        </row>
        <row r="2">
          <cell r="B2" t="str">
            <v>Nhãm II</v>
          </cell>
          <cell r="C2" t="str">
            <v>NhãmIII</v>
          </cell>
          <cell r="D2" t="str">
            <v>Nhãm II</v>
          </cell>
          <cell r="E2" t="str">
            <v>NhãmIII</v>
          </cell>
          <cell r="F2" t="str">
            <v>Nhãm II</v>
          </cell>
          <cell r="G2" t="str">
            <v>NhãmIII</v>
          </cell>
        </row>
        <row r="3">
          <cell r="A3">
            <v>2</v>
          </cell>
          <cell r="B3">
            <v>1.55</v>
          </cell>
          <cell r="C3">
            <v>1.64</v>
          </cell>
          <cell r="D3">
            <v>452130</v>
          </cell>
          <cell r="E3">
            <v>475944</v>
          </cell>
          <cell r="F3">
            <v>17390</v>
          </cell>
          <cell r="G3">
            <v>18306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474621</v>
          </cell>
          <cell r="E4">
            <v>501081</v>
          </cell>
          <cell r="F4">
            <v>18255</v>
          </cell>
          <cell r="G4">
            <v>19272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483617.40000000008</v>
          </cell>
          <cell r="E5">
            <v>511135.8000000001</v>
          </cell>
          <cell r="F5">
            <v>18601</v>
          </cell>
          <cell r="G5">
            <v>19659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497112</v>
          </cell>
          <cell r="E6">
            <v>526218</v>
          </cell>
          <cell r="F6">
            <v>19120</v>
          </cell>
          <cell r="G6">
            <v>20239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507696.00000000006</v>
          </cell>
          <cell r="E7">
            <v>537331.20000000007</v>
          </cell>
          <cell r="F7">
            <v>19527</v>
          </cell>
          <cell r="G7">
            <v>20667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523571.99999999994</v>
          </cell>
          <cell r="E8">
            <v>554001</v>
          </cell>
          <cell r="F8">
            <v>20137</v>
          </cell>
          <cell r="G8">
            <v>21308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534156</v>
          </cell>
          <cell r="E9">
            <v>565114.20000000007</v>
          </cell>
          <cell r="F9">
            <v>20544</v>
          </cell>
          <cell r="G9">
            <v>21735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550032</v>
          </cell>
          <cell r="E10">
            <v>581784.00000000012</v>
          </cell>
          <cell r="F10">
            <v>21155</v>
          </cell>
          <cell r="G10">
            <v>22376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571729.19999999995</v>
          </cell>
          <cell r="E11">
            <v>605598</v>
          </cell>
          <cell r="F11">
            <v>21990</v>
          </cell>
          <cell r="G11">
            <v>23292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604275.00000000012</v>
          </cell>
          <cell r="E12">
            <v>641319.00000000012</v>
          </cell>
          <cell r="F12">
            <v>23241</v>
          </cell>
          <cell r="G12">
            <v>24666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658518</v>
          </cell>
          <cell r="E13">
            <v>700854.00000000012</v>
          </cell>
          <cell r="F13">
            <v>25328</v>
          </cell>
          <cell r="G13">
            <v>26956</v>
          </cell>
        </row>
        <row r="14">
          <cell r="B14" t="str">
            <v xml:space="preserve"> </v>
          </cell>
        </row>
        <row r="15">
          <cell r="A15" t="str">
            <v>Ghi chó:</v>
          </cell>
          <cell r="B15" t="str">
            <v>C«ng nh©n x©y dùng ®­êng tÝnh l­¬ng nhãm II</v>
          </cell>
        </row>
        <row r="16">
          <cell r="B16" t="str">
            <v>C«ng nh©n x©y dùng cÇu TÝnh l­¬ng nhãm III</v>
          </cell>
        </row>
        <row r="17">
          <cell r="B17" t="str">
            <v>TiÒn l­¬ng tèi thiÓu  : 210.000 ®ång/th¸ng</v>
          </cell>
        </row>
        <row r="18">
          <cell r="B18" t="str">
            <v>Phô cÊp l­u ®éng : 20% L­¬ng tèi thiÓu</v>
          </cell>
        </row>
        <row r="19">
          <cell r="B19" t="str">
            <v>Phô cÊp kh«ng æn ®Þnh : 10% l­¬ng cÊp bËc</v>
          </cell>
        </row>
        <row r="20">
          <cell r="B20" t="str">
            <v>L­¬ng phô : 12% l­¬ng cÊp bËc</v>
          </cell>
        </row>
        <row r="21">
          <cell r="B21" t="str">
            <v>C¸c kho¶n kho¸n 4% l­¬ng cÊp bËc</v>
          </cell>
        </row>
        <row r="22">
          <cell r="B22" t="str">
            <v>L­¬ng ngµy tÝnh 26 c«ng /th¸ng (lµm trßn sè ®Õn ®¬n vÞ ®ång)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 refreshError="1"/>
      <sheetData sheetId="60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TRA"/>
      <sheetName val="BANGTINH"/>
      <sheetName val="Tinh Qmax"/>
      <sheetName val="Hinh thai"/>
      <sheetName val="TonghopHT"/>
      <sheetName val="Khau do Kasin"/>
      <sheetName val="Langchanh Q2%"/>
      <sheetName val="Tra K"/>
      <sheetName val="b_ tra"/>
      <sheetName val="3MN H2%"/>
      <sheetName val="Khau do cau nho"/>
      <sheetName val="Tinh Qmax (Xoko)"/>
      <sheetName val="H~Q~V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111"/>
      <sheetName val="112"/>
      <sheetName val="NK"/>
      <sheetName val="XK"/>
      <sheetName val="144"/>
      <sheetName val="CTG.SO"/>
      <sheetName val="331"/>
      <sheetName val="KHTSCD"/>
      <sheetName val="SP.Sinh"/>
      <sheetName val="VH C.Viet"/>
      <sheetName val="Xa thanh"/>
      <sheetName val="Sheet4"/>
      <sheetName val="Sheet1"/>
      <sheetName val="Sheet3"/>
      <sheetName val="XL4Test5"/>
      <sheetName val="GVL"/>
      <sheetName val="Thuc thanh"/>
      <sheetName val="Truot_nen"/>
      <sheetName val="Chi tiet VL-NC-MTC"/>
      <sheetName val="MTL$-INTER"/>
      <sheetName val="Du_lieu"/>
      <sheetName val="Tra_bang"/>
      <sheetName val="Tra_x0000_K"/>
      <sheetName val="dtxl"/>
      <sheetName val="Tra?K"/>
      <sheetName val="Khau do cau(nho"/>
      <sheetName val="Tra"/>
      <sheetName val="Jhau do Kasin"/>
      <sheetName val="hinhhoc"/>
      <sheetName val="Tinh_Qmax"/>
      <sheetName val="Hinh_thai"/>
      <sheetName val="Khau_do_Kasin"/>
      <sheetName val="Langchanh_Q2%"/>
      <sheetName val="Tra_K"/>
      <sheetName val="b__tra"/>
      <sheetName val="3MN_H2%"/>
      <sheetName val="Khau_do_cau_nho"/>
      <sheetName val="Tinh_Qmax_(Xoko)"/>
      <sheetName val="CTG_SO"/>
      <sheetName val="SP_Sinh"/>
      <sheetName val="VH_C_Viet"/>
      <sheetName val="Xa_thanh"/>
      <sheetName val="Thuc_thanh"/>
      <sheetName val="Chi_tiet_VL-NC-MTC"/>
      <sheetName val="DTCT"/>
      <sheetName val="MTO REV.0"/>
      <sheetName val="tra-vat-lieu"/>
      <sheetName val="chitiet"/>
      <sheetName val="PEDESB"/>
      <sheetName val="SILICATE"/>
      <sheetName val="dtct cau"/>
      <sheetName val="Sh%et1"/>
      <sheetName val="cross beam"/>
      <sheetName val="TH-Tai trong"/>
      <sheetName val="N-luc"/>
      <sheetName val="XL4Poppy"/>
      <sheetName val="DS-Thuong 6T dau"/>
      <sheetName val="Tai khoan"/>
      <sheetName val="Tra_x005f_x0000_K"/>
    </sheetNames>
    <sheetDataSet>
      <sheetData sheetId="0" refreshError="1">
        <row r="122">
          <cell r="B122">
            <v>0.02</v>
          </cell>
          <cell r="C122">
            <v>0.95</v>
          </cell>
          <cell r="E122">
            <v>75</v>
          </cell>
          <cell r="F122">
            <v>0.6</v>
          </cell>
          <cell r="G122">
            <v>1.1000000000000001</v>
          </cell>
        </row>
        <row r="123">
          <cell r="B123">
            <v>0.04</v>
          </cell>
          <cell r="C123">
            <v>0.93</v>
          </cell>
          <cell r="E123">
            <v>90</v>
          </cell>
          <cell r="F123">
            <v>0.9</v>
          </cell>
          <cell r="G123">
            <v>1.6</v>
          </cell>
        </row>
        <row r="124">
          <cell r="B124">
            <v>0.06</v>
          </cell>
          <cell r="C124">
            <v>0.92</v>
          </cell>
          <cell r="E124">
            <v>100</v>
          </cell>
          <cell r="F124">
            <v>1.2</v>
          </cell>
          <cell r="G124">
            <v>2.2000000000000002</v>
          </cell>
        </row>
        <row r="125">
          <cell r="B125">
            <v>0.08</v>
          </cell>
          <cell r="C125">
            <v>0.91</v>
          </cell>
          <cell r="E125">
            <v>125</v>
          </cell>
          <cell r="F125">
            <v>2</v>
          </cell>
          <cell r="G125">
            <v>3.9</v>
          </cell>
        </row>
        <row r="126">
          <cell r="B126">
            <v>0.1</v>
          </cell>
          <cell r="C126">
            <v>0.9</v>
          </cell>
          <cell r="E126">
            <v>150</v>
          </cell>
          <cell r="F126">
            <v>3.3</v>
          </cell>
          <cell r="G126">
            <v>6.1</v>
          </cell>
        </row>
        <row r="127">
          <cell r="B127">
            <v>0.10100000000000001</v>
          </cell>
          <cell r="C127">
            <v>0.88</v>
          </cell>
          <cell r="E127">
            <v>175</v>
          </cell>
          <cell r="F127">
            <v>4.8</v>
          </cell>
          <cell r="G127">
            <v>8.5</v>
          </cell>
        </row>
        <row r="128">
          <cell r="B128">
            <v>1</v>
          </cell>
          <cell r="C128">
            <v>0.85</v>
          </cell>
          <cell r="E128">
            <v>200</v>
          </cell>
          <cell r="F128">
            <v>6.7</v>
          </cell>
          <cell r="G128">
            <v>12</v>
          </cell>
        </row>
        <row r="129">
          <cell r="B129">
            <v>2</v>
          </cell>
          <cell r="C129">
            <v>0.8</v>
          </cell>
        </row>
        <row r="130">
          <cell r="B130">
            <v>10</v>
          </cell>
          <cell r="C130">
            <v>0.8</v>
          </cell>
        </row>
        <row r="131">
          <cell r="B131">
            <v>10.01</v>
          </cell>
          <cell r="C131">
            <v>0.75</v>
          </cell>
        </row>
        <row r="132">
          <cell r="B132">
            <v>100</v>
          </cell>
          <cell r="C132">
            <v>0.73</v>
          </cell>
        </row>
        <row r="133">
          <cell r="B133">
            <v>200</v>
          </cell>
          <cell r="C133">
            <v>0.7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gtxl-duone(11m)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_pmb"/>
      <sheetName val="C47-456"/>
      <sheetName val="C46"/>
      <sheetName val="C47-PII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_"/>
      <sheetName val="dtxl-du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tra-vat-lieu"/>
      <sheetName val="MTO REV.0"/>
      <sheetName val="T.HDÔ CN"/>
      <sheetName val="_x0001_Y"/>
      <sheetName val="CN kho doi"/>
      <sheetName val="CTHTchua TTn_ib_"/>
      <sheetName val="CN2004 N_p TCT"/>
      <sheetName val="TH_DTXL_luu"/>
      <sheetName val="TN"/>
      <sheetName val="ND"/>
      <sheetName val="tkkt-ql38-1-g-2"/>
      <sheetName val="PEDESB"/>
      <sheetName val="DCNCII"/>
      <sheetName val="btra"/>
      <sheetName val="BANGTRA"/>
      <sheetName val="t02"/>
      <sheetName val="BaoVe"/>
      <sheetName val="Tr Cay"/>
      <sheetName val="T071"/>
      <sheetName val="TRONG CAY T8 (2)"/>
      <sheetName val="chitimc"/>
      <sheetName val="gtxl-euone(11m)"/>
      <sheetName val="Tra_bang"/>
      <sheetName val="tkku-ql38-1-g-2"/>
      <sheetName val="CTHTc(u"/>
      <sheetName val="gtxl-duoîe(11m)"/>
      <sheetName val="Tien do thi²"/>
      <sheetName val="BaocaoC.noHopC."/>
      <sheetName val="CN kho ðoi"/>
      <sheetName val="CTHTchýa TTn_ib_"/>
      <sheetName val="MTL$-INTER"/>
      <sheetName val="ATM"/>
      <sheetName val="BCA"/>
      <sheetName val="Anca"/>
      <sheetName val="TT Luong"/>
      <sheetName val="TTATM"/>
      <sheetName val="Duyet"/>
      <sheetName val="KLDG_x0014_T&lt;120% (2)"/>
      <sheetName val="_x0018_XXXXXX0"/>
      <sheetName val="N_ Ca.N"/>
      <sheetName val="CTHTchưa TTn᳙ibộ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V@PN"/>
      <sheetName val="CN Tl￸04"/>
      <sheetName val="dtxl-du_n_"/>
      <sheetName val="giႀ￸nhan cong"/>
      <sheetName val="Tien do thi²__g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_x0001_Y__x0004____’_x0001_Y__x0004____“_x0001_Y__x0004____”_x0001_Y__x0004____"/>
      <sheetName val="_x0001_Y__x0004____ž_x0001_Y__x0004____Ÿ_x0001_Y__x0004____ _x0001_Y__x0004____"/>
      <sheetName val="VL________"/>
      <sheetName val="CTHTc(u_ _T__ib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_Æ_x0001_"/>
      <sheetName val="_x0001_Y__x0004______x0001_Y__x0004_____x0001_Y__x0004____ _x0001_Y__x0004____"/>
      <sheetName val="DG 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tong_hop"/>
      <sheetName val="phan_tich_DG"/>
      <sheetName val="gia_vat_lieu"/>
      <sheetName val="gia_xe_may"/>
      <sheetName val="gia_nhan_cong"/>
      <sheetName val="THKL_nghiemthu"/>
      <sheetName val="DTCTtaluy_(2)"/>
      <sheetName val="KLDGTT&lt;120%_(2)"/>
      <sheetName val="TH_(2)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T_HDÔ_CN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MTO REV.2(ARMOR)"/>
      <sheetName val="TSO_CHUNG"/>
      <sheetName val="ctTBA"/>
      <sheetName val="VapLieu"/>
      <sheetName val="DTCTtÑuy"/>
      <sheetName val="TH_x000d_DTXL-luu"/>
      <sheetName val="CPXD-TT-04-G_x0011_"/>
      <sheetName val="DTCT_x000d_G1"/>
      <sheetName val="thdt"/>
      <sheetName val="ptvl0-1"/>
      <sheetName val="ptvl4-5"/>
      <sheetName val="'pmb"/>
      <sheetName val="["/>
      <sheetName val="dtxl-du_x0000_n_x0000_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CTHTchua TTn?ib?"/>
      <sheetName val="CN2004 N?p TCT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CTHTc(u_x0000_ _x0000_T*?ib?"/>
      <sheetName val="Tien do thi²_x0000__x0000_g"/>
      <sheetName val="CTHTchýa TTn?ib?"/>
      <sheetName val="_x0001_Y_x0000__x0004__x0000__x0000__x0000_?_x0001_Y_x0000__x0004__x0000__x0000__x0000__x0001_Y_x0000__x0004__x0000__x0000__x0000_ _x0001_Y_x0000__x0004__x0000__x0000__x0000_"/>
      <sheetName val="N/ Ca.N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dtxl-du?n?"/>
      <sheetName val="1-2_x0000__x0000__x0000__x0000__x0000__x0000__x0000__x0000__x0000__x0000__x0000_냼η_x0000__x0004__x0000__x0000__x0000__x0000__x0000__x0000_钌έ_x0000__x0000__x0000__x0000__x0000_"/>
      <sheetName val="Tien do thi²??g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CTHTc(u? ?T*?ib?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_x0001_Y?_x0004_????_x0001_Y?_x0004_???_x0001_Y?_x0004_??? _x0001_Y?_x0004_???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_x0000__x0004__x0000__x0000__x0000_™_x0001_Y_x0000__x0004__x0000__x0000__x0000_š_x0001_Y_x0000__x0004__x0000__x0000__x0000_›_x0001_Y_x0000__x0004__x0000__x0000__x0000_œ_x0001_"/>
      <sheetName val="4-5"/>
      <sheetName val="ptvl3-4"/>
      <sheetName val="3-4"/>
      <sheetName val="ptvl2-3"/>
      <sheetName val="vlcong"/>
      <sheetName val="ptvl1-2"/>
      <sheetName val="7_x0010_000000"/>
      <sheetName val="nhan cong"/>
      <sheetName val="1-2???????????냼η?_x0004_??????钌έ?????"/>
      <sheetName val="뉃_x0000_Tchưa TTnộibộ"/>
      <sheetName val="CN Tl?04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Truot_nen"/>
      <sheetName val="Tong KLBS"/>
      <sheetName val="t-ql38-1-g-2.xls][_x0000__x0000__x0000__x0000__x0000__x0000__x0000__x0000__x0000__x0000__x0000_??"/>
      <sheetName val="?_x0004_???™_x0001_Y?_x0004_???š_x0001_Y?_x0004_???›_x0001_Y?_x0004_???œ_x0001_"/>
      <sheetName val="gi??nhan cong"/>
      <sheetName val="CN_kho_doi"/>
      <sheetName val="CTHTchua_TTn?ib?"/>
      <sheetName val="CN2004_N?p_TCT"/>
      <sheetName val="Soil"/>
      <sheetName val="Thanh,Toan"/>
      <sheetName val="Sheet03"/>
      <sheetName val="gia x_x0000__x0000__x0000__x0000__x0000_"/>
      <sheetName val="_x0001_Y_x0000__x0004__x0000__x0000__x0000_Â_x0001_X_x0000__x0004__x0000__x0000__x0000_Ã_x0001_Y_x0000__x0004__x0000__x0000__x0000_Ä_x0001_Y_x0000__x0004__x0000__x0000__x0000_"/>
      <sheetName val="BTHTchua TTn?ib?"/>
      <sheetName val="Box-Girder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_x0000__x0004__x0000__x0000__x0000__x0001_Y_x0000__x0004__x0000__x0000__x0000_?_x0001_Y_x0000__x0004__x0000__x0000__x0000__x0001_Y_x0000__x0004__x0000__x0000__x0000__x0001_"/>
      <sheetName val="_x0001_Y?_x0004_?Â_x0001_Y?_x0004_?Ã_x0001_Y?_x0004_?Ä_x0001_Y?_x0004_?Å_x0001_Y?_x0004_Æ_x0001_"/>
      <sheetName val="_x0001_Y__x0004__Â_x0001_Y__x0004__Ã_x0001_Y__x0004__Ä_x0001_Y__x0004__Å_x0001_Y__x0004_Æ_x0001_"/>
      <sheetName val="1-2_x0000_냼η_x0000__x0004__x0000_钌έ_x0000_넬η_x0000__x0000__x0016_[tkkt-ql38-1-"/>
      <sheetName val="TH_x000a_DTXL-luu"/>
      <sheetName val="DTCT_x000a_G1"/>
      <sheetName val="tra-vau-lieu"/>
      <sheetName val="LEGEND"/>
      <sheetName val="heso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_x0000__x0004__x0000__x0000__x0000_½_x0001_Y_x0000__x0004__x0000__x0000__x0000_¾_x0001_Y_x0000__x0004__x0000__x0000_¿_x0001_Y_x0000__x0004__x0000__x0000__x0000_À_x0001_"/>
      <sheetName val="뉃"/>
      <sheetName val="뉃?Tchưa TTnộibộ"/>
      <sheetName val="[tkkt-ql38-1-g-2.xls_gtxl-cau"/>
      <sheetName val="Congty_x0000__x0000__x0000__x0000__x0000__x0000__x0000__x0000__x0000__x0000__x0009__x0000_좤ϭ_x0000__x0004__x0000__x0000__x0000__x0000__x0000__x0000_ꃰϭ"/>
      <sheetName val="BaocanC.No2"/>
      <sheetName val="t-ql38-1-g-2.xls][?????????????"/>
      <sheetName val="_x0001_Y_x0000_D_x0000__x0000__x0000_ª_x0001_Y_x0000__x0004__x0000__x0000__x0000_«_x0001_Y_x0000__x0004__x0000__x0000__x0000_¬_x0001_Y_x0000__x0004__x0000__x0000__x0000_"/>
      <sheetName val="MTO_REV_0"/>
      <sheetName val="CN Tl_04"/>
      <sheetName val="1-2___________냼η__x0004_______钌έ_____"/>
      <sheetName val="t-ql38-1-g-2.xls__"/>
      <sheetName val="_x0001_Y__x0004__’_x0001_Y__x0004__“_x0001_Y__x0004__”_x0001_Y__x0004__•_x0001_Y__x0004__–_x0001_"/>
      <sheetName val="_x0001_Y__x0004__ž_x0001_Y__x0004__Ÿ_x0001_Y__x0004__ _x0001_Y__x0004__¡_x0001_Y__x0004__¢_x0001_"/>
      <sheetName val="?_x0000_?Tchua TTn?ib?"/>
      <sheetName val="THKL_nghiemthu1"/>
      <sheetName val="DTCTtaluy_(2)1"/>
      <sheetName val="KLDGTT&lt;120%_(2)1"/>
      <sheetName val="TH_(2)1"/>
      <sheetName val="C_noTX011"/>
      <sheetName val="BTHTchua TTn_ib_"/>
      <sheetName val="BAOGTRA"/>
      <sheetName val="[tkkt-ql38-1-g-2.xls]N/ Ca.N"/>
      <sheetName val="[tkkt-ql38-1-g-2.xls][tkkt-ql38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_x0004_?É_x0001_Y?_x0004_?Ê_x0001_Y?_x0004_?Ë_x0001_Y?_x0004_?Ì_x0001_"/>
      <sheetName val="gia x?????"/>
      <sheetName val="ptvt"/>
      <sheetName val="_x0001_Y_x0000__x0004__x0000__x0000__x0000_?_x0001_Y_x0000__x0004__x0000__x0000__x0000_Ÿ_x0001_Y_x0000__x0004__x0000__x0000__x0000_ _x0001_Y_x0000__x0004__x0000__x0000__x0000_"/>
      <sheetName val="gtrinh"/>
      <sheetName val="1-2_x0000__x0000__x0000__x0000__x0000__x0000__x0000__x0000__x0000__x0000__x0000_??_x0000__x0004__x0000__x0000__x0000__x0000__x0000__x0000_??_x0000__x0000__x0000__x0000__x0000_"/>
      <sheetName val="_x0000__x0004__x0000__x0000__x0000_±_x0001_X_x0000__x0004__x0000__x0000__x0000_²_x0001_Y_x0000__x0004__x0000__x0000__x0000_³_x0001_Y_x0000__x0004__x0000__x0000__x0000_´_x0001_"/>
      <sheetName val="_x0000__x0004__x0000__x0000__x0000_É_x0001_Y_x0000__x0004__x0000__x0000__x0000_Ê_x0001_X_x0000__x0004__x0000__x0000__x0000_Ë_x0001_Y_x0000__x0004__x0000__x0000__x0000_Ì_x0001_"/>
      <sheetName val="Shmet2"/>
      <sheetName val="\.HopCNo"/>
      <sheetName val="CTHTc(u? T*?ib?"/>
      <sheetName val="Y’Y“Y”Y•Y–Y—Y˜Y™YšY›Yœ"/>
      <sheetName val="YžYŸY Y¡Y¢Y£Y¤Y¥Y¦Y§Y¨"/>
      <sheetName val="90100000"/>
      <sheetName val="Confi_x0000_"/>
      <sheetName val="???????-BLDG"/>
      <sheetName val="?_x0004_???½_x0001_Y?_x0004_???¾_x0001_Y?_x0004_??¿_x0001_Y?_x0004_???À_x0001_"/>
      <sheetName val="_x0004_"/>
      <sheetName val="D10-05"/>
      <sheetName val="TH_DTXL-luu"/>
      <sheetName val="DTCT_G1"/>
      <sheetName val="뉃?Tchưa _x0000__x0000__x0005__x0000_鎰奐ʃ"/>
      <sheetName val="_x005f_x0001_Y"/>
      <sheetName val="tone hop"/>
      <sheetName val="gia xe eay"/>
      <sheetName val="V_x0000_B"/>
      <sheetName val="tong_hop1"/>
      <sheetName val="phan_tich_DG1"/>
      <sheetName val="__x0004____™_x0001_Y__x0004____š_x0001_Y__x0004____›_x0001_Y__x0004____œ_x0001_"/>
      <sheetName val="_x0004___x0001_Y__x0004___x0001_Y__x0004___x0001_Y__x0004___x0001_"/>
      <sheetName val="_x0004__¥_x0001_Y__x0004__¦_x0001_Y__x0004__§_x0001_Y__x0004__¨_x0001_"/>
      <sheetName val="_x0004__±_x0001_Y__x0004__²_x0001_Y__x0004__³_x0001_Y__x0004__´_x0001_"/>
      <sheetName val="_x0004__½_x0001_Y__x0004__¾_x0001_Y__x0004__¿_x0001_Y__x0004__À_x0001_"/>
      <sheetName val="_x0004__É_x0001_Y__x0004__Ê_x0001_Y__x0004__Ë_x0001_Y__x0004__Ì_x0001_"/>
      <sheetName val="_x0001_Y?_x0004_???Â_x0001_X?_x0004_???Ã_x0001_Y?_x0004_???Ä_x0001_Y?_x0004_???"/>
      <sheetName val="?_x0004_???_x0001_Y?_x0004_????_x0001_Y?_x0004_???_x0001_Y?_x0004_???_x0001_"/>
      <sheetName val="1-2?냼η?_x0004_?钌έ?넬η??_x0016_[tkkt-ql38-1-"/>
      <sheetName val="_x0001_Y?D???ª_x0001_Y?_x0004_???«_x0001_Y?_x0004_???¬_x0001_Y?_x0004_???"/>
      <sheetName val="_x0000__x0004__x0000__x0000__x0000__x0001_Y_x0000__x0004__x0000__x0000__x0000__x0001_Y_x0000__x0004__x0000__x0000__x0000__x0001_࡙_x0000__x0004__x0000__x0000__x0000__x0001_"/>
      <sheetName val="_x0004_?™_x0001_Y?_x0004_?š_x0001_Y?_x0004_?›_x0001_Y?_x0004_?œ_x0001_"/>
      <sheetName val="gia_vat_lieu1"/>
      <sheetName val="gia_xe_may1"/>
      <sheetName val="gia_nhan_cong1"/>
      <sheetName val="T_HopCNo1"/>
      <sheetName val="gi__nhan cong"/>
      <sheetName val="Congty_x0000__x0000__x0000__x0000__x0000__x0000__x0000__x0000__x0000__x0000_ _x0000_좤ϭ_x0000__x0004__x0000__x0000__x0000__x0000__x0000__x0000_ꃰϭ"/>
      <sheetName val="_x0001_Y_x0000__x0004__x0000__x0000__x0000_Â_x0001_X_x0000__x0004__x0000__x0000__x0000_Ã_x0001_Y_x0000__x0004__x0000__x0000__x0000_Ä_x0001_Y_x0000__x0004__x0000__x0000__x0010_"/>
      <sheetName val="_x0001_Y?_x0004_????_x0001_Y?_x0004_???Ÿ_x0001_Y?_x0004_??? _x0001_Y?_x0004_???"/>
      <sheetName val="CTHTchua TTn7ib?"/>
    </sheetNames>
    <sheetDataSet>
      <sheetData sheetId="0">
        <row r="59">
          <cell r="Q59">
            <v>2000</v>
          </cell>
        </row>
      </sheetData>
      <sheetData sheetId="1">
        <row r="63">
          <cell r="Q63">
            <v>3500</v>
          </cell>
        </row>
      </sheetData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/>
      <sheetData sheetId="389" refreshError="1"/>
      <sheetData sheetId="390"/>
      <sheetData sheetId="39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 refreshError="1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ệ số TH Dự Toán"/>
      <sheetName val="Giá VL NC M"/>
      <sheetName val="Sheet1"/>
      <sheetName val="Tổng Hợp Kinh Phí"/>
      <sheetName val="Áp Giá"/>
      <sheetName val="Bù Giá Vật Liệu"/>
      <sheetName val="Tiêu hao VL NC M"/>
      <sheetName val="Phan Tich Don Gia"/>
      <sheetName val="Phân Tích Đơn Giá Tổng Hợp"/>
      <sheetName val="Liệt kê Đơn giá"/>
      <sheetName val="Dữ Liệu"/>
      <sheetName val="XL4Poppy"/>
      <sheetName val="H? s? TH D? Toán"/>
      <sheetName val="T?ng H?p Kinh Phí"/>
      <sheetName val="Bù Giá V?t Li?u"/>
      <sheetName val="Phân Tích Ðon Giá T?ng H?p"/>
      <sheetName val="Li?t kê Ðon giá"/>
      <sheetName val="D? Li?u"/>
      <sheetName val="H_ s_ TH D_ Toán"/>
      <sheetName val="T_ng H_p Kinh Phí"/>
      <sheetName val="Bù Giá V_t Li_u"/>
      <sheetName val="Phân Tích Ðon Giá T_ng H_p"/>
      <sheetName val="Li_t kê Ðon giá"/>
      <sheetName val="D_ Li_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Input"/>
      <sheetName val="Earth Pres."/>
      <sheetName val="Load Com."/>
      <sheetName val="Noi Luc"/>
      <sheetName val="Pile Cap.-Po"/>
      <sheetName val="Pile Cap. - Pv"/>
      <sheetName val="XL4Poppy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T-NC"/>
      <sheetName val="Tong Hop"/>
      <sheetName val="HOP DONG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T"/>
      <sheetName val="PL II"/>
      <sheetName val="TH"/>
      <sheetName val="KS-TK"/>
      <sheetName val="DM 85"/>
      <sheetName val="th CS"/>
      <sheetName val="vt CS"/>
      <sheetName val="DM 66"/>
      <sheetName val="VC CS"/>
      <sheetName val="bia cs"/>
      <sheetName val="vt ds 22"/>
      <sheetName val="THI NGHIEM 22"/>
      <sheetName val="PHAN DS 22 KV"/>
      <sheetName val="vc vat tu CHUNG "/>
      <sheetName val="Tong hop DZ 22"/>
      <sheetName val="T T CL VC DZ 22"/>
      <sheetName val="Btchlech DZ 22"/>
      <sheetName val="DG vat tu"/>
      <sheetName val="Don gia trung chuyen DZ 22"/>
      <sheetName val="DGCLVC 67"/>
      <sheetName val="trungchuyen DZ 22 "/>
      <sheetName val="TT CL VC DZ 0.4"/>
      <sheetName val="khobai"/>
      <sheetName val="cpdb"/>
      <sheetName val="LP cap dat"/>
      <sheetName val="tobia22KV"/>
      <sheetName val="chi tiet dz 22 kv"/>
      <sheetName val="VCDD DZ 22"/>
      <sheetName val="PDS0,4"/>
      <sheetName val="VTDS0,4"/>
      <sheetName val="TH0,4"/>
      <sheetName val="CHITIET C"/>
      <sheetName val="DM 67"/>
      <sheetName val="DG VC VT 36"/>
      <sheetName val="DG 89"/>
      <sheetName val="VCDD0,4"/>
      <sheetName val="CHLECH0,4"/>
      <sheetName val="Bia0,4"/>
      <sheetName val="TN0,4"/>
      <sheetName val="tkct"/>
      <sheetName val="CLVCTC DZ 0.4"/>
      <sheetName val="KHOI LUONG XA"/>
      <sheetName val="chitietdatdao"/>
      <sheetName val="SL CAN THIET"/>
      <sheetName val="TON DZ 0.4 KV"/>
      <sheetName val="TONG KE DZ 22 KV"/>
      <sheetName val="tieuhaoVT DZ 22"/>
      <sheetName val="THVT0,4 T1"/>
      <sheetName val="DGCLVC3285"/>
      <sheetName val="phu luc"/>
      <sheetName val="vc dd tba"/>
      <sheetName val="bia TBA "/>
      <sheetName val="250 KVA"/>
      <sheetName val="chi tiet TBA"/>
      <sheetName val="chi tiet C"/>
      <sheetName val="tong HOP TBA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c vat tu CHUNG"/>
      <sheetName val="trungchuyen DZ"/>
      <sheetName val="GT 1m3 BT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VCDD0,4 3 TBA"/>
      <sheetName val="Bia0,4 3 TBA"/>
      <sheetName val="TN0,4 3 TBA"/>
      <sheetName val="VC dd TBA "/>
      <sheetName val="TB TBA"/>
      <sheetName val="Phan dien TBA "/>
      <sheetName val="TH TBA"/>
      <sheetName val="THVT0,4 6 TBA"/>
      <sheetName val="THVT0,4 3 TBA"/>
      <sheetName val="Input"/>
      <sheetName val="SL dau tien"/>
      <sheetName val="VL XD"/>
      <sheetName val="Trung chuyen"/>
      <sheetName val="Gvlcht"/>
      <sheetName val="Chech lech Ma Kem"/>
      <sheetName val="Chi tiet ma"/>
      <sheetName val="TH VT22"/>
      <sheetName val="CVTC-22"/>
      <sheetName val="VT 22"/>
      <sheetName val="Chenh lech 22"/>
      <sheetName val="SLVC 22"/>
      <sheetName val="VCDD 22"/>
      <sheetName val="TH 22"/>
      <sheetName val="chi tiet22 kV"/>
      <sheetName val="LK-22"/>
      <sheetName val="KL datdaolap "/>
      <sheetName val="chitiet 22MK"/>
      <sheetName val="Bia VL_22"/>
      <sheetName val="BIA TB_22"/>
      <sheetName val="TH - TD"/>
      <sheetName val="VT-TH"/>
      <sheetName val="Nghiemthu"/>
      <sheetName val="DLNS"/>
      <sheetName val="CPTV"/>
      <sheetName val="TKP"/>
      <sheetName val="TH-CT"/>
      <sheetName val="LK TD"/>
      <sheetName val="BIA TB-dodem"/>
      <sheetName val="BIA TB-TBA"/>
      <sheetName val="Bia VL_TBA"/>
      <sheetName val="Chi tiet TBA MK "/>
      <sheetName val="Chenh Lech TBA"/>
      <sheetName val="VCDD TBA"/>
      <sheetName val="SLVC TBA"/>
      <sheetName val="LK-100"/>
      <sheetName val="LK-250"/>
      <sheetName val="LK-320CT"/>
      <sheetName val="LK-320XDM"/>
      <sheetName val="LK-TD"/>
      <sheetName val="Bia TD"/>
      <sheetName val="TH TD"/>
      <sheetName val="THVT TBA"/>
      <sheetName val="00000000"/>
      <sheetName val="LK-160"/>
      <sheetName val="DG 1341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THPDMoi  (2)"/>
      <sheetName val="TONG KE DZ 0.4 KV"/>
      <sheetName val="ÖCDD DZ 22"/>
      <sheetName val="Chi tiet TD"/>
      <sheetName val="Bia LHK"/>
      <sheetName val="Thepma"/>
      <sheetName val="TN VH"/>
      <sheetName val="Bia TBA VH"/>
      <sheetName val="VC TBA"/>
      <sheetName val="Chi tiet XD"/>
      <sheetName val="Chlech -22"/>
      <sheetName val="LK-KL"/>
      <sheetName val="Sheet1"/>
      <sheetName val="XXXXXXXX"/>
      <sheetName val="DUPA C"/>
      <sheetName val="GTTBA"/>
      <sheetName val="KSTK0,4Ġ3 TBA"/>
      <sheetName val="KSTK0,4 "/>
      <sheetName val="pk VON"/>
      <sheetName val="TGT 0,4"/>
      <sheetName val="TH0,4 "/>
      <sheetName val="TU D"/>
      <sheetName val="#REF"/>
      <sheetName val="Tong hop DZ &quot;2"/>
      <sheetName val="KSTK0,4 ೼_xfffe_TBA"/>
      <sheetName val="lkbanve"/>
      <sheetName val="lk22"/>
      <sheetName val="tk22"/>
      <sheetName val="lk4"/>
      <sheetName val="tk4"/>
      <sheetName val="tba"/>
      <sheetName val="dt"/>
      <sheetName val="TH_TDT"/>
      <sheetName val="TH_DZ+TBA"/>
      <sheetName val="TH_XLAP"/>
      <sheetName val="TH-VLNCMTC"/>
      <sheetName val="CHITIET"/>
      <sheetName val="XA-NEO"/>
      <sheetName val="Phan dien"/>
      <sheetName val="Thietbi"/>
      <sheetName val="TH_THNGHIEM"/>
      <sheetName val="T.nghiem"/>
      <sheetName val="Thkemoi"/>
      <sheetName val="thkethuhoi"/>
      <sheetName val="Khao sat"/>
      <sheetName val="TH KS"/>
      <sheetName val="Dinh muc KS"/>
      <sheetName val="V.chVL"/>
      <sheetName val="DG VC TC"/>
      <sheetName val="DG VC 1m3 BT"/>
      <sheetName val="Ctinh VTu"/>
      <sheetName val="Bu VLieu"/>
      <sheetName val="XD gia"/>
      <sheetName val="DaoDat"/>
      <sheetName val="DG 66"/>
      <sheetName val="DG 67"/>
      <sheetName val="DG 85"/>
      <sheetName val="CP BAN A"/>
      <sheetName val="DM Tien luong"/>
      <sheetName val="Denbu"/>
      <sheetName val="XXXXXXX0"/>
      <sheetName val="phu_luc"/>
      <sheetName val="vc_dd_tba"/>
      <sheetName val="bia_TBA_"/>
      <sheetName val="250_KVA"/>
      <sheetName val="chi_tiet_TBA"/>
      <sheetName val="chi_tiet_C"/>
      <sheetName val="DM_85"/>
      <sheetName val="tong_HOP_TBA"/>
      <sheetName val="TK_SD_DAT"/>
      <sheetName val="QT_THUE"/>
      <sheetName val="0_THXUYEN"/>
      <sheetName val="KSTK_dz_22"/>
      <sheetName val="KSTK0,4_6_TBA"/>
      <sheetName val="KSTK0,4_3_TBA"/>
      <sheetName val="th_CT"/>
      <sheetName val="TH_XL"/>
      <sheetName val="th_TB"/>
      <sheetName val="TGT_TBA"/>
      <sheetName val="TGT_22"/>
      <sheetName val="TH_CPK"/>
      <sheetName val="CPK_TBA"/>
      <sheetName val="CPK_0,4"/>
      <sheetName val="CPK_0,4_6_TBA"/>
      <sheetName val="CPK_0,4_3_TBA"/>
      <sheetName val="TGT_0,4_6_TBA"/>
      <sheetName val="TGT_0,4_3_TBA"/>
      <sheetName val="vt_ds_22"/>
      <sheetName val="THI_NGHIEM_22"/>
      <sheetName val="PHAN_DS_22_KV"/>
      <sheetName val="SL_CAN_THIET"/>
      <sheetName val="vc_vat_tu_CHUNG"/>
      <sheetName val="trungchuyen_DZ"/>
      <sheetName val="Don_gia_trung_chuyen_DZ_22"/>
      <sheetName val="Tong_hop_DZ_22"/>
      <sheetName val="T_T_CL_VC_DZ_22"/>
      <sheetName val="DGCLVC_67"/>
      <sheetName val="DG_vat_tu"/>
      <sheetName val="TT_CL_VC_DZ_0_4"/>
      <sheetName val="LP_cap_dat"/>
      <sheetName val="GT_1m3_BT"/>
      <sheetName val="chi_tiet_dz_22_kv"/>
      <sheetName val="VCDD_DZ_22"/>
      <sheetName val="DG_VC_VT_36"/>
      <sheetName val="Bia0,4_6_TBA"/>
      <sheetName val="PDS0,4_6_TBA"/>
      <sheetName val="VCDD0,4_6_TBA"/>
      <sheetName val="VTDS0,4_6_TBA"/>
      <sheetName val="TH0,4_6_TBA"/>
      <sheetName val="TN0,4_6_TBA"/>
      <sheetName val="PDS0,4_3_TBA"/>
      <sheetName val="VTDS0,4_3_TBA"/>
      <sheetName val="TH0,4_3_TBA"/>
      <sheetName val="CHITIET_0_4_KV"/>
      <sheetName val="DM_67"/>
      <sheetName val="VCDD0,4_3_TBA"/>
      <sheetName val="Bia0,4_3_TBA"/>
      <sheetName val="TN0,4_3_TBA"/>
      <sheetName val="VC_dd_TBA_"/>
      <sheetName val="TB_TBA"/>
      <sheetName val="Phan_dien_TBA_"/>
      <sheetName val="DM_66"/>
      <sheetName val="TH_TBA"/>
      <sheetName val="CLVCTC_DZ_0_4"/>
      <sheetName val="KHOI_LUONG_XA"/>
      <sheetName val="TON_DZ_0_4_KV"/>
      <sheetName val="TONG_KE_DZ_22_KV"/>
      <sheetName val="THVT0,4_6_TBA"/>
      <sheetName val="tieuhaoVT_DZ_22"/>
      <sheetName val="THVT0,4_3_TBA"/>
      <sheetName val="Hoa_Ninh"/>
      <sheetName val="th_nt_VND"/>
      <sheetName val="vc_vat_tu_CHUNG_"/>
      <sheetName val="Btchlech_DZ_22"/>
      <sheetName val="trungchuyen_DZ_22_"/>
      <sheetName val="PL_II"/>
      <sheetName val="VT_DS_0,4-Hoa_Ninh"/>
      <sheetName val="PHAN_DS0,4-Hoa_Ninh"/>
      <sheetName val="_tong_h_0_4_-Hoa_Ninh"/>
      <sheetName val="VC_dd_0,4_-_Hoa_Ninh"/>
      <sheetName val="Ch_lech_0_4_-_Hoa_Ninh"/>
      <sheetName val="to_bia_0_4_KV-Hoa_Ninh"/>
      <sheetName val="THI_NG_0_4_KV_-_Hoa_Ninh"/>
      <sheetName val="tong_hop_TBA-Hoa_Ninh"/>
      <sheetName val="Phan_dien_TBA_-_Hoa_Ninh"/>
      <sheetName val="bia_TBA-Hoa_Ninh"/>
      <sheetName val="vc_dd_tba_Hoa_Ninh"/>
      <sheetName val="TONG_DZ_0_4_KV"/>
      <sheetName val="TIEUHAOVT0_4KV"/>
      <sheetName val="th_CS"/>
      <sheetName val="vt_CS"/>
      <sheetName val="VC_CS"/>
      <sheetName val="bia_cs"/>
      <sheetName val="CHITIET_C"/>
      <sheetName val="DG_89"/>
      <sheetName val="THVT0,4_T1"/>
      <sheetName val="TK-TUBU"/>
      <sheetName val="THTram"/>
      <sheetName val="NEW-PANEL"/>
      <sheetName val="kpkstk"/>
      <sheetName val="bia22KV"/>
      <sheetName val="TH dz 22"/>
      <sheetName val="vt A cap"/>
      <sheetName val="TNGHIEM 22"/>
      <sheetName val="TB dz"/>
      <sheetName val="DG 36"/>
      <sheetName val="DGVCTC 67"/>
      <sheetName val="TLCB"/>
      <sheetName val="cap dat"/>
      <sheetName val="TNGHIEM 0,4"/>
      <sheetName val="VT ds 0,4"/>
      <sheetName val="VCdd 0,4"/>
      <sheetName val="Th 0,4"/>
      <sheetName val="Bia 0,4"/>
      <sheetName val="SLVC"/>
      <sheetName val="Bia TBA"/>
      <sheetName val="TH VT0,4"/>
      <sheetName val="Camay BTDL"/>
      <sheetName val="Tong hop"/>
      <sheetName val="Dutoan"/>
      <sheetName val="chtinh"/>
      <sheetName val="Bang TL"/>
      <sheetName val="DGKL"/>
      <sheetName val="luongTT09"/>
      <sheetName val="10000000"/>
      <sheetName val="20000000"/>
      <sheetName val="30000000"/>
      <sheetName val="40000000"/>
      <sheetName val="50000000"/>
      <sheetName val="Recovered_Sheet1"/>
      <sheetName val="Recovered_Sheet2"/>
      <sheetName val="XXXXXXX1"/>
      <sheetName val="XXXXXXX2"/>
      <sheetName val="XXXXXXX3"/>
      <sheetName val="XXXXXXX4"/>
      <sheetName val="60000000"/>
      <sheetName val="XXXXXXX5"/>
      <sheetName val="XXXXXXX6"/>
      <sheetName val="2p.Ô_x0002_3_x0000_"/>
      <sheetName val=""/>
      <sheetName val="2í_x0002_3_x0000_"/>
      <sheetName val="2 -Ä_x0002_3_x0000_"/>
      <sheetName val="HSKVUC"/>
      <sheetName val="chitimc"/>
      <sheetName val="DT_LD"/>
      <sheetName val="Nhancong"/>
      <sheetName val="TONGHOP0,4"/>
      <sheetName val="TH VT22TANG"/>
      <sheetName val="TH VT22GIAM"/>
      <sheetName val="CVTC-22S"/>
      <sheetName val="CVTC-22T"/>
      <sheetName val="VT- 22TANG"/>
      <sheetName val="VT- 22GIAM"/>
      <sheetName val="Chenh lech 22TANG"/>
      <sheetName val="Chenh lech 22GIAM"/>
      <sheetName val="SLVC 22TANG"/>
      <sheetName val="SLVC 22GIAM"/>
      <sheetName val="VCDD 22TANG"/>
      <sheetName val="VCDD 22GIAM"/>
      <sheetName val="TH-22TANG"/>
      <sheetName val="TH-22GIAM"/>
      <sheetName val="LK-22S"/>
      <sheetName val="LK-22T"/>
      <sheetName val="LK-22TANG"/>
      <sheetName val="LK-22GIAM"/>
      <sheetName val="Bia VL_22T"/>
      <sheetName val="BIA TB_22T"/>
      <sheetName val="CT ATGT, VCTB"/>
      <sheetName val="CVC(1)"/>
      <sheetName val="CA MAY"/>
      <sheetName val="LuongXL(3)"/>
      <sheetName val="tra-vat-lieu-in"/>
      <sheetName val="DBGT"/>
      <sheetName val="PTDG-in"/>
      <sheetName val="DTCT(pa1)"/>
      <sheetName val="CPXD(pa1)"/>
      <sheetName val="TH(pa1)"/>
      <sheetName val="DTCT (pa2)"/>
      <sheetName val="CPXD(pa2)"/>
      <sheetName val="CPDBGT"/>
      <sheetName val="th(pa2)"/>
      <sheetName val="Trabang"/>
      <sheetName val="goi"/>
      <sheetName val="DT SS"/>
      <sheetName val="KSTK0,4G3 TBA"/>
      <sheetName val="C.tinh Gthep"/>
      <sheetName val="TH Gthep"/>
      <sheetName val="chiet tinh"/>
      <sheetName val="camay"/>
      <sheetName val="bangluongA6"/>
      <sheetName val="Du-lieu"/>
      <sheetName val="Don-gia"/>
      <sheetName val="Tuvan"/>
      <sheetName val="Thiet bi"/>
      <sheetName val="Tach von"/>
      <sheetName val="TDT"/>
      <sheetName val="DT.35"/>
      <sheetName val="THVL-NC"/>
      <sheetName val="VLDday"/>
      <sheetName val="Lapdat-DSu"/>
      <sheetName val="VCDai-35KV"/>
      <sheetName val="VC-TC"/>
      <sheetName val="DT tram"/>
      <sheetName val="TH-Tram"/>
      <sheetName val="VLtram"/>
      <sheetName val="DT.TN-L.dat"/>
      <sheetName val="TN-L.dat"/>
      <sheetName val="Luong-KS"/>
      <sheetName val="Don-gia (TN)"/>
      <sheetName val="VCDai-Tram"/>
      <sheetName val="Cot"/>
      <sheetName val="Mong"/>
      <sheetName val="Bu VL"/>
      <sheetName val="Mongtram"/>
      <sheetName val="BTong"/>
      <sheetName val="Xa.DZ"/>
      <sheetName val="Xa.tram"/>
      <sheetName val="Den bu"/>
      <sheetName val="Culi-VC"/>
      <sheetName val="Thu hoi"/>
      <sheetName val="Dao dat"/>
      <sheetName val="~         "/>
      <sheetName val="TVLIEU"/>
      <sheetName val="CVC"/>
      <sheetName val="PTDG"/>
      <sheetName val="DTCT"/>
      <sheetName val="thop"/>
      <sheetName val="NM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 refreshError="1"/>
      <sheetData sheetId="340"/>
      <sheetData sheetId="34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/>
      <sheetData sheetId="461"/>
      <sheetData sheetId="46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×a"/>
      <sheetName val="dongia"/>
      <sheetName val="B_a"/>
    </sheetNames>
    <sheetDataSet>
      <sheetData sheetId="0"/>
      <sheetData sheetId="1" refreshError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B-B"/>
      <sheetName val="C-C"/>
      <sheetName val="D-D"/>
      <sheetName val="E-E"/>
      <sheetName val="F-F(2)"/>
      <sheetName val="F-F(3)"/>
      <sheetName val="G-G(3)"/>
      <sheetName val="B_B"/>
      <sheetName val="C_C"/>
      <sheetName val="D_D"/>
      <sheetName val="_Abutment.XLS_x001d_G-G(3)"/>
      <sheetName val="THDT"/>
      <sheetName val="DTHMCT"/>
      <sheetName val="dpd"/>
      <sheetName val="DGXD_dg"/>
      <sheetName val="Cau CAMAU"/>
      <sheetName val="Cau DINHHOA"/>
      <sheetName val="Cau KIMMY"/>
      <sheetName val="DGvua"/>
      <sheetName val="DGdg"/>
      <sheetName val="DGcau.cong"/>
      <sheetName val="VL"/>
      <sheetName val="NC"/>
      <sheetName val="May"/>
      <sheetName val="Data"/>
      <sheetName val="KLcau"/>
      <sheetName val="00000000"/>
      <sheetName val="Sheet1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Ge"/>
      <sheetName val="ComA-A"/>
      <sheetName val="A-A"/>
      <sheetName val="So lieu chung"/>
      <sheetName val="Xuly Data"/>
      <sheetName val="BDON"/>
      <sheetName val="THPDMoi  (2)"/>
      <sheetName val="gtrinh"/>
      <sheetName val="TONG HOP VL-NC"/>
      <sheetName val="lam-moi"/>
      <sheetName val="dongia (2)"/>
      <sheetName val="chitiet"/>
      <sheetName val="TONGKE3p "/>
      <sheetName val="TH VL, NC, DDHT Thanhphuoc"/>
      <sheetName val="#REF"/>
      <sheetName val="DONGIA"/>
      <sheetName val="Don gia"/>
      <sheetName val="DG"/>
      <sheetName val="giathanh1"/>
      <sheetName val="t-h HA THE"/>
      <sheetName val="TNHCHINH"/>
      <sheetName val="CHITIET VL-NC"/>
      <sheetName val="thao-go"/>
      <sheetName val="TH XL"/>
      <sheetName val="CHITIET VL-NC-TT -1p"/>
      <sheetName val="Tiepdia"/>
      <sheetName val="TONGKE-HT"/>
      <sheetName val="TDTKP"/>
      <sheetName val="VCV-BE-TONG"/>
      <sheetName val="FD"/>
      <sheetName val="GI"/>
      <sheetName val="EE (3)"/>
      <sheetName val="PAVEMENT"/>
      <sheetName val="TRAFFIC"/>
      <sheetName val="DO AM DT"/>
      <sheetName val="Load1"/>
      <sheetName val="_Abutment_XLSG-G(3)"/>
      <sheetName val="Cau_CAMAU"/>
      <sheetName val="Cau_DINHHOA"/>
      <sheetName val="Cau_KIMMY"/>
      <sheetName val="DGcau_cong"/>
      <sheetName val="gvl"/>
      <sheetName val="Lç khoan LK1"/>
      <sheetName val="Loading"/>
      <sheetName val="IBASE"/>
      <sheetName val="#REF!#REF!-B"/>
      <sheetName val="Solieu"/>
      <sheetName val="Abutment"/>
      <sheetName val="UP"/>
      <sheetName val="jobhist"/>
      <sheetName val="BOQ건축"/>
      <sheetName val="공사진행"/>
      <sheetName val="INPUT"/>
      <sheetName val="Sum of Cost"/>
      <sheetName val="Check C"/>
      <sheetName val="Reference"/>
      <sheetName val="CVT"/>
      <sheetName val="F-F(Ȳ)"/>
      <sheetName val="XL4Poppy"/>
      <sheetName val="Staff Chart"/>
      <sheetName val="Furnitures"/>
      <sheetName val="Project Management"/>
      <sheetName val="M 67"/>
      <sheetName val=""/>
      <sheetName val="BAOGIATHANG"/>
      <sheetName val="DAODAT"/>
      <sheetName val="vanchuyen TC"/>
      <sheetName val="L� khoan LK1"/>
      <sheetName val="congtronD75 (tc-tc)"/>
      <sheetName val="control"/>
      <sheetName val="_Abutment.XLS_x005f_x001d_G-G(3)"/>
      <sheetName val="Names"/>
      <sheetName val="NEW-PANEL"/>
      <sheetName val="F-F(_)"/>
      <sheetName val="VL,NC"/>
      <sheetName val="LoaiDay"/>
      <sheetName val="MTL$-INTER"/>
      <sheetName val="Cau_CAMAU1"/>
      <sheetName val="Cau_DINHHOA1"/>
      <sheetName val="Cau_KIMMY1"/>
      <sheetName val="DGcau_cong1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So_lieu_chung"/>
      <sheetName val="Xuly_Data"/>
      <sheetName val="THPDMoi__(2)"/>
      <sheetName val="TONG_HOP_VL-NC"/>
      <sheetName val="dongia_(2)"/>
      <sheetName val="TONGKE3p_"/>
      <sheetName val="TH_VL,_NC,_DDHT_Thanhphuoc"/>
      <sheetName val="Don_gia"/>
      <sheetName val="t-h_HA_THE"/>
      <sheetName val="CHITIET_VL-NC"/>
      <sheetName val="TH_XL"/>
      <sheetName val="CHITIET_VL-NC-TT_-1p"/>
      <sheetName val="Lç_khoan_LK1"/>
      <sheetName val="DO_AM_DT"/>
      <sheetName val="EE_(3)"/>
      <sheetName val="2 NSl_ĥ_________x0009____⛬Ė___x0009__瀐_x0004__x001f__"/>
      <sheetName val="General2"/>
      <sheetName val="BOQ__"/>
      <sheetName val="____"/>
      <sheetName val="Temp"/>
      <sheetName val="NGUON"/>
      <sheetName val="VCV-BE-TONE"/>
      <sheetName val="VLXDHA"/>
      <sheetName val="VLXDT"/>
      <sheetName val="VLXDTA"/>
      <sheetName val="Analy3is"/>
      <sheetName val="L_ khoan LK1"/>
      <sheetName val="32.9-(419)"/>
      <sheetName val="_Abutment.XLS_x005f_x005f_x005f_x001d_G-G(3"/>
      <sheetName val="SPL4-TOTAL"/>
      <sheetName val="CT35"/>
      <sheetName val="GiaVL"/>
      <sheetName val="2 NSl_ĥ________ ___⛬Ė__ _瀐_x0004__x001f__"/>
      <sheetName val="Tinh Kđt-2015"/>
      <sheetName val="17.US CHW tho a_`"/>
      <sheetName val="Options"/>
      <sheetName val="luong06"/>
      <sheetName val="B-C"/>
      <sheetName val="Reference Data"/>
      <sheetName val="Sheet2"/>
      <sheetName val="Bảng giá"/>
      <sheetName val="2 NSl_h_________x0009_____E___x0009____x0004__x001f__"/>
      <sheetName val="__h_________h__-_______________"/>
      <sheetName val="Chiettinh dz0,4"/>
      <sheetName val="DONVIBAN"/>
      <sheetName val="chitimc"/>
      <sheetName val="PTVT"/>
      <sheetName val="T.Tinh"/>
      <sheetName val="VT"/>
      <sheetName val="ctbetong"/>
      <sheetName val="tlr"/>
      <sheetName val="m noi"/>
      <sheetName val="t canh 1"/>
      <sheetName val="t canh 2"/>
      <sheetName val="t canh 3"/>
      <sheetName val="t cong 1"/>
      <sheetName val="t cong 2"/>
      <sheetName val="t cong 3"/>
      <sheetName val="t cong 4"/>
      <sheetName val="d.giai g.co"/>
      <sheetName val="cdo g.co"/>
      <sheetName val="t.do g.co"/>
      <sheetName val="k.l g.co"/>
      <sheetName val="thkl trai"/>
      <sheetName val="thkl phai"/>
      <sheetName val="Bar"/>
      <sheetName val="19"/>
      <sheetName val="2 NSl_h________ ____E__ ___x0004__x001f__"/>
      <sheetName val="TK cold bin"/>
      <sheetName val="ptdg"/>
      <sheetName val="_Abutment.XLS_x005f_x001d_G-G(3"/>
      <sheetName val="banggia1"/>
      <sheetName val="B×a"/>
      <sheetName val="Gia KS"/>
      <sheetName val="KH-Q1,Q2,01"/>
      <sheetName val="Du_lieu"/>
      <sheetName val="Sum_of_Cost"/>
      <sheetName val="vanchuyen_TC"/>
      <sheetName val="Check_C"/>
      <sheetName val="2_NSlĥ_⛬Ė_瀐_"/>
      <sheetName val="Staff_Chart"/>
      <sheetName val="Project_Management"/>
      <sheetName val="M_67"/>
      <sheetName val="2_NSl_ĥ____________⛬Ė____瀐_"/>
      <sheetName val="L�_khoan_LK1"/>
      <sheetName val="congtronD75_(tc-tc)"/>
      <sheetName val="_Abutment_XLS_x005f_x001d_G-G(3)"/>
      <sheetName val="_Abutment.XLS_x005f_x005f_x005f_x005f_x005f"/>
      <sheetName val="Validation"/>
      <sheetName val="Sheet3"/>
      <sheetName val="DATA INPUT"/>
      <sheetName val="Data region"/>
      <sheetName val="date no."/>
      <sheetName val="DM NPP"/>
      <sheetName val="DMSP"/>
      <sheetName val="Data NPP"/>
      <sheetName val="P.bo"/>
      <sheetName val="npp"/>
      <sheetName val="Cách chia"/>
      <sheetName val="L_TBP"/>
      <sheetName val="Coding"/>
      <sheetName val="NOV"/>
      <sheetName val="AUG"/>
      <sheetName val="CT"/>
      <sheetName val="1.Setup"/>
      <sheetName val="8.Assumption"/>
      <sheetName val="9. Comps"/>
      <sheetName val="Valuation"/>
      <sheetName val="DCF"/>
      <sheetName val="DTBHT1"/>
      <sheetName val="CONGNOPHAITHU"/>
      <sheetName val="SBU"/>
      <sheetName val="Price"/>
      <sheetName val="5A"/>
      <sheetName val="Refresh!"/>
      <sheetName val="Sanluong"/>
      <sheetName val="5A "/>
      <sheetName val="Bang gia tong hop"/>
      <sheetName val="RA-p.3(9K) HO"/>
      <sheetName val="Thamchieu"/>
      <sheetName val="Tæng ng¹ch"/>
      <sheetName val="thunhap2"/>
      <sheetName val="l­ongthang"/>
      <sheetName val="PNT-QUOT-#3"/>
      <sheetName val="COAT&amp;WRAP-QIOT-#3"/>
      <sheetName val="KHQT-00-01"/>
      <sheetName val="_Abutment.XLS_x005f_x005f_x005f"/>
      <sheetName val="XUAT"/>
      <sheetName val="2_NSlĥ_⛬Ė_瀐_1"/>
      <sheetName val="Reference_Data"/>
      <sheetName val="Bảng_giá"/>
      <sheetName val="2_NSlh__E___"/>
      <sheetName val="L__khoan_LK1"/>
      <sheetName val="_h_h-"/>
      <sheetName val="NqNc"/>
      <sheetName val="btra"/>
      <sheetName val="_Abutment.XLS_x005f_x001d_G-G)3)"/>
      <sheetName val="VMXDT"/>
      <sheetName val="6_Tioh_tai"/>
      <sheetName val="khoi luong"/>
      <sheetName val="단면 (2)"/>
      <sheetName val="THVT"/>
      <sheetName val="#REF!$D$6-B"/>
      <sheetName val="#REF!$B$2"/>
      <sheetName val="$U$12-D"/>
      <sheetName val="2 NSl_x005f_x0000_ĥ_x005f_x0000__x005f_x0000__x00"/>
      <sheetName val="2 NSl_ĥ_________x005f_x0009____⛬Ė__"/>
      <sheetName val="cu"/>
      <sheetName val="Cau_CAMAU6"/>
      <sheetName val="Cau_DINHHOA6"/>
      <sheetName val="Cau_KIMMY6"/>
      <sheetName val="DGcau_cong6"/>
      <sheetName val="13_BANG_CT6"/>
      <sheetName val="14_MMUS_GIUA_NHIP6"/>
      <sheetName val="4_HSPBngang6"/>
      <sheetName val="6_Tinh_tai6"/>
      <sheetName val="2_NSl6"/>
      <sheetName val="17_US_CHU_tho_a_b6"/>
      <sheetName val="15_MMUS_GOI6"/>
      <sheetName val="5_BANG_I6"/>
      <sheetName val="So_lieu_chung6"/>
      <sheetName val="Xuly_Data6"/>
      <sheetName val="EE_(3)6"/>
      <sheetName val="DO_AM_DT6"/>
      <sheetName val="Lç_khoan_LK15"/>
      <sheetName val="THPDMoi__(2)5"/>
      <sheetName val="TONG_HOP_VL-NC5"/>
      <sheetName val="dongia_(2)5"/>
      <sheetName val="TONGKE3p_5"/>
      <sheetName val="TH_VL,_NC,_DDHT_Thanhphuoc5"/>
      <sheetName val="Don_gia5"/>
      <sheetName val="t-h_HA_THE5"/>
      <sheetName val="CHITIET_VL-NC5"/>
      <sheetName val="TH_XL5"/>
      <sheetName val="CHITIET_VL-NC-TT_-1p5"/>
      <sheetName val="2_NSlĥ_⛬Ė_瀐_7"/>
      <sheetName val="vanchuyen_TC5"/>
      <sheetName val="Check_C5"/>
      <sheetName val="M_675"/>
      <sheetName val="Sum_of_Cost5"/>
      <sheetName val="L�_khoan_LK15"/>
      <sheetName val="Staff_Chart5"/>
      <sheetName val="Project_Management5"/>
      <sheetName val="congtronD75_(tc-tc)5"/>
      <sheetName val="2_NSl_ĥ____________⛬Ė____瀐_7"/>
      <sheetName val="_Abutment_XLS_x005f_x001d_G-G(3)5"/>
      <sheetName val="32_9-(419)4"/>
      <sheetName val="2_NSlh__E___6"/>
      <sheetName val="L__khoan_LK14"/>
      <sheetName val="Reference_Data5"/>
      <sheetName val="Bảng_giá5"/>
      <sheetName val="CA6c"/>
      <sheetName val="CA6b(input data here)"/>
      <sheetName val="共機計算"/>
      <sheetName val="共機J"/>
      <sheetName val="_Abutment_XLSG-G(0ü"/>
      <sheetName val="_Abutment_XLS_x001d_G-G(3)"/>
      <sheetName val="tra-vat-lieu"/>
      <sheetName val="qhlk"/>
      <sheetName val="[Abutment.XLS_x001d_G-G(3)"/>
      <sheetName val="[Abutment_XLSG-G(3)"/>
      <sheetName val="2 NSl_x0000_ĥ_x0000__x0000__x0000__x0000__x0000__x0000__x0000__x0000__x0009__x0000__x0000__x0000_⛬Ė_x0000__x0000__x0009__x0000_瀐_x0004__x001f_["/>
      <sheetName val="[Abutment.XLS_x005f_x001d_G-G(3)"/>
      <sheetName val="F-F(?)"/>
      <sheetName val="2 NSl_x0000_ĥ_x0000__x0000__x0000__x0000__x0000__x0000__x0000__x0000_ _x0000__x0000__x0000_⛬Ė_x0000__x0000_ _x0000_瀐_x0004__x001f_["/>
      <sheetName val="2 NSl?ĥ????????_x0009_???⛬Ė??_x0009_?瀐_x0004__x001f_["/>
      <sheetName val="BOQ??"/>
      <sheetName val="????"/>
      <sheetName val="2 NSl_x0000_h_x0000__x0000__x0000__x0000__x0000__x0000__x0000__x0000__x0009__x0000__x0000__x0000_?E_x0000__x0000__x0009__x0000_?_x0004__x001f_["/>
      <sheetName val="_x0000_?h_x0000__x0000__x0000__x0000__x0000__x0000__x0000__x0000_?h_x0000__x0000_-_x0000__x0000__x0000__x0000__x0000__x0000__x0000__x0000__x0000__x0000__x0000__x0000__x0000__x0000__x0000_"/>
      <sheetName val="L? khoan LK1"/>
      <sheetName val="2 NSl?ĥ???????? ???⛬Ė?? ?瀐_x0004__x001f_["/>
      <sheetName val="2 NSl?h????????_x0009_????E??_x0009_??_x0004__x001f_["/>
      <sheetName val="??h?????????h??-???????????????"/>
      <sheetName val="2 NSl_x0000_h_x0000__x0000__x0000__x0000__x0000__x0000__x0000__x0000_ _x0000__x0000__x0000_?E_x0000__x0000_ _x0000_?_x0004__x001f_["/>
      <sheetName val="2 NSl?h???????? ????E?? ??_x0004__x001f_["/>
      <sheetName val="2 NSl_x0000_ĥ_x0000_ _x0000__x0000_⛬Ė_x0000_ 瀐_x0004__x001f_[Abutment.X"/>
      <sheetName val="2_NSlĥ_⛬Ė_瀐["/>
      <sheetName val="2_NSl?ĥ????????_???⛬Ė??_?瀐["/>
      <sheetName val="[Abutment_XLS_x005f_x001d_G-G(3)"/>
      <sheetName val="2_NSlĥ_⛬Ė_瀐[1"/>
      <sheetName val="2_NSlh_?E_?["/>
      <sheetName val="L?_khoan_LK1"/>
      <sheetName val="2 NSl?ĥ????????_x005f_x0009_???⛬Ė??"/>
      <sheetName val="_Abutment_XLS_x005f_x005f_x005f_x001d_G-G(5"/>
      <sheetName val="Cau_CAMAU3"/>
      <sheetName val="Cau_DINHHOA3"/>
      <sheetName val="Cau_KIMMY3"/>
      <sheetName val="DGcau_cong3"/>
      <sheetName val="So_lieu_chung3"/>
      <sheetName val="13_BANG_CT3"/>
      <sheetName val="14_MMUS_GIUA_NHIP3"/>
      <sheetName val="4_HSPBngang3"/>
      <sheetName val="6_Tinh_tai3"/>
      <sheetName val="2_NSl3"/>
      <sheetName val="17_US_CHU_tho_a_b3"/>
      <sheetName val="15_MMUS_GOI3"/>
      <sheetName val="5_BANG_I3"/>
      <sheetName val="Xuly_Data3"/>
      <sheetName val="DO_AM_DT3"/>
      <sheetName val="EE_(3)3"/>
      <sheetName val="vanchuyen_TC2"/>
      <sheetName val="THPDMoi__(2)2"/>
      <sheetName val="TONG_HOP_VL-NC2"/>
      <sheetName val="dongia_(2)2"/>
      <sheetName val="TONGKE3p_2"/>
      <sheetName val="TH_VL,_NC,_DDHT_Thanhphuoc2"/>
      <sheetName val="Don_gia2"/>
      <sheetName val="t-h_HA_THE2"/>
      <sheetName val="CHITIET_VL-NC2"/>
      <sheetName val="TH_XL2"/>
      <sheetName val="CHITIET_VL-NC-TT_-1p2"/>
      <sheetName val="Lç_khoan_LK12"/>
      <sheetName val="Check_C2"/>
      <sheetName val="2_NSlĥ_⛬Ė_瀐_3"/>
      <sheetName val="L�_khoan_LK12"/>
      <sheetName val="M_672"/>
      <sheetName val="congtronD75_(tc-tc)2"/>
      <sheetName val="Sum_of_Cost2"/>
      <sheetName val="Staff_Chart2"/>
      <sheetName val="Project_Management2"/>
      <sheetName val="_Abutment_XLS_x005f_x001d_G-G(3)2"/>
      <sheetName val="2_NSl_ĥ____________⛬Ė____瀐_3"/>
      <sheetName val="Reference_Data2"/>
      <sheetName val="Bảng_giá2"/>
      <sheetName val="13_BANG_CT1"/>
      <sheetName val="14_MMUS_GIUA_NHIP1"/>
      <sheetName val="4_HSPBngang1"/>
      <sheetName val="6_Tinh_tai1"/>
      <sheetName val="2_NSl1"/>
      <sheetName val="17_US_CHU_tho_a_b1"/>
      <sheetName val="15_MMUS_GOI1"/>
      <sheetName val="5_BANG_I1"/>
      <sheetName val="So_lieu_chung1"/>
      <sheetName val="Xuly_Data1"/>
      <sheetName val="EE_(3)1"/>
      <sheetName val="DO_AM_DT1"/>
      <sheetName val="2_NSlĥ_⛬Ė_瀐_2"/>
      <sheetName val="2_NSl_ĥ____________⛬Ė____瀐_2"/>
      <sheetName val="32_9-(419)"/>
      <sheetName val="2_NSlh__E___2"/>
      <sheetName val="_Abutment_XLS_x005f_x005f_x005f_x001d_G-G(3"/>
      <sheetName val="32_9-(419)1"/>
      <sheetName val="2_NSlh__E___3"/>
      <sheetName val="L__khoan_LK11"/>
      <sheetName val="_Abutment_XLS_x005f_x005f_x005f_x001d_G-G(1"/>
      <sheetName val="Cau_CAMAU2"/>
      <sheetName val="Cau_DINHHOA2"/>
      <sheetName val="Cau_KIMMY2"/>
      <sheetName val="DGcau_cong2"/>
      <sheetName val="So_lieu_chung2"/>
      <sheetName val="13_BANG_CT2"/>
      <sheetName val="14_MMUS_GIUA_NHIP2"/>
      <sheetName val="4_HSPBngang2"/>
      <sheetName val="6_Tinh_tai2"/>
      <sheetName val="2_NSl2"/>
      <sheetName val="17_US_CHU_tho_a_b2"/>
      <sheetName val="15_MMUS_GOI2"/>
      <sheetName val="5_BANG_I2"/>
      <sheetName val="Xuly_Data2"/>
      <sheetName val="DO_AM_DT2"/>
      <sheetName val="EE_(3)2"/>
      <sheetName val="vanchuyen_TC1"/>
      <sheetName val="THPDMoi__(2)1"/>
      <sheetName val="TONG_HOP_VL-NC1"/>
      <sheetName val="dongia_(2)1"/>
      <sheetName val="TONGKE3p_1"/>
      <sheetName val="TH_VL,_NC,_DDHT_Thanhphuoc1"/>
      <sheetName val="Don_gia1"/>
      <sheetName val="t-h_HA_THE1"/>
      <sheetName val="CHITIET_VL-NC1"/>
      <sheetName val="TH_XL1"/>
      <sheetName val="CHITIET_VL-NC-TT_-1p1"/>
      <sheetName val="Lç_khoan_LK11"/>
      <sheetName val="Check_C1"/>
      <sheetName val="L�_khoan_LK11"/>
      <sheetName val="M_671"/>
      <sheetName val="congtronD75_(tc-tc)1"/>
      <sheetName val="Sum_of_Cost1"/>
      <sheetName val="Staff_Chart1"/>
      <sheetName val="Project_Management1"/>
      <sheetName val="_Abutment_XLS_x005f_x001d_G-G(3)1"/>
      <sheetName val="Reference_Data1"/>
      <sheetName val="Bảng_giá1"/>
      <sheetName val="2_NSl_ĥ____________⛬Ė____瀐_1"/>
      <sheetName val="2_NSlh__E___1"/>
      <sheetName val="2_NSlĥ_⛬Ė_瀐_4"/>
      <sheetName val="2_NSl_ĥ____________⛬Ė____瀐_4"/>
      <sheetName val="Cau_CAMAU4"/>
      <sheetName val="Cau_DINHHOA4"/>
      <sheetName val="Cau_KIMMY4"/>
      <sheetName val="DGcau_cong4"/>
      <sheetName val="13_BANG_CT4"/>
      <sheetName val="14_MMUS_GIUA_NHIP4"/>
      <sheetName val="4_HSPBngang4"/>
      <sheetName val="6_Tinh_tai4"/>
      <sheetName val="2_NSl4"/>
      <sheetName val="17_US_CHU_tho_a_b4"/>
      <sheetName val="15_MMUS_GOI4"/>
      <sheetName val="5_BANG_I4"/>
      <sheetName val="Tro giup"/>
      <sheetName val="2_NSl_________________________2"/>
      <sheetName val="2_NSl_________________________3"/>
      <sheetName val="2 NSl_ĥ________ ___⛬Ė__ _瀐_x0"/>
      <sheetName val="2 NSl_h________ ____E__ ___x0"/>
      <sheetName val="dutoan"/>
      <sheetName val="PHAN DS 22 KV"/>
      <sheetName val="chi tiet TBA"/>
      <sheetName val="SO LIEU"/>
      <sheetName val="dtxl"/>
      <sheetName val="???"/>
      <sheetName val="___"/>
      <sheetName val="i&amp;p"/>
      <sheetName val="i&amp;p_x0000__x0000__x0008_ŤĀ_x000e_&amp;Help and Support Cent"/>
      <sheetName val="Gi¸VËtT­"/>
      <sheetName val="2 NSl_ĥ_________x0009____⛬Ė___x0009__瀐_x0"/>
      <sheetName val="Chenh lech vat tu"/>
      <sheetName val="Main"/>
      <sheetName val="chi tiet C"/>
      <sheetName val="2_NSl?ĥ????????_???⛬Ė??_?瀐[1"/>
      <sheetName val="2_NSlh_?E_?[1"/>
      <sheetName val="17_US_CHW_tho_a_`"/>
    </sheetNames>
    <sheetDataSet>
      <sheetData sheetId="0" refreshError="1">
        <row r="45">
          <cell r="I45">
            <v>7.0000000000000007E-2</v>
          </cell>
        </row>
      </sheetData>
      <sheetData sheetId="1" refreshError="1">
        <row r="59">
          <cell r="F59">
            <v>2167.9638256212133</v>
          </cell>
        </row>
        <row r="65">
          <cell r="B65">
            <v>10</v>
          </cell>
          <cell r="C65">
            <v>13</v>
          </cell>
          <cell r="D65">
            <v>16</v>
          </cell>
          <cell r="E65">
            <v>19</v>
          </cell>
          <cell r="F65">
            <v>22</v>
          </cell>
          <cell r="G65">
            <v>25</v>
          </cell>
          <cell r="H65">
            <v>29</v>
          </cell>
          <cell r="I65">
            <v>32</v>
          </cell>
          <cell r="J65">
            <v>35</v>
          </cell>
        </row>
        <row r="66">
          <cell r="B66">
            <v>71</v>
          </cell>
          <cell r="C66">
            <v>127</v>
          </cell>
          <cell r="D66">
            <v>198</v>
          </cell>
          <cell r="E66">
            <v>285</v>
          </cell>
          <cell r="F66">
            <v>388</v>
          </cell>
          <cell r="G66">
            <v>507</v>
          </cell>
          <cell r="H66">
            <v>641</v>
          </cell>
          <cell r="I66">
            <v>792</v>
          </cell>
          <cell r="J66">
            <v>985</v>
          </cell>
        </row>
      </sheetData>
      <sheetData sheetId="2" refreshError="1">
        <row r="11">
          <cell r="J11">
            <v>1</v>
          </cell>
        </row>
      </sheetData>
      <sheetData sheetId="3" refreshError="1">
        <row r="11">
          <cell r="J11">
            <v>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ON"/>
      <sheetName val="B-B"/>
      <sheetName val="Du_lieu"/>
      <sheetName val="gVL"/>
    </sheetNames>
    <sheetDataSet>
      <sheetData sheetId="0" refreshError="1">
        <row r="7">
          <cell r="A7">
            <v>1</v>
          </cell>
          <cell r="B7" t="str">
            <v>BA,1312</v>
          </cell>
          <cell r="C7" t="str">
            <v>Ñaøo ñaát moùng CT ñaát caáp 2 V/C 30 m</v>
          </cell>
          <cell r="D7" t="str">
            <v>m3</v>
          </cell>
          <cell r="G7">
            <v>1</v>
          </cell>
          <cell r="L7">
            <v>0</v>
          </cell>
          <cell r="M7">
            <v>8415.9676894250497</v>
          </cell>
          <cell r="N7">
            <v>1406.3925180240001</v>
          </cell>
        </row>
        <row r="8">
          <cell r="B8" t="str">
            <v>BA,1312</v>
          </cell>
          <cell r="C8" t="str">
            <v>a/ Nhaân coâng thuû coâng(20%)</v>
          </cell>
          <cell r="F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 xml:space="preserve">           Nhaân coâng baäc  2,7/7</v>
          </cell>
          <cell r="D9" t="str">
            <v>coâng</v>
          </cell>
          <cell r="E9" t="str">
            <v>nc27</v>
          </cell>
          <cell r="F9">
            <v>1</v>
          </cell>
          <cell r="G9">
            <v>0.41</v>
          </cell>
          <cell r="H9">
            <v>0.41</v>
          </cell>
          <cell r="I9">
            <v>0</v>
          </cell>
          <cell r="J9">
            <v>20526.750462012318</v>
          </cell>
          <cell r="K9">
            <v>0</v>
          </cell>
          <cell r="L9">
            <v>0</v>
          </cell>
          <cell r="M9">
            <v>8415.9676894250497</v>
          </cell>
          <cell r="N9">
            <v>0</v>
          </cell>
        </row>
        <row r="10">
          <cell r="B10" t="str">
            <v>BC,2122</v>
          </cell>
          <cell r="C10" t="str">
            <v>b/ Maùy thi coâng(80%)</v>
          </cell>
          <cell r="F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 xml:space="preserve">          Maùy uûi &lt;=110vc</v>
          </cell>
          <cell r="D11" t="str">
            <v>ca</v>
          </cell>
          <cell r="E11" t="str">
            <v>ui110</v>
          </cell>
          <cell r="F11">
            <v>1</v>
          </cell>
          <cell r="G11">
            <v>1.915E-3</v>
          </cell>
          <cell r="H11">
            <v>1.915E-3</v>
          </cell>
          <cell r="I11">
            <v>0</v>
          </cell>
          <cell r="J11">
            <v>0</v>
          </cell>
          <cell r="K11">
            <v>734408.62560000003</v>
          </cell>
          <cell r="L11">
            <v>0</v>
          </cell>
          <cell r="M11">
            <v>0</v>
          </cell>
          <cell r="N11">
            <v>1406.3925180240001</v>
          </cell>
        </row>
        <row r="12">
          <cell r="A12">
            <v>2</v>
          </cell>
          <cell r="B12" t="str">
            <v>BC,2122</v>
          </cell>
          <cell r="C12" t="str">
            <v>Ñaøo ñaát moùng CT ñaát caáp 4 V/C 30 m</v>
          </cell>
          <cell r="D12" t="str">
            <v>m3</v>
          </cell>
          <cell r="G12">
            <v>1</v>
          </cell>
          <cell r="J12">
            <v>0</v>
          </cell>
          <cell r="K12">
            <v>0</v>
          </cell>
          <cell r="L12">
            <v>0</v>
          </cell>
          <cell r="M12">
            <v>7923.3256783367551</v>
          </cell>
          <cell r="N12">
            <v>3971.6818472448003</v>
          </cell>
        </row>
        <row r="13">
          <cell r="B13" t="str">
            <v>BA,1314</v>
          </cell>
          <cell r="C13" t="str">
            <v>a/ Nhaân coâng thuû coâng(20%)</v>
          </cell>
          <cell r="F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 xml:space="preserve">           Nhaân coâng baäc  2,7/7</v>
          </cell>
          <cell r="D14" t="str">
            <v>coâng</v>
          </cell>
          <cell r="E14" t="str">
            <v>nc27</v>
          </cell>
          <cell r="F14">
            <v>1</v>
          </cell>
          <cell r="G14">
            <v>0.38600000000000001</v>
          </cell>
          <cell r="H14">
            <v>0.38600000000000001</v>
          </cell>
          <cell r="I14">
            <v>0</v>
          </cell>
          <cell r="J14">
            <v>20526.750462012318</v>
          </cell>
          <cell r="K14">
            <v>0</v>
          </cell>
          <cell r="L14">
            <v>0</v>
          </cell>
          <cell r="M14">
            <v>7923.3256783367551</v>
          </cell>
          <cell r="N14">
            <v>0</v>
          </cell>
        </row>
        <row r="15">
          <cell r="B15" t="str">
            <v>BC,2124</v>
          </cell>
          <cell r="C15" t="str">
            <v xml:space="preserve">b/ Maùy thi coâng(80%) </v>
          </cell>
          <cell r="F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 xml:space="preserve">          Maùy uûi &lt;=110vc</v>
          </cell>
          <cell r="D16" t="str">
            <v>ca</v>
          </cell>
          <cell r="E16" t="str">
            <v>ui110</v>
          </cell>
          <cell r="F16">
            <v>1</v>
          </cell>
          <cell r="G16">
            <v>5.4080000000000005E-3</v>
          </cell>
          <cell r="H16">
            <v>5.4080000000000005E-3</v>
          </cell>
          <cell r="I16">
            <v>0</v>
          </cell>
          <cell r="J16">
            <v>0</v>
          </cell>
          <cell r="K16">
            <v>734408.62560000003</v>
          </cell>
          <cell r="L16">
            <v>0</v>
          </cell>
          <cell r="M16">
            <v>0</v>
          </cell>
          <cell r="N16">
            <v>3971.6818472448003</v>
          </cell>
        </row>
        <row r="17">
          <cell r="A17">
            <v>3</v>
          </cell>
          <cell r="B17" t="str">
            <v>BL,1214</v>
          </cell>
          <cell r="C17" t="str">
            <v>Ñaøo phaù ñaù noå mìn  C4 V/C 30 m</v>
          </cell>
          <cell r="D17" t="str">
            <v>m3</v>
          </cell>
          <cell r="G17">
            <v>1</v>
          </cell>
          <cell r="J17">
            <v>0</v>
          </cell>
          <cell r="K17">
            <v>0</v>
          </cell>
          <cell r="L17">
            <v>9724.5225000000028</v>
          </cell>
          <cell r="M17">
            <v>4888.9745636550306</v>
          </cell>
          <cell r="N17">
            <v>3021.3675705615997</v>
          </cell>
        </row>
        <row r="18">
          <cell r="C18" t="str">
            <v>a/ Vaät lieäu</v>
          </cell>
          <cell r="F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 t="str">
            <v xml:space="preserve">         Thuoác noå amoânít</v>
          </cell>
          <cell r="D19" t="str">
            <v>Kg</v>
          </cell>
          <cell r="E19" t="str">
            <v>tno</v>
          </cell>
          <cell r="F19">
            <v>1</v>
          </cell>
          <cell r="G19">
            <v>0.53</v>
          </cell>
          <cell r="H19">
            <v>0.53</v>
          </cell>
          <cell r="I19">
            <v>13365.000000000002</v>
          </cell>
          <cell r="J19">
            <v>0</v>
          </cell>
          <cell r="K19">
            <v>0</v>
          </cell>
          <cell r="L19">
            <v>7083.4500000000016</v>
          </cell>
          <cell r="M19">
            <v>0</v>
          </cell>
          <cell r="N19">
            <v>0</v>
          </cell>
        </row>
        <row r="20">
          <cell r="C20" t="str">
            <v xml:space="preserve">         Kíp noå</v>
          </cell>
          <cell r="D20" t="str">
            <v>caùi</v>
          </cell>
          <cell r="E20" t="str">
            <v>kip</v>
          </cell>
          <cell r="F20">
            <v>1</v>
          </cell>
          <cell r="G20">
            <v>0.2</v>
          </cell>
          <cell r="H20">
            <v>0.2</v>
          </cell>
          <cell r="I20">
            <v>1958.0000000000002</v>
          </cell>
          <cell r="J20">
            <v>0</v>
          </cell>
          <cell r="K20">
            <v>0</v>
          </cell>
          <cell r="L20">
            <v>391.60000000000008</v>
          </cell>
          <cell r="M20">
            <v>0</v>
          </cell>
          <cell r="N20">
            <v>0</v>
          </cell>
        </row>
        <row r="21">
          <cell r="C21" t="str">
            <v xml:space="preserve">         Daây ñieän </v>
          </cell>
          <cell r="D21" t="str">
            <v>m</v>
          </cell>
          <cell r="E21" t="str">
            <v>dayñ</v>
          </cell>
          <cell r="F21">
            <v>1</v>
          </cell>
          <cell r="G21">
            <v>0.26</v>
          </cell>
          <cell r="H21">
            <v>0.26</v>
          </cell>
          <cell r="I21">
            <v>5500</v>
          </cell>
          <cell r="J21">
            <v>0</v>
          </cell>
          <cell r="K21">
            <v>0</v>
          </cell>
          <cell r="L21">
            <v>1430</v>
          </cell>
          <cell r="M21">
            <v>0</v>
          </cell>
          <cell r="N21">
            <v>0</v>
          </cell>
        </row>
        <row r="22">
          <cell r="C22" t="str">
            <v xml:space="preserve">         Daây noå</v>
          </cell>
          <cell r="D22" t="str">
            <v>m</v>
          </cell>
          <cell r="E22" t="str">
            <v>dno</v>
          </cell>
          <cell r="F22">
            <v>1</v>
          </cell>
          <cell r="G22">
            <v>0.2</v>
          </cell>
          <cell r="H22">
            <v>0.2</v>
          </cell>
          <cell r="I22">
            <v>1485.0000000000002</v>
          </cell>
          <cell r="J22">
            <v>0</v>
          </cell>
          <cell r="K22">
            <v>0</v>
          </cell>
          <cell r="L22">
            <v>297.00000000000006</v>
          </cell>
          <cell r="M22">
            <v>0</v>
          </cell>
          <cell r="N22">
            <v>0</v>
          </cell>
        </row>
        <row r="23">
          <cell r="C23" t="str">
            <v xml:space="preserve">         Daây chaùy chaäm </v>
          </cell>
          <cell r="D23" t="str">
            <v>m</v>
          </cell>
          <cell r="E23" t="str">
            <v>DCch</v>
          </cell>
          <cell r="F23">
            <v>1</v>
          </cell>
          <cell r="G23">
            <v>0.05</v>
          </cell>
          <cell r="H23">
            <v>0.05</v>
          </cell>
          <cell r="I23">
            <v>1188</v>
          </cell>
          <cell r="J23">
            <v>0</v>
          </cell>
          <cell r="K23">
            <v>0</v>
          </cell>
          <cell r="L23">
            <v>59.400000000000006</v>
          </cell>
          <cell r="M23">
            <v>0</v>
          </cell>
          <cell r="N23">
            <v>0</v>
          </cell>
        </row>
        <row r="24">
          <cell r="C24" t="str">
            <v xml:space="preserve">         Vaâät lieäu khaùc</v>
          </cell>
          <cell r="D24" t="str">
            <v>%</v>
          </cell>
          <cell r="F24">
            <v>1</v>
          </cell>
          <cell r="G24">
            <v>5</v>
          </cell>
          <cell r="H24">
            <v>5</v>
          </cell>
          <cell r="I24">
            <v>0</v>
          </cell>
          <cell r="J24">
            <v>0</v>
          </cell>
          <cell r="K24">
            <v>0</v>
          </cell>
          <cell r="L24">
            <v>463.07250000000016</v>
          </cell>
          <cell r="M24">
            <v>0</v>
          </cell>
          <cell r="N24">
            <v>0</v>
          </cell>
        </row>
        <row r="25">
          <cell r="C25" t="str">
            <v xml:space="preserve">         Nhaân coâng baäc 3,5/7</v>
          </cell>
          <cell r="D25" t="str">
            <v>coâng</v>
          </cell>
          <cell r="E25" t="str">
            <v>nc35</v>
          </cell>
          <cell r="F25">
            <v>1</v>
          </cell>
          <cell r="G25">
            <v>0.22</v>
          </cell>
          <cell r="H25">
            <v>0.22</v>
          </cell>
          <cell r="I25">
            <v>0</v>
          </cell>
          <cell r="J25">
            <v>22222.611652977412</v>
          </cell>
          <cell r="K25">
            <v>0</v>
          </cell>
          <cell r="L25">
            <v>0</v>
          </cell>
          <cell r="M25">
            <v>4888.9745636550306</v>
          </cell>
          <cell r="N25">
            <v>0</v>
          </cell>
        </row>
        <row r="26">
          <cell r="C26" t="str">
            <v xml:space="preserve">         Maùy khoan xoay ñaäp f 65mm</v>
          </cell>
          <cell r="D26" t="str">
            <v>ca</v>
          </cell>
          <cell r="E26" t="str">
            <v>MKX75</v>
          </cell>
          <cell r="F26">
            <v>1</v>
          </cell>
          <cell r="G26">
            <v>6.9999999999999993E-3</v>
          </cell>
          <cell r="H26">
            <v>6.9999999999999993E-3</v>
          </cell>
          <cell r="I26">
            <v>0</v>
          </cell>
          <cell r="J26">
            <v>0</v>
          </cell>
          <cell r="K26">
            <v>253131.72039999999</v>
          </cell>
          <cell r="L26">
            <v>0</v>
          </cell>
          <cell r="M26">
            <v>0</v>
          </cell>
          <cell r="N26">
            <v>1771.9220427999996</v>
          </cell>
        </row>
        <row r="27">
          <cell r="C27" t="str">
            <v xml:space="preserve">         Maùy neùn khí 17 m3/ ph</v>
          </cell>
          <cell r="D27" t="str">
            <v>ca</v>
          </cell>
          <cell r="E27" t="str">
            <v>MNK25</v>
          </cell>
          <cell r="F27">
            <v>1</v>
          </cell>
          <cell r="G27">
            <v>6.9999999999999993E-3</v>
          </cell>
          <cell r="H27">
            <v>6.9999999999999993E-3</v>
          </cell>
          <cell r="I27">
            <v>0</v>
          </cell>
          <cell r="J27">
            <v>0</v>
          </cell>
          <cell r="K27">
            <v>59788.6224</v>
          </cell>
          <cell r="L27">
            <v>0</v>
          </cell>
          <cell r="M27">
            <v>0</v>
          </cell>
          <cell r="N27">
            <v>418.52035679999994</v>
          </cell>
        </row>
        <row r="28">
          <cell r="C28" t="str">
            <v xml:space="preserve">         Maùy khoan caàm tay</v>
          </cell>
          <cell r="D28" t="str">
            <v>ca</v>
          </cell>
          <cell r="E28" t="str">
            <v>MKT40</v>
          </cell>
          <cell r="F28">
            <v>1</v>
          </cell>
          <cell r="G28">
            <v>0.01</v>
          </cell>
          <cell r="H28">
            <v>0.01</v>
          </cell>
          <cell r="I28">
            <v>0</v>
          </cell>
          <cell r="J28">
            <v>0</v>
          </cell>
          <cell r="K28">
            <v>46033.025999999998</v>
          </cell>
          <cell r="L28">
            <v>0</v>
          </cell>
          <cell r="M28">
            <v>0</v>
          </cell>
          <cell r="N28">
            <v>460.33026000000001</v>
          </cell>
        </row>
        <row r="29">
          <cell r="C29" t="str">
            <v xml:space="preserve">         Maùy neùn khí 10 m3/ ph</v>
          </cell>
          <cell r="D29" t="str">
            <v>ca</v>
          </cell>
          <cell r="E29" t="str">
            <v>MNK11</v>
          </cell>
          <cell r="F29">
            <v>1</v>
          </cell>
          <cell r="G29">
            <v>3.3E-3</v>
          </cell>
          <cell r="H29">
            <v>3.3E-3</v>
          </cell>
          <cell r="I29">
            <v>0</v>
          </cell>
          <cell r="J29">
            <v>0</v>
          </cell>
          <cell r="K29">
            <v>45658.880799999999</v>
          </cell>
          <cell r="L29">
            <v>0</v>
          </cell>
          <cell r="M29">
            <v>0</v>
          </cell>
          <cell r="N29">
            <v>150.67430664</v>
          </cell>
        </row>
        <row r="30">
          <cell r="C30" t="str">
            <v xml:space="preserve">         Maùy uûi &lt;=140 Cv</v>
          </cell>
          <cell r="D30" t="str">
            <v>ca</v>
          </cell>
          <cell r="E30" t="str">
            <v>ui140</v>
          </cell>
          <cell r="F30">
            <v>1</v>
          </cell>
          <cell r="G30">
            <v>2.0000000000000001E-4</v>
          </cell>
          <cell r="H30">
            <v>2.0000000000000001E-4</v>
          </cell>
          <cell r="I30">
            <v>0</v>
          </cell>
          <cell r="J30">
            <v>0</v>
          </cell>
          <cell r="K30">
            <v>950030.36959999998</v>
          </cell>
          <cell r="L30">
            <v>0</v>
          </cell>
          <cell r="M30">
            <v>0</v>
          </cell>
          <cell r="N30">
            <v>190.00607392000001</v>
          </cell>
        </row>
        <row r="31">
          <cell r="C31" t="str">
            <v xml:space="preserve">         Maùy khaùc</v>
          </cell>
          <cell r="D31" t="str">
            <v>%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29.914530401599997</v>
          </cell>
        </row>
        <row r="32">
          <cell r="A32">
            <v>4</v>
          </cell>
          <cell r="B32" t="str">
            <v>BA,1202</v>
          </cell>
          <cell r="C32" t="str">
            <v>Ñaøo ñaát ñeå ñaép TC ñaát caáp 2 30m</v>
          </cell>
          <cell r="D32" t="str">
            <v>m3</v>
          </cell>
          <cell r="G32">
            <v>1</v>
          </cell>
          <cell r="J32">
            <v>0</v>
          </cell>
          <cell r="K32">
            <v>0</v>
          </cell>
          <cell r="L32">
            <v>0</v>
          </cell>
          <cell r="M32">
            <v>12726.585286447636</v>
          </cell>
          <cell r="N32">
            <v>0</v>
          </cell>
        </row>
        <row r="33">
          <cell r="C33" t="str">
            <v xml:space="preserve">           Nhaân coâng baäc  2,7/7</v>
          </cell>
          <cell r="D33" t="str">
            <v>coâng</v>
          </cell>
          <cell r="E33" t="str">
            <v>nc27</v>
          </cell>
          <cell r="F33">
            <v>1</v>
          </cell>
          <cell r="G33">
            <v>0.62</v>
          </cell>
          <cell r="H33">
            <v>0.62</v>
          </cell>
          <cell r="I33">
            <v>0</v>
          </cell>
          <cell r="J33">
            <v>20526.750462012318</v>
          </cell>
          <cell r="K33">
            <v>0</v>
          </cell>
          <cell r="L33">
            <v>0</v>
          </cell>
          <cell r="M33">
            <v>12726.585286447636</v>
          </cell>
          <cell r="N33">
            <v>0</v>
          </cell>
        </row>
        <row r="34">
          <cell r="A34">
            <v>5</v>
          </cell>
          <cell r="B34" t="str">
            <v>BA,1292</v>
          </cell>
          <cell r="C34" t="str">
            <v>Vaän chuyeån ñaát ñeå ñaép TC 20m</v>
          </cell>
          <cell r="D34" t="str">
            <v>m3</v>
          </cell>
          <cell r="G34">
            <v>1</v>
          </cell>
          <cell r="J34">
            <v>0</v>
          </cell>
          <cell r="K34">
            <v>0</v>
          </cell>
          <cell r="L34">
            <v>0</v>
          </cell>
          <cell r="M34">
            <v>1313.7120295687885</v>
          </cell>
          <cell r="N34">
            <v>0</v>
          </cell>
        </row>
        <row r="35">
          <cell r="C35" t="str">
            <v xml:space="preserve">           Nhaân coâng baäc  2,7/7</v>
          </cell>
          <cell r="D35" t="str">
            <v>coâng</v>
          </cell>
          <cell r="E35" t="str">
            <v>nc27</v>
          </cell>
          <cell r="F35">
            <v>1</v>
          </cell>
          <cell r="G35">
            <v>6.4000000000000001E-2</v>
          </cell>
          <cell r="H35">
            <v>6.4000000000000001E-2</v>
          </cell>
          <cell r="I35">
            <v>0</v>
          </cell>
          <cell r="J35">
            <v>20526.750462012318</v>
          </cell>
          <cell r="K35">
            <v>0</v>
          </cell>
          <cell r="L35">
            <v>0</v>
          </cell>
          <cell r="M35">
            <v>1313.7120295687885</v>
          </cell>
          <cell r="N35">
            <v>0</v>
          </cell>
        </row>
        <row r="36">
          <cell r="A36">
            <v>6</v>
          </cell>
          <cell r="B36" t="str">
            <v>BB,1112</v>
          </cell>
          <cell r="C36" t="str">
            <v>San ñaàm moùng CT TC ñaát caáp 2</v>
          </cell>
          <cell r="D36" t="str">
            <v>m3</v>
          </cell>
          <cell r="G36">
            <v>1</v>
          </cell>
          <cell r="J36">
            <v>0</v>
          </cell>
          <cell r="K36">
            <v>0</v>
          </cell>
          <cell r="L36">
            <v>0</v>
          </cell>
          <cell r="M36">
            <v>13603.106180698151</v>
          </cell>
          <cell r="N36">
            <v>0</v>
          </cell>
        </row>
        <row r="37">
          <cell r="C37" t="str">
            <v xml:space="preserve">           Nhaân coâng baäc 3,7/7</v>
          </cell>
          <cell r="D37" t="str">
            <v>coâng</v>
          </cell>
          <cell r="E37" t="str">
            <v>NC37</v>
          </cell>
          <cell r="F37">
            <v>1</v>
          </cell>
          <cell r="G37">
            <v>0.6</v>
          </cell>
          <cell r="H37">
            <v>0.6</v>
          </cell>
          <cell r="I37">
            <v>0</v>
          </cell>
          <cell r="J37">
            <v>22671.84363449692</v>
          </cell>
          <cell r="K37">
            <v>0</v>
          </cell>
          <cell r="L37">
            <v>0</v>
          </cell>
          <cell r="M37">
            <v>13603.106180698151</v>
          </cell>
          <cell r="N37">
            <v>0</v>
          </cell>
        </row>
        <row r="38">
          <cell r="A38">
            <v>7</v>
          </cell>
          <cell r="B38" t="str">
            <v>HA,2130</v>
          </cell>
          <cell r="C38" t="str">
            <v>BT töôøng ñaù 1X2 M200 , daøy &gt;45 Cm</v>
          </cell>
          <cell r="D38" t="str">
            <v>m3</v>
          </cell>
          <cell r="G38">
            <v>1</v>
          </cell>
          <cell r="J38">
            <v>0</v>
          </cell>
          <cell r="K38">
            <v>0</v>
          </cell>
          <cell r="L38">
            <v>600150.39626418217</v>
          </cell>
          <cell r="M38">
            <v>73112.392338295685</v>
          </cell>
          <cell r="N38">
            <v>17432.225823999997</v>
          </cell>
        </row>
        <row r="39">
          <cell r="C39" t="str">
            <v xml:space="preserve">         Vöõa beâ toâng  M200 ñaù1x2</v>
          </cell>
          <cell r="D39" t="str">
            <v>m3</v>
          </cell>
          <cell r="E39" t="str">
            <v>bt200d12</v>
          </cell>
          <cell r="F39">
            <v>1</v>
          </cell>
          <cell r="G39">
            <v>1.0249999999999999</v>
          </cell>
          <cell r="H39">
            <v>1.0249999999999999</v>
          </cell>
          <cell r="I39">
            <v>527827.83004436363</v>
          </cell>
          <cell r="J39">
            <v>0</v>
          </cell>
          <cell r="K39">
            <v>0</v>
          </cell>
          <cell r="L39">
            <v>541023.52579547267</v>
          </cell>
          <cell r="M39">
            <v>0</v>
          </cell>
          <cell r="N39">
            <v>0</v>
          </cell>
        </row>
        <row r="40">
          <cell r="C40" t="str">
            <v xml:space="preserve">         Goã vaùn caàu coâng taùc</v>
          </cell>
          <cell r="D40" t="str">
            <v>m3</v>
          </cell>
          <cell r="E40" t="str">
            <v>gv4</v>
          </cell>
          <cell r="F40">
            <v>1</v>
          </cell>
          <cell r="G40">
            <v>0.02</v>
          </cell>
          <cell r="H40">
            <v>0.02</v>
          </cell>
          <cell r="I40">
            <v>2321920.3819999998</v>
          </cell>
          <cell r="J40">
            <v>0</v>
          </cell>
          <cell r="K40">
            <v>0</v>
          </cell>
          <cell r="L40">
            <v>46438.407639999998</v>
          </cell>
          <cell r="M40">
            <v>0</v>
          </cell>
          <cell r="N40">
            <v>0</v>
          </cell>
        </row>
        <row r="41">
          <cell r="C41" t="str">
            <v xml:space="preserve">         Ñinh</v>
          </cell>
          <cell r="D41" t="str">
            <v>Kg</v>
          </cell>
          <cell r="E41" t="str">
            <v>dinh</v>
          </cell>
          <cell r="F41">
            <v>1</v>
          </cell>
          <cell r="G41">
            <v>4.8000000000000001E-2</v>
          </cell>
          <cell r="H41">
            <v>4.8000000000000001E-2</v>
          </cell>
          <cell r="I41">
            <v>7633.5</v>
          </cell>
          <cell r="J41">
            <v>0</v>
          </cell>
          <cell r="K41">
            <v>0</v>
          </cell>
          <cell r="L41">
            <v>366.40800000000002</v>
          </cell>
          <cell r="M41">
            <v>0</v>
          </cell>
          <cell r="N41">
            <v>0</v>
          </cell>
        </row>
        <row r="42">
          <cell r="C42" t="str">
            <v xml:space="preserve">         Ñinh ñæa </v>
          </cell>
          <cell r="D42" t="str">
            <v>Kg</v>
          </cell>
          <cell r="E42" t="str">
            <v>dia</v>
          </cell>
          <cell r="F42">
            <v>1</v>
          </cell>
          <cell r="G42">
            <v>0.35199999999999998</v>
          </cell>
          <cell r="H42">
            <v>0.35199999999999998</v>
          </cell>
          <cell r="I42">
            <v>1575</v>
          </cell>
          <cell r="J42">
            <v>0</v>
          </cell>
          <cell r="K42">
            <v>0</v>
          </cell>
          <cell r="L42">
            <v>554.4</v>
          </cell>
          <cell r="M42">
            <v>0</v>
          </cell>
          <cell r="N42">
            <v>0</v>
          </cell>
        </row>
        <row r="43">
          <cell r="C43" t="str">
            <v xml:space="preserve">         Vaâät lieäu khaùc</v>
          </cell>
          <cell r="D43" t="str">
            <v>%</v>
          </cell>
          <cell r="F43">
            <v>1</v>
          </cell>
          <cell r="G43">
            <v>2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11767.654828709456</v>
          </cell>
          <cell r="M43">
            <v>0</v>
          </cell>
          <cell r="N43">
            <v>0</v>
          </cell>
        </row>
        <row r="44">
          <cell r="C44" t="str">
            <v xml:space="preserve">         Nhaân coâng baäc 3,5/7</v>
          </cell>
          <cell r="D44" t="str">
            <v>coâng</v>
          </cell>
          <cell r="E44" t="str">
            <v>nc35</v>
          </cell>
          <cell r="F44">
            <v>1</v>
          </cell>
          <cell r="G44">
            <v>3.29</v>
          </cell>
          <cell r="H44">
            <v>3.29</v>
          </cell>
          <cell r="I44">
            <v>0</v>
          </cell>
          <cell r="J44">
            <v>22222.611652977412</v>
          </cell>
          <cell r="K44">
            <v>0</v>
          </cell>
          <cell r="L44">
            <v>0</v>
          </cell>
          <cell r="M44">
            <v>73112.392338295685</v>
          </cell>
          <cell r="N44">
            <v>0</v>
          </cell>
        </row>
        <row r="45">
          <cell r="C45" t="str">
            <v xml:space="preserve">         Maùy troän 250L</v>
          </cell>
          <cell r="D45" t="str">
            <v>ca</v>
          </cell>
          <cell r="E45" t="str">
            <v>mt250</v>
          </cell>
          <cell r="F45">
            <v>1</v>
          </cell>
          <cell r="G45">
            <v>9.5000000000000001E-2</v>
          </cell>
          <cell r="H45">
            <v>9.5000000000000001E-2</v>
          </cell>
          <cell r="I45">
            <v>0</v>
          </cell>
          <cell r="J45">
            <v>0</v>
          </cell>
          <cell r="K45">
            <v>105629.6384</v>
          </cell>
          <cell r="L45">
            <v>0</v>
          </cell>
          <cell r="M45">
            <v>0</v>
          </cell>
          <cell r="N45">
            <v>10034.815648</v>
          </cell>
        </row>
        <row r="46">
          <cell r="C46" t="str">
            <v xml:space="preserve">         Maùy ñaàm duøi 1,5 Kw</v>
          </cell>
          <cell r="D46" t="str">
            <v>ca</v>
          </cell>
          <cell r="E46" t="str">
            <v>mdr15</v>
          </cell>
          <cell r="F46">
            <v>1</v>
          </cell>
          <cell r="G46">
            <v>0.18</v>
          </cell>
          <cell r="H46">
            <v>0.18</v>
          </cell>
          <cell r="I46">
            <v>0</v>
          </cell>
          <cell r="J46">
            <v>0</v>
          </cell>
          <cell r="K46">
            <v>41096.723199999993</v>
          </cell>
          <cell r="L46">
            <v>0</v>
          </cell>
          <cell r="M46">
            <v>0</v>
          </cell>
          <cell r="N46">
            <v>7397.4101759999985</v>
          </cell>
        </row>
        <row r="47">
          <cell r="A47">
            <v>8</v>
          </cell>
          <cell r="B47" t="str">
            <v>HA,2120</v>
          </cell>
          <cell r="C47" t="str">
            <v>BTCT  M200 töôøng ñaù 1X2</v>
          </cell>
          <cell r="D47" t="str">
            <v>m3</v>
          </cell>
          <cell r="G47">
            <v>1</v>
          </cell>
          <cell r="J47">
            <v>0</v>
          </cell>
          <cell r="K47">
            <v>0</v>
          </cell>
          <cell r="L47">
            <v>670842.28633374197</v>
          </cell>
          <cell r="M47">
            <v>79112.497484599589</v>
          </cell>
          <cell r="N47">
            <v>17432.225823999997</v>
          </cell>
        </row>
        <row r="48">
          <cell r="C48" t="str">
            <v xml:space="preserve">         Vöõa beâ toâng  M200 ñaù1x2</v>
          </cell>
          <cell r="D48" t="str">
            <v>m3</v>
          </cell>
          <cell r="E48" t="str">
            <v>bt200d12</v>
          </cell>
          <cell r="F48">
            <v>1</v>
          </cell>
          <cell r="G48">
            <v>1.0249999999999999</v>
          </cell>
          <cell r="H48">
            <v>1.0249999999999999</v>
          </cell>
          <cell r="I48">
            <v>527827.83004436363</v>
          </cell>
          <cell r="J48">
            <v>0</v>
          </cell>
          <cell r="K48">
            <v>0</v>
          </cell>
          <cell r="L48">
            <v>541023.52579547267</v>
          </cell>
          <cell r="M48">
            <v>0</v>
          </cell>
          <cell r="N48">
            <v>0</v>
          </cell>
        </row>
        <row r="49">
          <cell r="C49" t="str">
            <v xml:space="preserve">         Goã vaùn caàu coâng taùc</v>
          </cell>
          <cell r="D49" t="str">
            <v>m3</v>
          </cell>
          <cell r="E49" t="str">
            <v>gv4</v>
          </cell>
          <cell r="F49">
            <v>1</v>
          </cell>
          <cell r="G49">
            <v>4.9000000000000002E-2</v>
          </cell>
          <cell r="H49">
            <v>4.9000000000000002E-2</v>
          </cell>
          <cell r="I49">
            <v>2321920.3819999998</v>
          </cell>
          <cell r="J49">
            <v>0</v>
          </cell>
          <cell r="K49">
            <v>0</v>
          </cell>
          <cell r="L49">
            <v>113774.09871799999</v>
          </cell>
          <cell r="M49">
            <v>0</v>
          </cell>
          <cell r="N49">
            <v>0</v>
          </cell>
        </row>
        <row r="50">
          <cell r="C50" t="str">
            <v xml:space="preserve">         Ñinh</v>
          </cell>
          <cell r="D50" t="str">
            <v>Kg</v>
          </cell>
          <cell r="E50" t="str">
            <v>dinh</v>
          </cell>
          <cell r="F50">
            <v>1</v>
          </cell>
          <cell r="G50">
            <v>0.19900000000000001</v>
          </cell>
          <cell r="H50">
            <v>0.19900000000000001</v>
          </cell>
          <cell r="I50">
            <v>7633.5</v>
          </cell>
          <cell r="J50">
            <v>0</v>
          </cell>
          <cell r="K50">
            <v>0</v>
          </cell>
          <cell r="L50">
            <v>1519.0665000000001</v>
          </cell>
          <cell r="M50">
            <v>0</v>
          </cell>
          <cell r="N50">
            <v>0</v>
          </cell>
        </row>
        <row r="51">
          <cell r="C51" t="str">
            <v xml:space="preserve">         Ñinh ñæa </v>
          </cell>
          <cell r="D51" t="str">
            <v>Kg</v>
          </cell>
          <cell r="E51" t="str">
            <v>dia</v>
          </cell>
          <cell r="F51">
            <v>1</v>
          </cell>
          <cell r="G51">
            <v>0.871</v>
          </cell>
          <cell r="H51">
            <v>0.871</v>
          </cell>
          <cell r="I51">
            <v>1575</v>
          </cell>
          <cell r="J51">
            <v>0</v>
          </cell>
          <cell r="K51">
            <v>0</v>
          </cell>
          <cell r="L51">
            <v>1371.825</v>
          </cell>
          <cell r="M51">
            <v>0</v>
          </cell>
          <cell r="N51">
            <v>0</v>
          </cell>
        </row>
        <row r="52">
          <cell r="C52" t="str">
            <v xml:space="preserve">         Vaâät lieäu khaùc</v>
          </cell>
          <cell r="D52" t="str">
            <v>%</v>
          </cell>
          <cell r="F52">
            <v>1</v>
          </cell>
          <cell r="G52">
            <v>2</v>
          </cell>
          <cell r="H52">
            <v>2</v>
          </cell>
          <cell r="I52">
            <v>0</v>
          </cell>
          <cell r="J52">
            <v>0</v>
          </cell>
          <cell r="K52">
            <v>0</v>
          </cell>
          <cell r="L52">
            <v>13153.770320269452</v>
          </cell>
          <cell r="M52">
            <v>0</v>
          </cell>
          <cell r="N52">
            <v>0</v>
          </cell>
        </row>
        <row r="53">
          <cell r="C53" t="str">
            <v xml:space="preserve">         Nhaân coâng baäc 3,5/7</v>
          </cell>
          <cell r="D53" t="str">
            <v>coâng</v>
          </cell>
          <cell r="E53" t="str">
            <v>nc35</v>
          </cell>
          <cell r="F53">
            <v>1</v>
          </cell>
          <cell r="G53">
            <v>3.56</v>
          </cell>
          <cell r="H53">
            <v>3.56</v>
          </cell>
          <cell r="I53">
            <v>0</v>
          </cell>
          <cell r="J53">
            <v>22222.611652977412</v>
          </cell>
          <cell r="K53">
            <v>0</v>
          </cell>
          <cell r="L53">
            <v>0</v>
          </cell>
          <cell r="M53">
            <v>79112.497484599589</v>
          </cell>
          <cell r="N53">
            <v>0</v>
          </cell>
        </row>
        <row r="54">
          <cell r="C54" t="str">
            <v xml:space="preserve">         Maùy troän 250L</v>
          </cell>
          <cell r="D54" t="str">
            <v>ca</v>
          </cell>
          <cell r="E54" t="str">
            <v>mt250</v>
          </cell>
          <cell r="F54">
            <v>1</v>
          </cell>
          <cell r="G54">
            <v>9.5000000000000001E-2</v>
          </cell>
          <cell r="H54">
            <v>9.5000000000000001E-2</v>
          </cell>
          <cell r="I54">
            <v>0</v>
          </cell>
          <cell r="J54">
            <v>0</v>
          </cell>
          <cell r="K54">
            <v>105629.6384</v>
          </cell>
          <cell r="L54">
            <v>0</v>
          </cell>
          <cell r="M54">
            <v>0</v>
          </cell>
          <cell r="N54">
            <v>10034.815648</v>
          </cell>
        </row>
        <row r="55">
          <cell r="C55" t="str">
            <v xml:space="preserve">         Maùy ñaàm duøi 1,5 Kw</v>
          </cell>
          <cell r="D55" t="str">
            <v>ca</v>
          </cell>
          <cell r="E55" t="str">
            <v>mdr15</v>
          </cell>
          <cell r="F55">
            <v>1</v>
          </cell>
          <cell r="G55">
            <v>0.18</v>
          </cell>
          <cell r="H55">
            <v>0.18</v>
          </cell>
          <cell r="I55">
            <v>0</v>
          </cell>
          <cell r="J55">
            <v>0</v>
          </cell>
          <cell r="K55">
            <v>41096.723199999993</v>
          </cell>
          <cell r="L55">
            <v>0</v>
          </cell>
          <cell r="M55">
            <v>0</v>
          </cell>
          <cell r="N55">
            <v>7397.4101759999985</v>
          </cell>
        </row>
        <row r="56">
          <cell r="A56">
            <v>9</v>
          </cell>
          <cell r="B56" t="str">
            <v>HA,1310</v>
          </cell>
          <cell r="C56" t="str">
            <v>BTCT  M200 neàn ñaù 2X4</v>
          </cell>
          <cell r="D56" t="str">
            <v>m3</v>
          </cell>
          <cell r="G56">
            <v>1</v>
          </cell>
          <cell r="J56">
            <v>0</v>
          </cell>
          <cell r="K56">
            <v>0</v>
          </cell>
          <cell r="L56">
            <v>513693.25693282112</v>
          </cell>
          <cell r="M56">
            <v>33337.260084702262</v>
          </cell>
          <cell r="N56">
            <v>13210.907918000001</v>
          </cell>
        </row>
        <row r="57">
          <cell r="C57" t="str">
            <v xml:space="preserve">         Vöõa beâ toâng M200 ñaù2x4 </v>
          </cell>
          <cell r="D57" t="str">
            <v>m3</v>
          </cell>
          <cell r="E57" t="str">
            <v>bt200d24</v>
          </cell>
          <cell r="F57">
            <v>1</v>
          </cell>
          <cell r="G57">
            <v>1.0249999999999999</v>
          </cell>
          <cell r="H57">
            <v>1.0249999999999999</v>
          </cell>
          <cell r="I57">
            <v>496202.13178731815</v>
          </cell>
          <cell r="J57">
            <v>0</v>
          </cell>
          <cell r="K57">
            <v>0</v>
          </cell>
          <cell r="L57">
            <v>508607.18508200109</v>
          </cell>
          <cell r="M57">
            <v>0</v>
          </cell>
          <cell r="N57">
            <v>0</v>
          </cell>
        </row>
        <row r="58">
          <cell r="C58" t="str">
            <v xml:space="preserve">         Vaâät lieäu khaùc</v>
          </cell>
          <cell r="D58" t="str">
            <v>%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>
            <v>0</v>
          </cell>
          <cell r="K58">
            <v>0</v>
          </cell>
          <cell r="L58">
            <v>5086.0718508200107</v>
          </cell>
          <cell r="M58">
            <v>0</v>
          </cell>
          <cell r="N58">
            <v>0</v>
          </cell>
        </row>
        <row r="59">
          <cell r="C59" t="str">
            <v xml:space="preserve">          Nhaân coâng baäc 3,0/7</v>
          </cell>
          <cell r="D59" t="str">
            <v>coâng</v>
          </cell>
          <cell r="E59" t="str">
            <v>nc30</v>
          </cell>
          <cell r="F59">
            <v>1</v>
          </cell>
          <cell r="G59">
            <v>1.58</v>
          </cell>
          <cell r="H59">
            <v>1.58</v>
          </cell>
          <cell r="I59">
            <v>0</v>
          </cell>
          <cell r="J59">
            <v>21099.531699178646</v>
          </cell>
          <cell r="K59">
            <v>0</v>
          </cell>
          <cell r="L59">
            <v>0</v>
          </cell>
          <cell r="M59">
            <v>33337.260084702262</v>
          </cell>
          <cell r="N59">
            <v>0</v>
          </cell>
        </row>
        <row r="60">
          <cell r="C60" t="str">
            <v xml:space="preserve">          Maùy troän 250L</v>
          </cell>
          <cell r="D60" t="str">
            <v>ca</v>
          </cell>
          <cell r="E60" t="str">
            <v>mt250</v>
          </cell>
          <cell r="F60">
            <v>1</v>
          </cell>
          <cell r="G60">
            <v>9.5000000000000001E-2</v>
          </cell>
          <cell r="H60">
            <v>9.5000000000000001E-2</v>
          </cell>
          <cell r="I60">
            <v>0</v>
          </cell>
          <cell r="J60">
            <v>0</v>
          </cell>
          <cell r="K60">
            <v>105629.6384</v>
          </cell>
          <cell r="L60">
            <v>0</v>
          </cell>
          <cell r="M60">
            <v>0</v>
          </cell>
          <cell r="N60">
            <v>10034.815648</v>
          </cell>
        </row>
        <row r="61">
          <cell r="C61" t="str">
            <v xml:space="preserve">          Maùy ñaàm baøn 1,0 Kw</v>
          </cell>
          <cell r="D61" t="str">
            <v>ca</v>
          </cell>
          <cell r="E61" t="str">
            <v>mdb10</v>
          </cell>
          <cell r="F61">
            <v>1</v>
          </cell>
          <cell r="G61">
            <v>8.8999999999999996E-2</v>
          </cell>
          <cell r="H61">
            <v>8.8999999999999996E-2</v>
          </cell>
          <cell r="I61">
            <v>0</v>
          </cell>
          <cell r="J61">
            <v>0</v>
          </cell>
          <cell r="K61">
            <v>35686.43</v>
          </cell>
          <cell r="L61">
            <v>0</v>
          </cell>
          <cell r="M61">
            <v>0</v>
          </cell>
          <cell r="N61">
            <v>3176.0922700000001</v>
          </cell>
        </row>
        <row r="62">
          <cell r="A62">
            <v>10</v>
          </cell>
          <cell r="B62" t="str">
            <v>HA,1120</v>
          </cell>
          <cell r="C62" t="str">
            <v xml:space="preserve">Beâ toâng M100 loùt moùng </v>
          </cell>
          <cell r="D62" t="str">
            <v>m3</v>
          </cell>
          <cell r="G62">
            <v>1</v>
          </cell>
          <cell r="J62">
            <v>0</v>
          </cell>
          <cell r="K62">
            <v>0</v>
          </cell>
          <cell r="L62">
            <v>406242.46139737271</v>
          </cell>
          <cell r="M62">
            <v>24897.447405030802</v>
          </cell>
          <cell r="N62">
            <v>13210.907918000001</v>
          </cell>
        </row>
        <row r="63">
          <cell r="C63" t="str">
            <v xml:space="preserve">          Vöõa beâ toâng  M100 ñaù2x4 </v>
          </cell>
          <cell r="D63" t="str">
            <v>m3</v>
          </cell>
          <cell r="E63" t="str">
            <v>bt100d24</v>
          </cell>
          <cell r="F63">
            <v>1</v>
          </cell>
          <cell r="G63">
            <v>1.0249999999999999</v>
          </cell>
          <cell r="H63">
            <v>1.0249999999999999</v>
          </cell>
          <cell r="I63">
            <v>396334.10868036363</v>
          </cell>
          <cell r="J63">
            <v>0</v>
          </cell>
          <cell r="K63">
            <v>0</v>
          </cell>
          <cell r="L63">
            <v>406242.46139737271</v>
          </cell>
          <cell r="M63">
            <v>0</v>
          </cell>
          <cell r="N63">
            <v>0</v>
          </cell>
        </row>
        <row r="64">
          <cell r="C64" t="str">
            <v xml:space="preserve">          Nhaân coâng baäc 3,0/7</v>
          </cell>
          <cell r="D64" t="str">
            <v>coâng</v>
          </cell>
          <cell r="E64" t="str">
            <v>nc30</v>
          </cell>
          <cell r="F64">
            <v>1</v>
          </cell>
          <cell r="G64">
            <v>1.18</v>
          </cell>
          <cell r="H64">
            <v>1.18</v>
          </cell>
          <cell r="I64">
            <v>0</v>
          </cell>
          <cell r="J64">
            <v>21099.531699178646</v>
          </cell>
          <cell r="K64">
            <v>0</v>
          </cell>
          <cell r="L64">
            <v>0</v>
          </cell>
          <cell r="M64">
            <v>24897.447405030802</v>
          </cell>
          <cell r="N64">
            <v>0</v>
          </cell>
        </row>
        <row r="65">
          <cell r="C65" t="str">
            <v xml:space="preserve">          Maùy troän 250L</v>
          </cell>
          <cell r="D65" t="str">
            <v>ca</v>
          </cell>
          <cell r="E65" t="str">
            <v>mt250</v>
          </cell>
          <cell r="F65">
            <v>1</v>
          </cell>
          <cell r="G65">
            <v>9.5000000000000001E-2</v>
          </cell>
          <cell r="H65">
            <v>9.5000000000000001E-2</v>
          </cell>
          <cell r="I65">
            <v>0</v>
          </cell>
          <cell r="J65">
            <v>0</v>
          </cell>
          <cell r="K65">
            <v>105629.6384</v>
          </cell>
          <cell r="L65">
            <v>0</v>
          </cell>
          <cell r="M65">
            <v>0</v>
          </cell>
          <cell r="N65">
            <v>10034.815648</v>
          </cell>
        </row>
        <row r="66">
          <cell r="C66" t="str">
            <v xml:space="preserve">          Maùy ñaàm baøn 1,0 Kw</v>
          </cell>
          <cell r="D66" t="str">
            <v>ca</v>
          </cell>
          <cell r="E66" t="str">
            <v>mdb10</v>
          </cell>
          <cell r="F66">
            <v>1</v>
          </cell>
          <cell r="G66">
            <v>8.8999999999999996E-2</v>
          </cell>
          <cell r="H66">
            <v>8.8999999999999996E-2</v>
          </cell>
          <cell r="I66">
            <v>0</v>
          </cell>
          <cell r="J66">
            <v>0</v>
          </cell>
          <cell r="K66">
            <v>35686.43</v>
          </cell>
          <cell r="L66">
            <v>0</v>
          </cell>
          <cell r="M66">
            <v>0</v>
          </cell>
          <cell r="N66">
            <v>3176.0922700000001</v>
          </cell>
        </row>
        <row r="67">
          <cell r="A67">
            <v>11</v>
          </cell>
          <cell r="B67" t="str">
            <v>GA,2110</v>
          </cell>
          <cell r="C67" t="str">
            <v>Ñaù xaây töôøng M100</v>
          </cell>
          <cell r="D67" t="str">
            <v>m3</v>
          </cell>
          <cell r="G67">
            <v>1</v>
          </cell>
          <cell r="J67">
            <v>0</v>
          </cell>
          <cell r="K67">
            <v>0</v>
          </cell>
          <cell r="L67">
            <v>360957.27414155449</v>
          </cell>
          <cell r="M67">
            <v>48000.841170431209</v>
          </cell>
          <cell r="N67">
            <v>0</v>
          </cell>
        </row>
        <row r="68">
          <cell r="C68" t="str">
            <v xml:space="preserve">          Ñaù hoäc </v>
          </cell>
          <cell r="D68" t="str">
            <v>m3</v>
          </cell>
          <cell r="E68" t="str">
            <v>dh</v>
          </cell>
          <cell r="F68">
            <v>1</v>
          </cell>
          <cell r="G68">
            <v>1.2</v>
          </cell>
          <cell r="H68">
            <v>1.2</v>
          </cell>
          <cell r="I68">
            <v>133993.94112499998</v>
          </cell>
          <cell r="J68">
            <v>0</v>
          </cell>
          <cell r="K68">
            <v>0</v>
          </cell>
          <cell r="L68">
            <v>160792.72934999998</v>
          </cell>
          <cell r="M68">
            <v>0</v>
          </cell>
          <cell r="N68">
            <v>0</v>
          </cell>
        </row>
        <row r="69">
          <cell r="C69" t="str">
            <v xml:space="preserve">          Ñaù daêm </v>
          </cell>
          <cell r="D69" t="str">
            <v>m3</v>
          </cell>
          <cell r="E69" t="str">
            <v>dA46m</v>
          </cell>
          <cell r="F69">
            <v>1</v>
          </cell>
          <cell r="G69">
            <v>5.7000000000000002E-2</v>
          </cell>
          <cell r="H69">
            <v>5.7000000000000002E-2</v>
          </cell>
          <cell r="I69">
            <v>162691.0165</v>
          </cell>
          <cell r="J69">
            <v>0</v>
          </cell>
          <cell r="K69">
            <v>0</v>
          </cell>
          <cell r="L69">
            <v>9273.3879405000007</v>
          </cell>
          <cell r="M69">
            <v>0</v>
          </cell>
          <cell r="N69">
            <v>0</v>
          </cell>
        </row>
        <row r="70">
          <cell r="C70" t="str">
            <v xml:space="preserve">          Vöõa </v>
          </cell>
          <cell r="D70" t="str">
            <v>m3</v>
          </cell>
          <cell r="E70" t="str">
            <v>v100</v>
          </cell>
          <cell r="F70">
            <v>1</v>
          </cell>
          <cell r="G70">
            <v>0.42</v>
          </cell>
          <cell r="H70">
            <v>0.42</v>
          </cell>
          <cell r="I70">
            <v>454502.75440727273</v>
          </cell>
          <cell r="J70">
            <v>0</v>
          </cell>
          <cell r="K70">
            <v>0</v>
          </cell>
          <cell r="L70">
            <v>190891.15685105455</v>
          </cell>
          <cell r="M70">
            <v>0</v>
          </cell>
          <cell r="N70">
            <v>0</v>
          </cell>
        </row>
        <row r="71">
          <cell r="C71" t="str">
            <v xml:space="preserve">         Nhaân coâng baäc 3,5/7</v>
          </cell>
          <cell r="D71" t="str">
            <v>coâng</v>
          </cell>
          <cell r="E71" t="str">
            <v>nc35</v>
          </cell>
          <cell r="F71">
            <v>1</v>
          </cell>
          <cell r="G71">
            <v>2.16</v>
          </cell>
          <cell r="H71">
            <v>2.16</v>
          </cell>
          <cell r="I71">
            <v>0</v>
          </cell>
          <cell r="J71">
            <v>22222.611652977412</v>
          </cell>
          <cell r="K71">
            <v>0</v>
          </cell>
          <cell r="L71">
            <v>0</v>
          </cell>
          <cell r="M71">
            <v>48000.841170431209</v>
          </cell>
          <cell r="N71">
            <v>0</v>
          </cell>
        </row>
        <row r="72">
          <cell r="A72">
            <v>12</v>
          </cell>
          <cell r="B72" t="str">
            <v>GA,1110</v>
          </cell>
          <cell r="C72" t="str">
            <v>Ñaù xaây moùng M100</v>
          </cell>
          <cell r="D72" t="str">
            <v>m3</v>
          </cell>
          <cell r="G72">
            <v>1</v>
          </cell>
          <cell r="J72">
            <v>0</v>
          </cell>
          <cell r="K72">
            <v>0</v>
          </cell>
          <cell r="L72">
            <v>360957.27414155449</v>
          </cell>
          <cell r="M72">
            <v>42445.188257186855</v>
          </cell>
          <cell r="N72">
            <v>0</v>
          </cell>
        </row>
        <row r="73">
          <cell r="C73" t="str">
            <v xml:space="preserve">          Ñaù hoäc </v>
          </cell>
          <cell r="D73" t="str">
            <v>m3</v>
          </cell>
          <cell r="E73" t="str">
            <v>dh</v>
          </cell>
          <cell r="F73">
            <v>1</v>
          </cell>
          <cell r="G73">
            <v>1.2</v>
          </cell>
          <cell r="H73">
            <v>1.2</v>
          </cell>
          <cell r="I73">
            <v>133993.94112499998</v>
          </cell>
          <cell r="J73">
            <v>0</v>
          </cell>
          <cell r="K73">
            <v>0</v>
          </cell>
          <cell r="L73">
            <v>160792.72934999998</v>
          </cell>
          <cell r="M73">
            <v>0</v>
          </cell>
          <cell r="N73">
            <v>0</v>
          </cell>
        </row>
        <row r="74">
          <cell r="C74" t="str">
            <v xml:space="preserve">          Ñaù daêm </v>
          </cell>
          <cell r="D74" t="str">
            <v>m3</v>
          </cell>
          <cell r="E74" t="str">
            <v>dA46m</v>
          </cell>
          <cell r="F74">
            <v>1</v>
          </cell>
          <cell r="G74">
            <v>5.7000000000000002E-2</v>
          </cell>
          <cell r="H74">
            <v>5.7000000000000002E-2</v>
          </cell>
          <cell r="I74">
            <v>162691.0165</v>
          </cell>
          <cell r="J74">
            <v>0</v>
          </cell>
          <cell r="K74">
            <v>0</v>
          </cell>
          <cell r="L74">
            <v>9273.3879405000007</v>
          </cell>
          <cell r="M74">
            <v>0</v>
          </cell>
          <cell r="N74">
            <v>0</v>
          </cell>
        </row>
        <row r="75">
          <cell r="C75" t="str">
            <v xml:space="preserve">          Vöõa </v>
          </cell>
          <cell r="D75" t="str">
            <v>m3</v>
          </cell>
          <cell r="E75" t="str">
            <v>v100</v>
          </cell>
          <cell r="F75">
            <v>1</v>
          </cell>
          <cell r="G75">
            <v>0.42</v>
          </cell>
          <cell r="H75">
            <v>0.42</v>
          </cell>
          <cell r="I75">
            <v>454502.75440727273</v>
          </cell>
          <cell r="J75">
            <v>0</v>
          </cell>
          <cell r="K75">
            <v>0</v>
          </cell>
          <cell r="L75">
            <v>190891.15685105455</v>
          </cell>
          <cell r="M75">
            <v>0</v>
          </cell>
          <cell r="N75">
            <v>0</v>
          </cell>
        </row>
        <row r="76">
          <cell r="C76" t="str">
            <v xml:space="preserve">          Nhaân coâng baäc 3,5/7</v>
          </cell>
          <cell r="D76" t="str">
            <v>coâng</v>
          </cell>
          <cell r="E76" t="str">
            <v>nc35</v>
          </cell>
          <cell r="F76">
            <v>1</v>
          </cell>
          <cell r="G76">
            <v>1.91</v>
          </cell>
          <cell r="H76">
            <v>1.91</v>
          </cell>
          <cell r="I76">
            <v>0</v>
          </cell>
          <cell r="J76">
            <v>22222.611652977412</v>
          </cell>
          <cell r="K76">
            <v>0</v>
          </cell>
          <cell r="L76">
            <v>0</v>
          </cell>
          <cell r="M76">
            <v>42445.188257186855</v>
          </cell>
          <cell r="N76">
            <v>0</v>
          </cell>
        </row>
        <row r="77">
          <cell r="A77">
            <v>13</v>
          </cell>
          <cell r="B77" t="str">
            <v>PA,1210</v>
          </cell>
          <cell r="C77" t="str">
            <v>Vöõa loùt M100 daày 1,5 Cm</v>
          </cell>
          <cell r="D77" t="str">
            <v>m2</v>
          </cell>
          <cell r="G77">
            <v>1</v>
          </cell>
          <cell r="J77">
            <v>0</v>
          </cell>
          <cell r="K77">
            <v>0</v>
          </cell>
          <cell r="L77">
            <v>7726.5468249236374</v>
          </cell>
          <cell r="M77">
            <v>3106.0425779260781</v>
          </cell>
          <cell r="N77">
            <v>172.70696040000001</v>
          </cell>
        </row>
        <row r="78">
          <cell r="C78" t="str">
            <v xml:space="preserve">          Vöõa </v>
          </cell>
          <cell r="D78" t="str">
            <v>m3</v>
          </cell>
          <cell r="E78" t="str">
            <v>v100</v>
          </cell>
          <cell r="F78">
            <v>1</v>
          </cell>
          <cell r="G78">
            <v>1.7000000000000001E-2</v>
          </cell>
          <cell r="H78">
            <v>1.7000000000000001E-2</v>
          </cell>
          <cell r="I78">
            <v>454502.75440727273</v>
          </cell>
          <cell r="J78">
            <v>0</v>
          </cell>
          <cell r="K78">
            <v>0</v>
          </cell>
          <cell r="L78">
            <v>7726.5468249236374</v>
          </cell>
          <cell r="M78">
            <v>0</v>
          </cell>
          <cell r="N78">
            <v>0</v>
          </cell>
        </row>
        <row r="79">
          <cell r="C79" t="str">
            <v xml:space="preserve">           Nhaân coâng baäc 3,7/7</v>
          </cell>
          <cell r="D79" t="str">
            <v>coâng</v>
          </cell>
          <cell r="E79" t="str">
            <v>NC37</v>
          </cell>
          <cell r="F79">
            <v>1</v>
          </cell>
          <cell r="G79">
            <v>0.13700000000000001</v>
          </cell>
          <cell r="H79">
            <v>0.13700000000000001</v>
          </cell>
          <cell r="I79">
            <v>0</v>
          </cell>
          <cell r="J79">
            <v>22671.84363449692</v>
          </cell>
          <cell r="K79">
            <v>0</v>
          </cell>
          <cell r="L79">
            <v>0</v>
          </cell>
          <cell r="M79">
            <v>3106.0425779260781</v>
          </cell>
          <cell r="N79">
            <v>0</v>
          </cell>
        </row>
        <row r="80">
          <cell r="C80" t="str">
            <v xml:space="preserve">           Maùy troän 80L</v>
          </cell>
          <cell r="D80" t="str">
            <v>ca</v>
          </cell>
          <cell r="E80" t="str">
            <v>MT80</v>
          </cell>
          <cell r="F80">
            <v>1</v>
          </cell>
          <cell r="G80">
            <v>3.0000000000000001E-3</v>
          </cell>
          <cell r="H80">
            <v>3.0000000000000001E-3</v>
          </cell>
          <cell r="I80">
            <v>0</v>
          </cell>
          <cell r="J80">
            <v>0</v>
          </cell>
          <cell r="K80">
            <v>57568.986799999999</v>
          </cell>
          <cell r="L80">
            <v>0</v>
          </cell>
          <cell r="M80">
            <v>0</v>
          </cell>
          <cell r="N80">
            <v>172.70696040000001</v>
          </cell>
        </row>
        <row r="81">
          <cell r="A81">
            <v>14</v>
          </cell>
          <cell r="B81" t="str">
            <v>UD,5112</v>
          </cell>
          <cell r="C81" t="str">
            <v>Laøm taàng loïc caùt</v>
          </cell>
          <cell r="D81" t="str">
            <v>m3</v>
          </cell>
          <cell r="G81">
            <v>1</v>
          </cell>
          <cell r="J81">
            <v>0</v>
          </cell>
          <cell r="K81">
            <v>0</v>
          </cell>
          <cell r="L81">
            <v>116970.24899999997</v>
          </cell>
          <cell r="M81">
            <v>16457.634725359345</v>
          </cell>
          <cell r="N81">
            <v>0</v>
          </cell>
        </row>
        <row r="82">
          <cell r="C82" t="str">
            <v xml:space="preserve">           Caùt </v>
          </cell>
          <cell r="D82" t="str">
            <v>m3</v>
          </cell>
          <cell r="E82" t="str">
            <v>cat</v>
          </cell>
          <cell r="F82">
            <v>1</v>
          </cell>
          <cell r="G82">
            <v>1.1499999999999999</v>
          </cell>
          <cell r="H82">
            <v>1.1499999999999999</v>
          </cell>
          <cell r="I82">
            <v>101713.25999999998</v>
          </cell>
          <cell r="J82">
            <v>0</v>
          </cell>
          <cell r="K82">
            <v>0</v>
          </cell>
          <cell r="L82">
            <v>116970.24899999997</v>
          </cell>
          <cell r="M82">
            <v>0</v>
          </cell>
          <cell r="N82">
            <v>0</v>
          </cell>
        </row>
        <row r="83">
          <cell r="C83" t="str">
            <v xml:space="preserve">           Nhaân coâng baäc 3,0/7</v>
          </cell>
          <cell r="D83" t="str">
            <v>coâng</v>
          </cell>
          <cell r="E83" t="str">
            <v>nc30</v>
          </cell>
          <cell r="F83">
            <v>1</v>
          </cell>
          <cell r="G83">
            <v>0.78</v>
          </cell>
          <cell r="H83">
            <v>0.78</v>
          </cell>
          <cell r="I83">
            <v>0</v>
          </cell>
          <cell r="J83">
            <v>21099.531699178646</v>
          </cell>
          <cell r="K83">
            <v>0</v>
          </cell>
          <cell r="L83">
            <v>0</v>
          </cell>
          <cell r="M83">
            <v>16457.634725359345</v>
          </cell>
          <cell r="N83">
            <v>0</v>
          </cell>
        </row>
        <row r="84">
          <cell r="A84">
            <v>15</v>
          </cell>
          <cell r="B84" t="str">
            <v>UD,5122</v>
          </cell>
          <cell r="C84" t="str">
            <v>Laøm taàng loïc ñaù daêm</v>
          </cell>
          <cell r="D84" t="str">
            <v>m3</v>
          </cell>
          <cell r="G84">
            <v>1</v>
          </cell>
          <cell r="J84">
            <v>0</v>
          </cell>
          <cell r="K84">
            <v>0</v>
          </cell>
          <cell r="L84">
            <v>198483.04012999998</v>
          </cell>
          <cell r="M84">
            <v>45785.983787217658</v>
          </cell>
          <cell r="N84">
            <v>0</v>
          </cell>
        </row>
        <row r="85">
          <cell r="C85" t="str">
            <v xml:space="preserve">           Ñaù daêm </v>
          </cell>
          <cell r="D85" t="str">
            <v>m3</v>
          </cell>
          <cell r="E85" t="str">
            <v>dA46m</v>
          </cell>
          <cell r="F85">
            <v>1</v>
          </cell>
          <cell r="G85">
            <v>1.22</v>
          </cell>
          <cell r="H85">
            <v>1.22</v>
          </cell>
          <cell r="I85">
            <v>162691.0165</v>
          </cell>
          <cell r="J85">
            <v>0</v>
          </cell>
          <cell r="K85">
            <v>0</v>
          </cell>
          <cell r="L85">
            <v>198483.04012999998</v>
          </cell>
          <cell r="M85">
            <v>0</v>
          </cell>
          <cell r="N85">
            <v>0</v>
          </cell>
        </row>
        <row r="86">
          <cell r="C86" t="str">
            <v xml:space="preserve">           Nhaân coâng baäc 3,0/7</v>
          </cell>
          <cell r="D86" t="str">
            <v>coâng</v>
          </cell>
          <cell r="E86" t="str">
            <v>nc30</v>
          </cell>
          <cell r="F86">
            <v>1</v>
          </cell>
          <cell r="G86">
            <v>2.17</v>
          </cell>
          <cell r="H86">
            <v>2.17</v>
          </cell>
          <cell r="I86">
            <v>0</v>
          </cell>
          <cell r="J86">
            <v>21099.531699178646</v>
          </cell>
          <cell r="K86">
            <v>0</v>
          </cell>
          <cell r="L86">
            <v>0</v>
          </cell>
          <cell r="M86">
            <v>45785.983787217658</v>
          </cell>
          <cell r="N86">
            <v>0</v>
          </cell>
        </row>
        <row r="87">
          <cell r="A87">
            <v>16</v>
          </cell>
          <cell r="B87" t="str">
            <v>TT3</v>
          </cell>
          <cell r="C87" t="str">
            <v>Cao su cuû toûi</v>
          </cell>
          <cell r="D87" t="str">
            <v>m</v>
          </cell>
          <cell r="G87">
            <v>1</v>
          </cell>
          <cell r="J87">
            <v>0</v>
          </cell>
          <cell r="K87">
            <v>0</v>
          </cell>
          <cell r="L87">
            <v>125000</v>
          </cell>
          <cell r="M87">
            <v>10549.765849589323</v>
          </cell>
          <cell r="N87">
            <v>0</v>
          </cell>
        </row>
        <row r="88">
          <cell r="C88" t="str">
            <v xml:space="preserve">          Cao su cuû toûi</v>
          </cell>
          <cell r="D88" t="str">
            <v>m</v>
          </cell>
          <cell r="F88">
            <v>1</v>
          </cell>
          <cell r="G88">
            <v>1</v>
          </cell>
          <cell r="H88">
            <v>1</v>
          </cell>
          <cell r="I88">
            <v>125000</v>
          </cell>
          <cell r="J88">
            <v>0</v>
          </cell>
          <cell r="K88">
            <v>0</v>
          </cell>
          <cell r="L88">
            <v>125000</v>
          </cell>
          <cell r="M88">
            <v>0</v>
          </cell>
          <cell r="N88">
            <v>0</v>
          </cell>
        </row>
        <row r="89">
          <cell r="C89" t="str">
            <v xml:space="preserve">           Nhaân coâng baäc 3,0/7</v>
          </cell>
          <cell r="D89" t="str">
            <v>coâng</v>
          </cell>
          <cell r="E89" t="str">
            <v>nc30</v>
          </cell>
          <cell r="F89">
            <v>1</v>
          </cell>
          <cell r="G89">
            <v>0.5</v>
          </cell>
          <cell r="H89">
            <v>0.5</v>
          </cell>
          <cell r="I89">
            <v>0</v>
          </cell>
          <cell r="J89">
            <v>21099.531699178646</v>
          </cell>
          <cell r="K89">
            <v>0</v>
          </cell>
          <cell r="L89">
            <v>0</v>
          </cell>
          <cell r="M89">
            <v>10549.765849589323</v>
          </cell>
          <cell r="N89">
            <v>0</v>
          </cell>
        </row>
        <row r="90">
          <cell r="A90">
            <v>17</v>
          </cell>
          <cell r="B90" t="str">
            <v>UD,3310</v>
          </cell>
          <cell r="C90" t="str">
            <v>Bao taûi nhöïa ñöôøng</v>
          </cell>
          <cell r="D90" t="str">
            <v>m2</v>
          </cell>
          <cell r="G90">
            <v>1</v>
          </cell>
          <cell r="J90">
            <v>0</v>
          </cell>
          <cell r="K90">
            <v>0</v>
          </cell>
          <cell r="L90">
            <v>19732.195004000001</v>
          </cell>
          <cell r="M90">
            <v>11111.305826488706</v>
          </cell>
          <cell r="N90">
            <v>0</v>
          </cell>
        </row>
        <row r="91">
          <cell r="C91" t="str">
            <v xml:space="preserve">           Nhöïa bi tum</v>
          </cell>
          <cell r="D91" t="str">
            <v>kg</v>
          </cell>
          <cell r="E91" t="str">
            <v>nd</v>
          </cell>
          <cell r="F91">
            <v>1</v>
          </cell>
          <cell r="G91">
            <v>3.15</v>
          </cell>
          <cell r="H91">
            <v>3.15</v>
          </cell>
          <cell r="I91">
            <v>3616.0301600000003</v>
          </cell>
          <cell r="J91">
            <v>0</v>
          </cell>
          <cell r="K91">
            <v>0</v>
          </cell>
          <cell r="L91">
            <v>11390.495004</v>
          </cell>
          <cell r="M91">
            <v>0</v>
          </cell>
          <cell r="N91">
            <v>0</v>
          </cell>
        </row>
        <row r="92">
          <cell r="C92" t="str">
            <v xml:space="preserve">           Bao taûi </v>
          </cell>
          <cell r="D92" t="str">
            <v>m2</v>
          </cell>
          <cell r="E92" t="str">
            <v>btai</v>
          </cell>
          <cell r="F92">
            <v>1</v>
          </cell>
          <cell r="G92">
            <v>1.2</v>
          </cell>
          <cell r="H92">
            <v>1.2</v>
          </cell>
          <cell r="I92">
            <v>4950</v>
          </cell>
          <cell r="J92">
            <v>0</v>
          </cell>
          <cell r="K92">
            <v>0</v>
          </cell>
          <cell r="L92">
            <v>5940</v>
          </cell>
          <cell r="M92">
            <v>0</v>
          </cell>
          <cell r="N92">
            <v>0</v>
          </cell>
        </row>
        <row r="93">
          <cell r="C93" t="str">
            <v xml:space="preserve">           Boät ñaù</v>
          </cell>
          <cell r="D93" t="str">
            <v>Kg</v>
          </cell>
          <cell r="E93" t="str">
            <v>bda</v>
          </cell>
          <cell r="F93">
            <v>1</v>
          </cell>
          <cell r="G93">
            <v>1.81</v>
          </cell>
          <cell r="H93">
            <v>1.81</v>
          </cell>
          <cell r="I93">
            <v>770.00000000000011</v>
          </cell>
          <cell r="J93">
            <v>0</v>
          </cell>
          <cell r="K93">
            <v>0</v>
          </cell>
          <cell r="L93">
            <v>1393.7000000000003</v>
          </cell>
          <cell r="M93">
            <v>0</v>
          </cell>
          <cell r="N93">
            <v>0</v>
          </cell>
        </row>
        <row r="94">
          <cell r="C94" t="str">
            <v xml:space="preserve">           Cuûi</v>
          </cell>
          <cell r="D94" t="str">
            <v>Kg</v>
          </cell>
          <cell r="E94" t="str">
            <v>cui</v>
          </cell>
          <cell r="F94">
            <v>1</v>
          </cell>
          <cell r="G94">
            <v>3</v>
          </cell>
          <cell r="H94">
            <v>3</v>
          </cell>
          <cell r="I94">
            <v>336</v>
          </cell>
          <cell r="J94">
            <v>0</v>
          </cell>
          <cell r="K94">
            <v>0</v>
          </cell>
          <cell r="L94">
            <v>1008</v>
          </cell>
          <cell r="M94">
            <v>0</v>
          </cell>
          <cell r="N94">
            <v>0</v>
          </cell>
        </row>
        <row r="95">
          <cell r="C95" t="str">
            <v xml:space="preserve">           Nhaân coâng baäc 3,5/7</v>
          </cell>
          <cell r="D95" t="str">
            <v>coâng</v>
          </cell>
          <cell r="E95" t="str">
            <v>nc35</v>
          </cell>
          <cell r="F95">
            <v>1</v>
          </cell>
          <cell r="G95">
            <v>0.5</v>
          </cell>
          <cell r="H95">
            <v>0.5</v>
          </cell>
          <cell r="I95">
            <v>0</v>
          </cell>
          <cell r="J95">
            <v>22222.611652977412</v>
          </cell>
          <cell r="K95">
            <v>0</v>
          </cell>
          <cell r="L95">
            <v>0</v>
          </cell>
          <cell r="M95">
            <v>11111.305826488706</v>
          </cell>
          <cell r="N95">
            <v>0</v>
          </cell>
        </row>
        <row r="96">
          <cell r="A96">
            <v>18</v>
          </cell>
          <cell r="B96" t="str">
            <v>IA,2111</v>
          </cell>
          <cell r="C96" t="str">
            <v xml:space="preserve"> Coát theùp töôøng f&lt;= 10 mm </v>
          </cell>
          <cell r="D96" t="str">
            <v>taán</v>
          </cell>
          <cell r="G96">
            <v>1</v>
          </cell>
          <cell r="J96">
            <v>0</v>
          </cell>
          <cell r="K96">
            <v>0</v>
          </cell>
          <cell r="L96">
            <v>4590828.9258000003</v>
          </cell>
          <cell r="M96">
            <v>309017.22873819305</v>
          </cell>
          <cell r="N96">
            <v>17462.596320000001</v>
          </cell>
        </row>
        <row r="97">
          <cell r="C97" t="str">
            <v xml:space="preserve">          Theùp troøn </v>
          </cell>
          <cell r="D97" t="str">
            <v>Kg</v>
          </cell>
          <cell r="E97" t="str">
            <v>th</v>
          </cell>
          <cell r="F97">
            <v>1</v>
          </cell>
          <cell r="G97">
            <v>1005</v>
          </cell>
          <cell r="H97">
            <v>1005</v>
          </cell>
          <cell r="I97">
            <v>4425.5683600000002</v>
          </cell>
          <cell r="J97">
            <v>0</v>
          </cell>
          <cell r="K97">
            <v>0</v>
          </cell>
          <cell r="L97">
            <v>4447696.2017999999</v>
          </cell>
          <cell r="M97">
            <v>0</v>
          </cell>
          <cell r="N97">
            <v>0</v>
          </cell>
        </row>
        <row r="98">
          <cell r="C98" t="str">
            <v xml:space="preserve">           Daây theùp </v>
          </cell>
          <cell r="D98" t="str">
            <v>Kg</v>
          </cell>
          <cell r="E98" t="str">
            <v>tb</v>
          </cell>
          <cell r="F98">
            <v>1</v>
          </cell>
          <cell r="G98">
            <v>21.42</v>
          </cell>
          <cell r="H98">
            <v>21.42</v>
          </cell>
          <cell r="I98">
            <v>6682.2000000000007</v>
          </cell>
          <cell r="J98">
            <v>0</v>
          </cell>
          <cell r="K98">
            <v>0</v>
          </cell>
          <cell r="L98">
            <v>143132.72400000002</v>
          </cell>
          <cell r="M98">
            <v>0</v>
          </cell>
          <cell r="N98">
            <v>0</v>
          </cell>
        </row>
        <row r="99">
          <cell r="C99" t="str">
            <v xml:space="preserve">           Nhaân coâng baäc 3,7/7</v>
          </cell>
          <cell r="D99" t="str">
            <v>coâng</v>
          </cell>
          <cell r="E99" t="str">
            <v>NC37</v>
          </cell>
          <cell r="F99">
            <v>1</v>
          </cell>
          <cell r="G99">
            <v>13.63</v>
          </cell>
          <cell r="H99">
            <v>13.63</v>
          </cell>
          <cell r="I99">
            <v>0</v>
          </cell>
          <cell r="J99">
            <v>22671.84363449692</v>
          </cell>
          <cell r="K99">
            <v>0</v>
          </cell>
          <cell r="L99">
            <v>0</v>
          </cell>
          <cell r="M99">
            <v>309017.22873819305</v>
          </cell>
          <cell r="N99">
            <v>0</v>
          </cell>
        </row>
        <row r="100">
          <cell r="C100" t="str">
            <v xml:space="preserve">           Maùy caét uoán</v>
          </cell>
          <cell r="D100" t="str">
            <v>ca</v>
          </cell>
          <cell r="E100" t="str">
            <v>mcu</v>
          </cell>
          <cell r="F100">
            <v>1</v>
          </cell>
          <cell r="G100">
            <v>0.4</v>
          </cell>
          <cell r="H100">
            <v>0.4</v>
          </cell>
          <cell r="I100">
            <v>0</v>
          </cell>
          <cell r="J100">
            <v>0</v>
          </cell>
          <cell r="K100">
            <v>43656.4908</v>
          </cell>
          <cell r="L100">
            <v>0</v>
          </cell>
          <cell r="M100">
            <v>0</v>
          </cell>
          <cell r="N100">
            <v>17462.596320000001</v>
          </cell>
        </row>
        <row r="101">
          <cell r="A101">
            <v>19</v>
          </cell>
          <cell r="B101" t="str">
            <v>IA,2121</v>
          </cell>
          <cell r="C101" t="str">
            <v xml:space="preserve"> Coát theùp töôøng f&lt; 18 mm </v>
          </cell>
          <cell r="D101" t="str">
            <v>taán</v>
          </cell>
          <cell r="G101">
            <v>1</v>
          </cell>
          <cell r="J101">
            <v>0</v>
          </cell>
          <cell r="K101">
            <v>0</v>
          </cell>
          <cell r="L101">
            <v>4644579.9432000006</v>
          </cell>
          <cell r="M101">
            <v>253244.4933973306</v>
          </cell>
          <cell r="N101">
            <v>136830.670912</v>
          </cell>
        </row>
        <row r="102">
          <cell r="C102" t="str">
            <v xml:space="preserve">          Theùp troøn </v>
          </cell>
          <cell r="D102" t="str">
            <v>Kg</v>
          </cell>
          <cell r="E102" t="str">
            <v>th</v>
          </cell>
          <cell r="F102">
            <v>1</v>
          </cell>
          <cell r="G102">
            <v>1020</v>
          </cell>
          <cell r="H102">
            <v>1020</v>
          </cell>
          <cell r="I102">
            <v>4425.5683600000002</v>
          </cell>
          <cell r="J102">
            <v>0</v>
          </cell>
          <cell r="K102">
            <v>0</v>
          </cell>
          <cell r="L102">
            <v>4514079.7272000005</v>
          </cell>
          <cell r="M102">
            <v>0</v>
          </cell>
          <cell r="N102">
            <v>0</v>
          </cell>
        </row>
        <row r="103">
          <cell r="C103" t="str">
            <v xml:space="preserve">          Daây theùp </v>
          </cell>
          <cell r="D103" t="str">
            <v>Kg</v>
          </cell>
          <cell r="E103" t="str">
            <v>tb</v>
          </cell>
          <cell r="F103">
            <v>1</v>
          </cell>
          <cell r="G103">
            <v>14.28</v>
          </cell>
          <cell r="H103">
            <v>14.28</v>
          </cell>
          <cell r="I103">
            <v>6682.2000000000007</v>
          </cell>
          <cell r="J103">
            <v>0</v>
          </cell>
          <cell r="K103">
            <v>0</v>
          </cell>
          <cell r="L103">
            <v>95421.816000000006</v>
          </cell>
          <cell r="M103">
            <v>0</v>
          </cell>
          <cell r="N103">
            <v>0</v>
          </cell>
        </row>
        <row r="104">
          <cell r="C104" t="str">
            <v xml:space="preserve">          Que haøn</v>
          </cell>
          <cell r="D104" t="str">
            <v>Kg</v>
          </cell>
          <cell r="E104" t="str">
            <v>qh</v>
          </cell>
          <cell r="F104">
            <v>1</v>
          </cell>
          <cell r="G104">
            <v>4.6399999999999997</v>
          </cell>
          <cell r="H104">
            <v>4.6399999999999997</v>
          </cell>
          <cell r="I104">
            <v>7560</v>
          </cell>
          <cell r="J104">
            <v>0</v>
          </cell>
          <cell r="K104">
            <v>0</v>
          </cell>
          <cell r="L104">
            <v>35078.399999999994</v>
          </cell>
          <cell r="M104">
            <v>0</v>
          </cell>
          <cell r="N104">
            <v>0</v>
          </cell>
        </row>
        <row r="105">
          <cell r="C105" t="str">
            <v xml:space="preserve">           Nhaân coâng baäc 3,7/7</v>
          </cell>
          <cell r="D105" t="str">
            <v>coâng</v>
          </cell>
          <cell r="E105" t="str">
            <v>NC37</v>
          </cell>
          <cell r="F105">
            <v>1</v>
          </cell>
          <cell r="G105">
            <v>11.17</v>
          </cell>
          <cell r="H105">
            <v>11.17</v>
          </cell>
          <cell r="I105">
            <v>0</v>
          </cell>
          <cell r="J105">
            <v>22671.84363449692</v>
          </cell>
          <cell r="K105">
            <v>0</v>
          </cell>
          <cell r="L105">
            <v>0</v>
          </cell>
          <cell r="M105">
            <v>253244.4933973306</v>
          </cell>
          <cell r="N105">
            <v>0</v>
          </cell>
        </row>
        <row r="106">
          <cell r="C106" t="str">
            <v xml:space="preserve">          Maùy haøn 23 Kw </v>
          </cell>
          <cell r="D106" t="str">
            <v>ca</v>
          </cell>
          <cell r="E106" t="str">
            <v>mhX</v>
          </cell>
          <cell r="F106">
            <v>1</v>
          </cell>
          <cell r="G106">
            <v>1.1200000000000001</v>
          </cell>
          <cell r="H106">
            <v>1.1200000000000001</v>
          </cell>
          <cell r="I106">
            <v>0</v>
          </cell>
          <cell r="J106">
            <v>0</v>
          </cell>
          <cell r="K106">
            <v>109696.95879999999</v>
          </cell>
          <cell r="L106">
            <v>0</v>
          </cell>
          <cell r="M106">
            <v>0</v>
          </cell>
          <cell r="N106">
            <v>122860.59385600001</v>
          </cell>
        </row>
        <row r="107">
          <cell r="C107" t="str">
            <v xml:space="preserve">          Maùy caét uoán</v>
          </cell>
          <cell r="D107" t="str">
            <v>ca</v>
          </cell>
          <cell r="E107" t="str">
            <v>mcu</v>
          </cell>
          <cell r="F107">
            <v>1</v>
          </cell>
          <cell r="G107">
            <v>0.32</v>
          </cell>
          <cell r="H107">
            <v>0.32</v>
          </cell>
          <cell r="I107">
            <v>0</v>
          </cell>
          <cell r="J107">
            <v>0</v>
          </cell>
          <cell r="K107">
            <v>43656.4908</v>
          </cell>
          <cell r="L107">
            <v>0</v>
          </cell>
          <cell r="M107">
            <v>0</v>
          </cell>
          <cell r="N107">
            <v>13970.077056</v>
          </cell>
        </row>
        <row r="108">
          <cell r="A108">
            <v>20</v>
          </cell>
          <cell r="B108" t="str">
            <v>IA,2131</v>
          </cell>
          <cell r="C108" t="str">
            <v xml:space="preserve"> Coát theùp töôøng f&gt; 18 mm </v>
          </cell>
          <cell r="D108" t="str">
            <v>taán</v>
          </cell>
          <cell r="G108">
            <v>1</v>
          </cell>
          <cell r="J108">
            <v>0</v>
          </cell>
          <cell r="K108">
            <v>0</v>
          </cell>
          <cell r="L108">
            <v>4649569.5432000002</v>
          </cell>
          <cell r="M108">
            <v>206313.77707392196</v>
          </cell>
          <cell r="N108">
            <v>146300.17620399999</v>
          </cell>
        </row>
        <row r="109">
          <cell r="C109" t="str">
            <v xml:space="preserve">          Theùp troøn </v>
          </cell>
          <cell r="D109" t="str">
            <v>Kg</v>
          </cell>
          <cell r="E109" t="str">
            <v>th</v>
          </cell>
          <cell r="F109">
            <v>1</v>
          </cell>
          <cell r="G109">
            <v>1020</v>
          </cell>
          <cell r="H109">
            <v>1020</v>
          </cell>
          <cell r="I109">
            <v>4425.5683600000002</v>
          </cell>
          <cell r="J109">
            <v>0</v>
          </cell>
          <cell r="K109">
            <v>0</v>
          </cell>
          <cell r="L109">
            <v>4514079.7272000005</v>
          </cell>
          <cell r="M109">
            <v>0</v>
          </cell>
          <cell r="N109">
            <v>0</v>
          </cell>
        </row>
        <row r="110">
          <cell r="C110" t="str">
            <v xml:space="preserve">          Daây theùp </v>
          </cell>
          <cell r="D110" t="str">
            <v>Kg</v>
          </cell>
          <cell r="E110" t="str">
            <v>tb</v>
          </cell>
          <cell r="F110">
            <v>1</v>
          </cell>
          <cell r="G110">
            <v>14.28</v>
          </cell>
          <cell r="H110">
            <v>14.28</v>
          </cell>
          <cell r="I110">
            <v>6682.2000000000007</v>
          </cell>
          <cell r="J110">
            <v>0</v>
          </cell>
          <cell r="K110">
            <v>0</v>
          </cell>
          <cell r="L110">
            <v>95421.816000000006</v>
          </cell>
          <cell r="M110">
            <v>0</v>
          </cell>
          <cell r="N110">
            <v>0</v>
          </cell>
        </row>
        <row r="111">
          <cell r="C111" t="str">
            <v xml:space="preserve">          Que haøn</v>
          </cell>
          <cell r="D111" t="str">
            <v>Kg</v>
          </cell>
          <cell r="E111" t="str">
            <v>qh</v>
          </cell>
          <cell r="F111">
            <v>1</v>
          </cell>
          <cell r="G111">
            <v>5.3</v>
          </cell>
          <cell r="H111">
            <v>5.3</v>
          </cell>
          <cell r="I111">
            <v>7560</v>
          </cell>
          <cell r="J111">
            <v>0</v>
          </cell>
          <cell r="K111">
            <v>0</v>
          </cell>
          <cell r="L111">
            <v>40068</v>
          </cell>
          <cell r="M111">
            <v>0</v>
          </cell>
          <cell r="N111">
            <v>0</v>
          </cell>
        </row>
        <row r="112">
          <cell r="C112" t="str">
            <v xml:space="preserve">          Nhaân coâng baäc 3,7/7</v>
          </cell>
          <cell r="D112" t="str">
            <v>coâng</v>
          </cell>
          <cell r="E112" t="str">
            <v>NC37</v>
          </cell>
          <cell r="F112">
            <v>1</v>
          </cell>
          <cell r="G112">
            <v>9.1</v>
          </cell>
          <cell r="H112">
            <v>9.1</v>
          </cell>
          <cell r="I112">
            <v>0</v>
          </cell>
          <cell r="J112">
            <v>22671.84363449692</v>
          </cell>
          <cell r="K112">
            <v>0</v>
          </cell>
          <cell r="L112">
            <v>0</v>
          </cell>
          <cell r="M112">
            <v>206313.77707392196</v>
          </cell>
          <cell r="N112">
            <v>0</v>
          </cell>
        </row>
        <row r="113">
          <cell r="C113" t="str">
            <v xml:space="preserve">          Maùy haøn 23 Kw </v>
          </cell>
          <cell r="D113" t="str">
            <v>ca</v>
          </cell>
          <cell r="E113" t="str">
            <v>mhX</v>
          </cell>
          <cell r="F113">
            <v>1</v>
          </cell>
          <cell r="G113">
            <v>1.27</v>
          </cell>
          <cell r="H113">
            <v>1.27</v>
          </cell>
          <cell r="I113">
            <v>0</v>
          </cell>
          <cell r="J113">
            <v>0</v>
          </cell>
          <cell r="K113">
            <v>109696.95879999999</v>
          </cell>
          <cell r="L113">
            <v>0</v>
          </cell>
          <cell r="M113">
            <v>0</v>
          </cell>
          <cell r="N113">
            <v>139315.13767599998</v>
          </cell>
        </row>
        <row r="114">
          <cell r="C114" t="str">
            <v xml:space="preserve">           Maùy caét uoán</v>
          </cell>
          <cell r="D114" t="str">
            <v>ca</v>
          </cell>
          <cell r="E114" t="str">
            <v>mcu</v>
          </cell>
          <cell r="F114">
            <v>1</v>
          </cell>
          <cell r="G114">
            <v>0.16</v>
          </cell>
          <cell r="H114">
            <v>0.16</v>
          </cell>
          <cell r="I114">
            <v>0</v>
          </cell>
          <cell r="J114">
            <v>0</v>
          </cell>
          <cell r="K114">
            <v>43656.4908</v>
          </cell>
          <cell r="L114">
            <v>0</v>
          </cell>
          <cell r="M114">
            <v>0</v>
          </cell>
          <cell r="N114">
            <v>6985.038528</v>
          </cell>
        </row>
        <row r="115">
          <cell r="A115">
            <v>21</v>
          </cell>
          <cell r="B115" t="str">
            <v>IA,1110</v>
          </cell>
          <cell r="C115" t="str">
            <v xml:space="preserve"> Coát theùp moùng f&lt;= 10 mm </v>
          </cell>
          <cell r="D115" t="str">
            <v>taán</v>
          </cell>
          <cell r="G115">
            <v>1</v>
          </cell>
          <cell r="J115">
            <v>0</v>
          </cell>
          <cell r="K115">
            <v>0</v>
          </cell>
          <cell r="L115">
            <v>4590828.9258000003</v>
          </cell>
          <cell r="M115">
            <v>256645.26994250514</v>
          </cell>
          <cell r="N115">
            <v>17462.596320000001</v>
          </cell>
        </row>
        <row r="116">
          <cell r="C116" t="str">
            <v xml:space="preserve">         Theùp troøn </v>
          </cell>
          <cell r="D116" t="str">
            <v>Kg</v>
          </cell>
          <cell r="E116" t="str">
            <v>th</v>
          </cell>
          <cell r="F116">
            <v>1</v>
          </cell>
          <cell r="G116">
            <v>1005</v>
          </cell>
          <cell r="H116">
            <v>1005</v>
          </cell>
          <cell r="I116">
            <v>4425.5683600000002</v>
          </cell>
          <cell r="J116">
            <v>0</v>
          </cell>
          <cell r="K116">
            <v>0</v>
          </cell>
          <cell r="L116">
            <v>4447696.2017999999</v>
          </cell>
          <cell r="M116">
            <v>0</v>
          </cell>
          <cell r="N116">
            <v>0</v>
          </cell>
        </row>
        <row r="117">
          <cell r="C117" t="str">
            <v xml:space="preserve">          Daây theùp </v>
          </cell>
          <cell r="D117" t="str">
            <v>Kg</v>
          </cell>
          <cell r="E117" t="str">
            <v>tb</v>
          </cell>
          <cell r="F117">
            <v>1</v>
          </cell>
          <cell r="G117">
            <v>21.42</v>
          </cell>
          <cell r="H117">
            <v>21.42</v>
          </cell>
          <cell r="I117">
            <v>6682.2000000000007</v>
          </cell>
          <cell r="J117">
            <v>0</v>
          </cell>
          <cell r="K117">
            <v>0</v>
          </cell>
          <cell r="L117">
            <v>143132.72400000002</v>
          </cell>
          <cell r="M117">
            <v>0</v>
          </cell>
          <cell r="N117">
            <v>0</v>
          </cell>
        </row>
        <row r="118">
          <cell r="C118" t="str">
            <v xml:space="preserve">          Nhaân coâng baäc 3,7/7</v>
          </cell>
          <cell r="D118" t="str">
            <v>coâng</v>
          </cell>
          <cell r="E118" t="str">
            <v>NC37</v>
          </cell>
          <cell r="F118">
            <v>1</v>
          </cell>
          <cell r="G118">
            <v>11.32</v>
          </cell>
          <cell r="H118">
            <v>11.32</v>
          </cell>
          <cell r="I118">
            <v>0</v>
          </cell>
          <cell r="J118">
            <v>22671.84363449692</v>
          </cell>
          <cell r="K118">
            <v>0</v>
          </cell>
          <cell r="L118">
            <v>0</v>
          </cell>
          <cell r="M118">
            <v>256645.26994250514</v>
          </cell>
          <cell r="N118">
            <v>0</v>
          </cell>
        </row>
        <row r="119">
          <cell r="C119" t="str">
            <v xml:space="preserve">          Maùy caét uoán</v>
          </cell>
          <cell r="D119" t="str">
            <v>ca</v>
          </cell>
          <cell r="E119" t="str">
            <v>mcu</v>
          </cell>
          <cell r="F119">
            <v>1</v>
          </cell>
          <cell r="G119">
            <v>0.4</v>
          </cell>
          <cell r="H119">
            <v>0.4</v>
          </cell>
          <cell r="I119">
            <v>0</v>
          </cell>
          <cell r="J119">
            <v>0</v>
          </cell>
          <cell r="K119">
            <v>43656.4908</v>
          </cell>
          <cell r="L119">
            <v>0</v>
          </cell>
          <cell r="M119">
            <v>0</v>
          </cell>
          <cell r="N119">
            <v>17462.596320000001</v>
          </cell>
        </row>
        <row r="120">
          <cell r="A120">
            <v>22</v>
          </cell>
          <cell r="B120" t="str">
            <v>IA,1120</v>
          </cell>
          <cell r="C120" t="str">
            <v xml:space="preserve"> Coát theùp moùng f&lt; 18 mm </v>
          </cell>
          <cell r="D120" t="str">
            <v>taán</v>
          </cell>
          <cell r="G120">
            <v>1</v>
          </cell>
          <cell r="J120">
            <v>0</v>
          </cell>
          <cell r="K120">
            <v>0</v>
          </cell>
          <cell r="L120">
            <v>4644579.9432000006</v>
          </cell>
          <cell r="M120">
            <v>189083.17591170431</v>
          </cell>
          <cell r="N120">
            <v>136830.670912</v>
          </cell>
        </row>
        <row r="121">
          <cell r="C121" t="str">
            <v xml:space="preserve">         Theùp troøn </v>
          </cell>
          <cell r="D121" t="str">
            <v>Kg</v>
          </cell>
          <cell r="E121" t="str">
            <v>th</v>
          </cell>
          <cell r="F121">
            <v>1</v>
          </cell>
          <cell r="G121">
            <v>1020</v>
          </cell>
          <cell r="H121">
            <v>1020</v>
          </cell>
          <cell r="I121">
            <v>4425.5683600000002</v>
          </cell>
          <cell r="J121">
            <v>0</v>
          </cell>
          <cell r="K121">
            <v>0</v>
          </cell>
          <cell r="L121">
            <v>4514079.7272000005</v>
          </cell>
          <cell r="M121">
            <v>0</v>
          </cell>
          <cell r="N121">
            <v>0</v>
          </cell>
        </row>
        <row r="122">
          <cell r="C122" t="str">
            <v xml:space="preserve">          Daây theùp </v>
          </cell>
          <cell r="D122" t="str">
            <v>Kg</v>
          </cell>
          <cell r="E122" t="str">
            <v>tb</v>
          </cell>
          <cell r="F122">
            <v>1</v>
          </cell>
          <cell r="G122">
            <v>14.28</v>
          </cell>
          <cell r="H122">
            <v>14.28</v>
          </cell>
          <cell r="I122">
            <v>6682.2000000000007</v>
          </cell>
          <cell r="J122">
            <v>0</v>
          </cell>
          <cell r="K122">
            <v>0</v>
          </cell>
          <cell r="L122">
            <v>95421.816000000006</v>
          </cell>
          <cell r="M122">
            <v>0</v>
          </cell>
          <cell r="N122">
            <v>0</v>
          </cell>
        </row>
        <row r="123">
          <cell r="C123" t="str">
            <v xml:space="preserve">          Que haøn</v>
          </cell>
          <cell r="D123" t="str">
            <v>Kg</v>
          </cell>
          <cell r="E123" t="str">
            <v>qh</v>
          </cell>
          <cell r="F123">
            <v>1</v>
          </cell>
          <cell r="G123">
            <v>4.6399999999999997</v>
          </cell>
          <cell r="H123">
            <v>4.6399999999999997</v>
          </cell>
          <cell r="I123">
            <v>7560</v>
          </cell>
          <cell r="J123">
            <v>0</v>
          </cell>
          <cell r="K123">
            <v>0</v>
          </cell>
          <cell r="L123">
            <v>35078.399999999994</v>
          </cell>
          <cell r="M123">
            <v>0</v>
          </cell>
          <cell r="N123">
            <v>0</v>
          </cell>
        </row>
        <row r="124">
          <cell r="C124" t="str">
            <v xml:space="preserve">          Nhaân coâng baäc 3,7/7 </v>
          </cell>
          <cell r="D124" t="str">
            <v>coâng</v>
          </cell>
          <cell r="E124" t="str">
            <v>NC37</v>
          </cell>
          <cell r="F124">
            <v>1</v>
          </cell>
          <cell r="G124">
            <v>8.34</v>
          </cell>
          <cell r="H124">
            <v>8.34</v>
          </cell>
          <cell r="I124">
            <v>0</v>
          </cell>
          <cell r="J124">
            <v>22671.84363449692</v>
          </cell>
          <cell r="K124">
            <v>0</v>
          </cell>
          <cell r="L124">
            <v>0</v>
          </cell>
          <cell r="M124">
            <v>189083.17591170431</v>
          </cell>
          <cell r="N124">
            <v>0</v>
          </cell>
        </row>
        <row r="125">
          <cell r="C125" t="str">
            <v xml:space="preserve">          Maùy haøn 23 Kw </v>
          </cell>
          <cell r="D125" t="str">
            <v>ca</v>
          </cell>
          <cell r="E125" t="str">
            <v>mhX</v>
          </cell>
          <cell r="F125">
            <v>1</v>
          </cell>
          <cell r="G125">
            <v>1.1200000000000001</v>
          </cell>
          <cell r="H125">
            <v>1.1200000000000001</v>
          </cell>
          <cell r="I125">
            <v>0</v>
          </cell>
          <cell r="J125">
            <v>0</v>
          </cell>
          <cell r="K125">
            <v>109696.95879999999</v>
          </cell>
          <cell r="L125">
            <v>0</v>
          </cell>
          <cell r="M125">
            <v>0</v>
          </cell>
          <cell r="N125">
            <v>122860.59385600001</v>
          </cell>
        </row>
        <row r="126">
          <cell r="C126" t="str">
            <v xml:space="preserve">           Maùy caét uoán</v>
          </cell>
          <cell r="D126" t="str">
            <v>ca</v>
          </cell>
          <cell r="E126" t="str">
            <v>mcu</v>
          </cell>
          <cell r="F126">
            <v>1</v>
          </cell>
          <cell r="G126">
            <v>0.32</v>
          </cell>
          <cell r="H126">
            <v>0.32</v>
          </cell>
          <cell r="I126">
            <v>0</v>
          </cell>
          <cell r="J126">
            <v>0</v>
          </cell>
          <cell r="K126">
            <v>43656.4908</v>
          </cell>
          <cell r="L126">
            <v>0</v>
          </cell>
          <cell r="M126">
            <v>0</v>
          </cell>
          <cell r="N126">
            <v>13970.077056</v>
          </cell>
        </row>
        <row r="127">
          <cell r="A127">
            <v>23</v>
          </cell>
          <cell r="B127" t="str">
            <v>IA,1130</v>
          </cell>
          <cell r="C127" t="str">
            <v xml:space="preserve"> Coát theùp moùng f&gt; 18 mm </v>
          </cell>
          <cell r="D127" t="str">
            <v>taán</v>
          </cell>
          <cell r="G127">
            <v>1</v>
          </cell>
          <cell r="J127">
            <v>0</v>
          </cell>
          <cell r="K127">
            <v>0</v>
          </cell>
          <cell r="L127">
            <v>4649569.5432000002</v>
          </cell>
          <cell r="M127">
            <v>143966.20707905543</v>
          </cell>
          <cell r="N127">
            <v>146300.17620399999</v>
          </cell>
        </row>
        <row r="128">
          <cell r="C128" t="str">
            <v xml:space="preserve">          Theùp troøn </v>
          </cell>
          <cell r="D128" t="str">
            <v>Kg</v>
          </cell>
          <cell r="E128" t="str">
            <v>th</v>
          </cell>
          <cell r="F128">
            <v>1</v>
          </cell>
          <cell r="G128">
            <v>1020</v>
          </cell>
          <cell r="H128">
            <v>1020</v>
          </cell>
          <cell r="I128">
            <v>4425.5683600000002</v>
          </cell>
          <cell r="J128">
            <v>0</v>
          </cell>
          <cell r="K128">
            <v>0</v>
          </cell>
          <cell r="L128">
            <v>4514079.7272000005</v>
          </cell>
          <cell r="M128">
            <v>0</v>
          </cell>
          <cell r="N128">
            <v>0</v>
          </cell>
        </row>
        <row r="129">
          <cell r="C129" t="str">
            <v xml:space="preserve">          Daây theùp </v>
          </cell>
          <cell r="D129" t="str">
            <v>Kg</v>
          </cell>
          <cell r="E129" t="str">
            <v>tb</v>
          </cell>
          <cell r="F129">
            <v>1</v>
          </cell>
          <cell r="G129">
            <v>14.28</v>
          </cell>
          <cell r="H129">
            <v>14.28</v>
          </cell>
          <cell r="I129">
            <v>6682.2000000000007</v>
          </cell>
          <cell r="J129">
            <v>0</v>
          </cell>
          <cell r="K129">
            <v>0</v>
          </cell>
          <cell r="L129">
            <v>95421.816000000006</v>
          </cell>
          <cell r="M129">
            <v>0</v>
          </cell>
          <cell r="N129">
            <v>0</v>
          </cell>
        </row>
        <row r="130">
          <cell r="C130" t="str">
            <v xml:space="preserve">          Que haøn</v>
          </cell>
          <cell r="D130" t="str">
            <v>Kg</v>
          </cell>
          <cell r="E130" t="str">
            <v>qh</v>
          </cell>
          <cell r="F130">
            <v>1</v>
          </cell>
          <cell r="G130">
            <v>5.3</v>
          </cell>
          <cell r="H130">
            <v>5.3</v>
          </cell>
          <cell r="I130">
            <v>7560</v>
          </cell>
          <cell r="J130">
            <v>0</v>
          </cell>
          <cell r="K130">
            <v>0</v>
          </cell>
          <cell r="L130">
            <v>40068</v>
          </cell>
          <cell r="M130">
            <v>0</v>
          </cell>
          <cell r="N130">
            <v>0</v>
          </cell>
        </row>
        <row r="131">
          <cell r="C131" t="str">
            <v xml:space="preserve">          Nhaân coâng baäc 3,7/7</v>
          </cell>
          <cell r="D131" t="str">
            <v>coâng</v>
          </cell>
          <cell r="E131" t="str">
            <v>NC37</v>
          </cell>
          <cell r="F131">
            <v>1</v>
          </cell>
          <cell r="G131">
            <v>6.35</v>
          </cell>
          <cell r="H131">
            <v>6.35</v>
          </cell>
          <cell r="I131">
            <v>0</v>
          </cell>
          <cell r="J131">
            <v>22671.84363449692</v>
          </cell>
          <cell r="K131">
            <v>0</v>
          </cell>
          <cell r="L131">
            <v>0</v>
          </cell>
          <cell r="M131">
            <v>143966.20707905543</v>
          </cell>
          <cell r="N131">
            <v>0</v>
          </cell>
        </row>
        <row r="132">
          <cell r="C132" t="str">
            <v xml:space="preserve">          Maùy haøn 23 Kw </v>
          </cell>
          <cell r="D132" t="str">
            <v>ca</v>
          </cell>
          <cell r="E132" t="str">
            <v>mhX</v>
          </cell>
          <cell r="F132">
            <v>1</v>
          </cell>
          <cell r="G132">
            <v>1.27</v>
          </cell>
          <cell r="H132">
            <v>1.27</v>
          </cell>
          <cell r="I132">
            <v>0</v>
          </cell>
          <cell r="J132">
            <v>0</v>
          </cell>
          <cell r="K132">
            <v>109696.95879999999</v>
          </cell>
          <cell r="L132">
            <v>0</v>
          </cell>
          <cell r="M132">
            <v>0</v>
          </cell>
          <cell r="N132">
            <v>139315.13767599998</v>
          </cell>
        </row>
        <row r="133">
          <cell r="C133" t="str">
            <v xml:space="preserve">          Maùy caét uoán</v>
          </cell>
          <cell r="D133" t="str">
            <v>ca</v>
          </cell>
          <cell r="E133" t="str">
            <v>mcu</v>
          </cell>
          <cell r="F133">
            <v>1</v>
          </cell>
          <cell r="G133">
            <v>0.16</v>
          </cell>
          <cell r="H133">
            <v>0.16</v>
          </cell>
          <cell r="I133">
            <v>0</v>
          </cell>
          <cell r="J133">
            <v>0</v>
          </cell>
          <cell r="K133">
            <v>43656.4908</v>
          </cell>
          <cell r="L133">
            <v>0</v>
          </cell>
          <cell r="M133">
            <v>0</v>
          </cell>
          <cell r="N133">
            <v>6985.038528</v>
          </cell>
        </row>
        <row r="134">
          <cell r="A134">
            <v>24</v>
          </cell>
          <cell r="B134" t="str">
            <v>MA,3210</v>
          </cell>
          <cell r="C134" t="str">
            <v>Saûn xuaát laép döïng goã thaû phai</v>
          </cell>
          <cell r="D134" t="str">
            <v>m3</v>
          </cell>
          <cell r="G134">
            <v>1</v>
          </cell>
          <cell r="J134">
            <v>0</v>
          </cell>
          <cell r="K134">
            <v>0</v>
          </cell>
          <cell r="L134">
            <v>2509843.0249931999</v>
          </cell>
          <cell r="M134">
            <v>260449.00857289528</v>
          </cell>
          <cell r="N134">
            <v>0</v>
          </cell>
        </row>
        <row r="135">
          <cell r="C135" t="str">
            <v xml:space="preserve">          Goã   </v>
          </cell>
          <cell r="D135" t="str">
            <v>m3</v>
          </cell>
          <cell r="E135" t="str">
            <v>gH4</v>
          </cell>
          <cell r="F135">
            <v>1</v>
          </cell>
          <cell r="G135">
            <v>1.1299999999999999</v>
          </cell>
          <cell r="H135">
            <v>1.1299999999999999</v>
          </cell>
          <cell r="I135">
            <v>2065920.382</v>
          </cell>
          <cell r="J135">
            <v>0</v>
          </cell>
          <cell r="K135">
            <v>0</v>
          </cell>
          <cell r="L135">
            <v>2334490.0316599999</v>
          </cell>
          <cell r="M135">
            <v>0</v>
          </cell>
          <cell r="N135">
            <v>0</v>
          </cell>
        </row>
        <row r="136">
          <cell r="C136" t="str">
            <v xml:space="preserve">          Ñinh 10mm</v>
          </cell>
          <cell r="D136" t="str">
            <v>Kg</v>
          </cell>
          <cell r="E136" t="str">
            <v>dinh</v>
          </cell>
          <cell r="F136">
            <v>1</v>
          </cell>
          <cell r="G136">
            <v>4.3099999999999996</v>
          </cell>
          <cell r="H136">
            <v>4.3099999999999996</v>
          </cell>
          <cell r="I136">
            <v>7633.5</v>
          </cell>
          <cell r="J136">
            <v>0</v>
          </cell>
          <cell r="K136">
            <v>0</v>
          </cell>
          <cell r="L136">
            <v>32900.384999999995</v>
          </cell>
          <cell r="M136">
            <v>0</v>
          </cell>
          <cell r="N136">
            <v>0</v>
          </cell>
        </row>
        <row r="137">
          <cell r="C137" t="str">
            <v xml:space="preserve">          Bu loâng M16</v>
          </cell>
          <cell r="D137" t="str">
            <v>caùi</v>
          </cell>
          <cell r="E137" t="str">
            <v>BUL&gt;20</v>
          </cell>
          <cell r="F137">
            <v>1</v>
          </cell>
          <cell r="G137">
            <v>37</v>
          </cell>
          <cell r="H137">
            <v>37</v>
          </cell>
          <cell r="I137">
            <v>2520</v>
          </cell>
          <cell r="J137">
            <v>0</v>
          </cell>
          <cell r="K137">
            <v>0</v>
          </cell>
          <cell r="L137">
            <v>93240</v>
          </cell>
          <cell r="M137">
            <v>0</v>
          </cell>
          <cell r="N137">
            <v>0</v>
          </cell>
        </row>
        <row r="138">
          <cell r="C138" t="str">
            <v xml:space="preserve">          Vaâät lieäu khaùc</v>
          </cell>
          <cell r="D138" t="str">
            <v>%</v>
          </cell>
          <cell r="F138">
            <v>1</v>
          </cell>
          <cell r="G138">
            <v>2</v>
          </cell>
          <cell r="H138">
            <v>2</v>
          </cell>
          <cell r="I138">
            <v>0</v>
          </cell>
          <cell r="J138">
            <v>0</v>
          </cell>
          <cell r="K138">
            <v>0</v>
          </cell>
          <cell r="L138">
            <v>49212.608333199991</v>
          </cell>
          <cell r="M138">
            <v>0</v>
          </cell>
          <cell r="N138">
            <v>0</v>
          </cell>
        </row>
        <row r="139">
          <cell r="C139" t="str">
            <v xml:space="preserve">          Nhaân coâng baäc 3,5/7</v>
          </cell>
          <cell r="D139" t="str">
            <v>coâng</v>
          </cell>
          <cell r="E139" t="str">
            <v>nc35</v>
          </cell>
          <cell r="F139">
            <v>1</v>
          </cell>
          <cell r="G139">
            <v>11.72</v>
          </cell>
          <cell r="H139">
            <v>11.72</v>
          </cell>
          <cell r="I139">
            <v>0</v>
          </cell>
          <cell r="J139">
            <v>22222.611652977412</v>
          </cell>
          <cell r="K139">
            <v>0</v>
          </cell>
          <cell r="L139">
            <v>0</v>
          </cell>
          <cell r="M139">
            <v>260449.00857289528</v>
          </cell>
          <cell r="N139">
            <v>0</v>
          </cell>
        </row>
        <row r="140">
          <cell r="A140">
            <v>25</v>
          </cell>
          <cell r="B140" t="str">
            <v>KA,2510</v>
          </cell>
          <cell r="C140" t="str">
            <v>Vaùn khuoân töôøng</v>
          </cell>
          <cell r="D140" t="str">
            <v>m2</v>
          </cell>
          <cell r="G140">
            <v>1</v>
          </cell>
          <cell r="J140">
            <v>0</v>
          </cell>
          <cell r="K140">
            <v>0</v>
          </cell>
          <cell r="L140">
            <v>31641.633527304897</v>
          </cell>
          <cell r="M140">
            <v>6485.4286576078021</v>
          </cell>
          <cell r="N140">
            <v>0</v>
          </cell>
        </row>
        <row r="141">
          <cell r="C141" t="str">
            <v xml:space="preserve">         Goã vaùn</v>
          </cell>
          <cell r="D141" t="str">
            <v>m3</v>
          </cell>
          <cell r="E141" t="str">
            <v>gv4</v>
          </cell>
          <cell r="F141">
            <v>1</v>
          </cell>
          <cell r="G141">
            <v>7.92E-3</v>
          </cell>
          <cell r="H141">
            <v>7.92E-3</v>
          </cell>
          <cell r="I141">
            <v>2321920.3819999998</v>
          </cell>
          <cell r="J141">
            <v>0</v>
          </cell>
          <cell r="K141">
            <v>0</v>
          </cell>
          <cell r="L141">
            <v>18389.609425439998</v>
          </cell>
          <cell r="M141">
            <v>0</v>
          </cell>
          <cell r="N141">
            <v>0</v>
          </cell>
        </row>
        <row r="142">
          <cell r="C142" t="str">
            <v xml:space="preserve">         Goã ñaø neïp </v>
          </cell>
          <cell r="D142" t="str">
            <v>m3</v>
          </cell>
          <cell r="E142" t="str">
            <v>gv4</v>
          </cell>
          <cell r="F142">
            <v>1</v>
          </cell>
          <cell r="G142">
            <v>1.9E-3</v>
          </cell>
          <cell r="H142">
            <v>1.9E-3</v>
          </cell>
          <cell r="I142">
            <v>2321920.3819999998</v>
          </cell>
          <cell r="J142">
            <v>0</v>
          </cell>
          <cell r="K142">
            <v>0</v>
          </cell>
          <cell r="L142">
            <v>4411.6487257999997</v>
          </cell>
          <cell r="M142">
            <v>0</v>
          </cell>
          <cell r="N142">
            <v>0</v>
          </cell>
        </row>
        <row r="143">
          <cell r="C143" t="str">
            <v xml:space="preserve">         Goã choáng</v>
          </cell>
          <cell r="D143" t="str">
            <v>m3</v>
          </cell>
          <cell r="E143" t="str">
            <v>gH4</v>
          </cell>
          <cell r="F143">
            <v>1</v>
          </cell>
          <cell r="G143">
            <v>3.5699999999999998E-3</v>
          </cell>
          <cell r="H143">
            <v>3.5699999999999998E-3</v>
          </cell>
          <cell r="I143">
            <v>2065920.382</v>
          </cell>
          <cell r="J143">
            <v>0</v>
          </cell>
          <cell r="K143">
            <v>0</v>
          </cell>
          <cell r="L143">
            <v>7375.3357637399995</v>
          </cell>
          <cell r="M143">
            <v>0</v>
          </cell>
          <cell r="N143">
            <v>0</v>
          </cell>
        </row>
        <row r="144">
          <cell r="C144" t="str">
            <v xml:space="preserve">         Ñinh</v>
          </cell>
          <cell r="D144" t="str">
            <v>Kg</v>
          </cell>
          <cell r="E144" t="str">
            <v>dinh</v>
          </cell>
          <cell r="F144">
            <v>1</v>
          </cell>
          <cell r="G144">
            <v>0.17129999999999998</v>
          </cell>
          <cell r="H144">
            <v>0.17129999999999998</v>
          </cell>
          <cell r="I144">
            <v>7633.5</v>
          </cell>
          <cell r="J144">
            <v>0</v>
          </cell>
          <cell r="K144">
            <v>0</v>
          </cell>
          <cell r="L144">
            <v>1307.6185499999999</v>
          </cell>
          <cell r="M144">
            <v>0</v>
          </cell>
          <cell r="N144">
            <v>0</v>
          </cell>
        </row>
        <row r="145">
          <cell r="C145" t="str">
            <v xml:space="preserve">         Vaâät lieäu khaùc</v>
          </cell>
          <cell r="D145" t="str">
            <v>%</v>
          </cell>
          <cell r="F145">
            <v>1</v>
          </cell>
          <cell r="G145">
            <v>0.5</v>
          </cell>
          <cell r="H145">
            <v>0.5</v>
          </cell>
          <cell r="I145">
            <v>0</v>
          </cell>
          <cell r="J145">
            <v>0</v>
          </cell>
          <cell r="K145">
            <v>0</v>
          </cell>
          <cell r="L145">
            <v>157.42106232489999</v>
          </cell>
          <cell r="M145">
            <v>0</v>
          </cell>
          <cell r="N145">
            <v>0</v>
          </cell>
        </row>
        <row r="146">
          <cell r="C146" t="str">
            <v xml:space="preserve">          Nhaân  coâng baäc 4,0/7</v>
          </cell>
          <cell r="D146" t="str">
            <v>coâng</v>
          </cell>
          <cell r="E146" t="str">
            <v>nc40</v>
          </cell>
          <cell r="F146">
            <v>1</v>
          </cell>
          <cell r="G146">
            <v>0.27779999999999999</v>
          </cell>
          <cell r="H146">
            <v>0.27779999999999999</v>
          </cell>
          <cell r="I146">
            <v>0</v>
          </cell>
          <cell r="J146">
            <v>23345.675513347021</v>
          </cell>
          <cell r="K146">
            <v>0</v>
          </cell>
          <cell r="L146">
            <v>0</v>
          </cell>
          <cell r="M146">
            <v>6485.4286576078021</v>
          </cell>
          <cell r="N146">
            <v>0</v>
          </cell>
        </row>
        <row r="147">
          <cell r="A147">
            <v>26</v>
          </cell>
          <cell r="B147" t="str">
            <v>KA,1110</v>
          </cell>
          <cell r="C147" t="str">
            <v>Vaùn khuoân moùng</v>
          </cell>
          <cell r="D147" t="str">
            <v>m2</v>
          </cell>
          <cell r="G147">
            <v>1</v>
          </cell>
          <cell r="J147">
            <v>0</v>
          </cell>
          <cell r="K147">
            <v>0</v>
          </cell>
          <cell r="L147">
            <v>31104.631760342498</v>
          </cell>
          <cell r="M147">
            <v>3024.4974459702257</v>
          </cell>
          <cell r="N147">
            <v>0</v>
          </cell>
        </row>
        <row r="148">
          <cell r="C148" t="str">
            <v xml:space="preserve">         Goã vaùn</v>
          </cell>
          <cell r="D148" t="str">
            <v>m3</v>
          </cell>
          <cell r="E148" t="str">
            <v>gv4</v>
          </cell>
          <cell r="F148">
            <v>1</v>
          </cell>
          <cell r="G148">
            <v>7.92E-3</v>
          </cell>
          <cell r="H148">
            <v>7.92E-3</v>
          </cell>
          <cell r="I148">
            <v>2321920.3819999998</v>
          </cell>
          <cell r="J148">
            <v>0</v>
          </cell>
          <cell r="K148">
            <v>0</v>
          </cell>
          <cell r="L148">
            <v>18389.609425439998</v>
          </cell>
          <cell r="M148">
            <v>0</v>
          </cell>
          <cell r="N148">
            <v>0</v>
          </cell>
        </row>
        <row r="149">
          <cell r="C149" t="str">
            <v xml:space="preserve">         Goã ñaø neïp </v>
          </cell>
          <cell r="D149" t="str">
            <v>m3</v>
          </cell>
          <cell r="E149" t="str">
            <v>gv4</v>
          </cell>
          <cell r="F149">
            <v>1</v>
          </cell>
          <cell r="G149">
            <v>8.6499999999999988E-4</v>
          </cell>
          <cell r="H149">
            <v>8.6499999999999988E-4</v>
          </cell>
          <cell r="I149">
            <v>2321920.3819999998</v>
          </cell>
          <cell r="J149">
            <v>0</v>
          </cell>
          <cell r="K149">
            <v>0</v>
          </cell>
          <cell r="L149">
            <v>2008.4611304299995</v>
          </cell>
          <cell r="M149">
            <v>0</v>
          </cell>
          <cell r="N149">
            <v>0</v>
          </cell>
        </row>
        <row r="150">
          <cell r="C150" t="str">
            <v xml:space="preserve">         Goã choáng</v>
          </cell>
          <cell r="D150" t="str">
            <v>m3</v>
          </cell>
          <cell r="E150" t="str">
            <v>gH4</v>
          </cell>
          <cell r="F150">
            <v>1</v>
          </cell>
          <cell r="G150">
            <v>4.5900000000000003E-3</v>
          </cell>
          <cell r="H150">
            <v>4.5900000000000003E-3</v>
          </cell>
          <cell r="I150">
            <v>2065920.382</v>
          </cell>
          <cell r="J150">
            <v>0</v>
          </cell>
          <cell r="K150">
            <v>0</v>
          </cell>
          <cell r="L150">
            <v>9482.57455338</v>
          </cell>
          <cell r="M150">
            <v>0</v>
          </cell>
          <cell r="N150">
            <v>0</v>
          </cell>
        </row>
        <row r="151">
          <cell r="C151" t="str">
            <v xml:space="preserve">         Ñinh</v>
          </cell>
          <cell r="D151" t="str">
            <v>Kg</v>
          </cell>
          <cell r="E151" t="str">
            <v>dinh</v>
          </cell>
          <cell r="F151">
            <v>1</v>
          </cell>
          <cell r="G151">
            <v>0.12</v>
          </cell>
          <cell r="H151">
            <v>0.12</v>
          </cell>
          <cell r="I151">
            <v>7633.5</v>
          </cell>
          <cell r="J151">
            <v>0</v>
          </cell>
          <cell r="K151">
            <v>0</v>
          </cell>
          <cell r="L151">
            <v>916.02</v>
          </cell>
          <cell r="M151">
            <v>0</v>
          </cell>
          <cell r="N151">
            <v>0</v>
          </cell>
        </row>
        <row r="152">
          <cell r="C152" t="str">
            <v xml:space="preserve">         Vaâät lieäu khaùc</v>
          </cell>
          <cell r="D152" t="str">
            <v>%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>
            <v>0</v>
          </cell>
          <cell r="K152">
            <v>0</v>
          </cell>
          <cell r="L152">
            <v>307.96665109249994</v>
          </cell>
          <cell r="M152">
            <v>0</v>
          </cell>
          <cell r="N152">
            <v>0</v>
          </cell>
        </row>
        <row r="153">
          <cell r="C153" t="str">
            <v xml:space="preserve">          Nhaân coâng baäc 3,5/7</v>
          </cell>
          <cell r="D153" t="str">
            <v>coâng</v>
          </cell>
          <cell r="E153" t="str">
            <v>nc35</v>
          </cell>
          <cell r="F153">
            <v>1</v>
          </cell>
          <cell r="G153">
            <v>0.1361</v>
          </cell>
          <cell r="H153">
            <v>0.1361</v>
          </cell>
          <cell r="I153">
            <v>0</v>
          </cell>
          <cell r="J153">
            <v>22222.611652977412</v>
          </cell>
          <cell r="K153">
            <v>0</v>
          </cell>
          <cell r="L153">
            <v>0</v>
          </cell>
          <cell r="M153">
            <v>3024.4974459702257</v>
          </cell>
          <cell r="N153">
            <v>0</v>
          </cell>
        </row>
        <row r="154">
          <cell r="A154">
            <v>27</v>
          </cell>
          <cell r="B154" t="str">
            <v>O6,512</v>
          </cell>
          <cell r="C154" t="str">
            <v>Töôùi nöôùc aåm ñaát ñaép 10%V</v>
          </cell>
          <cell r="D154" t="str">
            <v>m3</v>
          </cell>
          <cell r="G154">
            <v>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247.68254243199999</v>
          </cell>
        </row>
        <row r="155">
          <cell r="C155" t="str">
            <v xml:space="preserve">        Xe töôùi nöôùc</v>
          </cell>
          <cell r="D155" t="str">
            <v>ca</v>
          </cell>
          <cell r="E155" t="str">
            <v>xT5</v>
          </cell>
          <cell r="F155">
            <v>1</v>
          </cell>
          <cell r="G155">
            <v>4.6999999999999999E-4</v>
          </cell>
          <cell r="H155">
            <v>4.6999999999999999E-4</v>
          </cell>
          <cell r="I155">
            <v>0</v>
          </cell>
          <cell r="J155">
            <v>0</v>
          </cell>
          <cell r="K155">
            <v>376396.6544</v>
          </cell>
          <cell r="L155">
            <v>0</v>
          </cell>
          <cell r="M155">
            <v>0</v>
          </cell>
          <cell r="N155">
            <v>176.906427568</v>
          </cell>
        </row>
        <row r="156">
          <cell r="C156" t="str">
            <v xml:space="preserve">       Maùy bôm nöôùc 30m3/h</v>
          </cell>
          <cell r="D156" t="str">
            <v>ca</v>
          </cell>
          <cell r="E156" t="str">
            <v>bn</v>
          </cell>
          <cell r="F156">
            <v>1</v>
          </cell>
          <cell r="G156">
            <v>8.4000000000000003E-4</v>
          </cell>
          <cell r="H156">
            <v>8.4000000000000003E-4</v>
          </cell>
          <cell r="I156">
            <v>0</v>
          </cell>
          <cell r="J156">
            <v>0</v>
          </cell>
          <cell r="K156">
            <v>84257.279599999994</v>
          </cell>
          <cell r="L156">
            <v>0</v>
          </cell>
          <cell r="M156">
            <v>0</v>
          </cell>
          <cell r="N156">
            <v>70.776114863999993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N"/>
      <sheetName val="NXT"/>
      <sheetName val="THCN"/>
      <sheetName val="CTSD"/>
      <sheetName val="DLDTLN"/>
      <sheetName val="DTCPLN1"/>
      <sheetName val="Sheet1"/>
    </sheetNames>
    <sheetDataSet>
      <sheetData sheetId="0"/>
      <sheetData sheetId="1"/>
      <sheetData sheetId="2"/>
      <sheetData sheetId="3"/>
      <sheetData sheetId="4">
        <row r="10">
          <cell r="I10">
            <v>60000000</v>
          </cell>
          <cell r="J10" t="str">
            <v>155GH004/511</v>
          </cell>
        </row>
        <row r="11">
          <cell r="I11">
            <v>39000000</v>
          </cell>
          <cell r="J11" t="str">
            <v>155GH001/511</v>
          </cell>
        </row>
        <row r="12">
          <cell r="I12">
            <v>20000000</v>
          </cell>
          <cell r="J12" t="str">
            <v>155CU007/511</v>
          </cell>
        </row>
        <row r="13">
          <cell r="I13">
            <v>16000000</v>
          </cell>
          <cell r="J13" t="str">
            <v>155CU007/511</v>
          </cell>
        </row>
        <row r="14">
          <cell r="I14">
            <v>-400000</v>
          </cell>
          <cell r="J14" t="str">
            <v>155CU007/521</v>
          </cell>
        </row>
        <row r="15">
          <cell r="I15">
            <v>96000000</v>
          </cell>
          <cell r="J15" t="str">
            <v>155BA004/511</v>
          </cell>
        </row>
        <row r="16">
          <cell r="I16">
            <v>72000000</v>
          </cell>
          <cell r="J16" t="str">
            <v>155GH004/511</v>
          </cell>
        </row>
        <row r="17">
          <cell r="I17">
            <v>24000000</v>
          </cell>
          <cell r="J17" t="str">
            <v>155VA001/511</v>
          </cell>
        </row>
        <row r="18">
          <cell r="I18">
            <v>1500000</v>
          </cell>
          <cell r="J18" t="str">
            <v>PB/642</v>
          </cell>
        </row>
        <row r="19">
          <cell r="I19">
            <v>1000000</v>
          </cell>
          <cell r="J19" t="str">
            <v>PB/642</v>
          </cell>
        </row>
        <row r="20">
          <cell r="I20">
            <v>1000000</v>
          </cell>
          <cell r="J20" t="str">
            <v>PB/641</v>
          </cell>
        </row>
        <row r="21">
          <cell r="I21">
            <v>4000000</v>
          </cell>
          <cell r="J21" t="str">
            <v>PB/642</v>
          </cell>
        </row>
        <row r="22">
          <cell r="I22">
            <v>6000000</v>
          </cell>
          <cell r="J22" t="str">
            <v>PB/642</v>
          </cell>
        </row>
        <row r="23">
          <cell r="I23">
            <v>2800000</v>
          </cell>
          <cell r="J23" t="str">
            <v>PB/642</v>
          </cell>
        </row>
        <row r="24">
          <cell r="I24">
            <v>4000000</v>
          </cell>
          <cell r="J24" t="str">
            <v>PB/641</v>
          </cell>
        </row>
        <row r="25">
          <cell r="I25">
            <v>8000000</v>
          </cell>
          <cell r="J25" t="str">
            <v>PB/642</v>
          </cell>
        </row>
        <row r="26">
          <cell r="I26">
            <v>1000000</v>
          </cell>
          <cell r="J26" t="str">
            <v>PB/641</v>
          </cell>
        </row>
        <row r="27">
          <cell r="I27">
            <v>2000000</v>
          </cell>
          <cell r="J27" t="str">
            <v>PB/642</v>
          </cell>
        </row>
        <row r="28">
          <cell r="I28">
            <v>8000000</v>
          </cell>
          <cell r="J28" t="str">
            <v>PB/642</v>
          </cell>
        </row>
        <row r="29">
          <cell r="I29">
            <v>4000000</v>
          </cell>
          <cell r="J29" t="str">
            <v>PB/641</v>
          </cell>
        </row>
        <row r="30">
          <cell r="I30">
            <v>1200000</v>
          </cell>
          <cell r="J30" t="str">
            <v>PB/642</v>
          </cell>
        </row>
        <row r="31">
          <cell r="I31">
            <v>600000</v>
          </cell>
          <cell r="J31" t="str">
            <v>PB/641</v>
          </cell>
        </row>
        <row r="32">
          <cell r="I32">
            <v>160000</v>
          </cell>
          <cell r="J32" t="str">
            <v>PB/642</v>
          </cell>
        </row>
        <row r="33">
          <cell r="I33">
            <v>80000</v>
          </cell>
          <cell r="J33" t="str">
            <v>PB/641</v>
          </cell>
        </row>
        <row r="34">
          <cell r="I34">
            <v>160000</v>
          </cell>
          <cell r="J34" t="str">
            <v>PB/642</v>
          </cell>
        </row>
        <row r="35">
          <cell r="I35">
            <v>160000</v>
          </cell>
          <cell r="J35" t="str">
            <v>PB/641</v>
          </cell>
        </row>
        <row r="36">
          <cell r="I36">
            <v>2000000</v>
          </cell>
          <cell r="J36" t="str">
            <v>1331/632</v>
          </cell>
        </row>
        <row r="37">
          <cell r="I37">
            <v>80196625.835253179</v>
          </cell>
          <cell r="J37" t="str">
            <v>155BA004/632</v>
          </cell>
        </row>
        <row r="38">
          <cell r="I38">
            <v>29700000</v>
          </cell>
          <cell r="J38" t="str">
            <v>155CU007/632</v>
          </cell>
        </row>
        <row r="39">
          <cell r="I39">
            <v>32051100</v>
          </cell>
          <cell r="J39" t="str">
            <v>155GH001/632</v>
          </cell>
        </row>
        <row r="40">
          <cell r="I40">
            <v>106142761.63226011</v>
          </cell>
          <cell r="J40" t="str">
            <v>155GH004/632</v>
          </cell>
        </row>
        <row r="41">
          <cell r="I41">
            <v>19761000</v>
          </cell>
          <cell r="J41" t="str">
            <v>155VA001/632</v>
          </cell>
        </row>
      </sheetData>
      <sheetData sheetId="5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-TT"/>
      <sheetName val="TM"/>
      <sheetName val="Bia"/>
      <sheetName val="QT mong, tu hoai"/>
      <sheetName val="Thang"/>
      <sheetName val="Mong+tu hoai+tho T1"/>
      <sheetName val="KL theo du thau"/>
      <sheetName val="Don gia Du thau"/>
      <sheetName val="Don gia thanh toan"/>
      <sheetName val="XL4Test5"/>
      <sheetName val="_x0011_T mong, tu hoai"/>
      <sheetName val="DLDTLN"/>
      <sheetName val="doi 7 (2)"/>
      <sheetName val="Sheet1"/>
      <sheetName val="doi 7"/>
      <sheetName val="0000000000"/>
      <sheetName val="Check C"/>
    </sheetNames>
    <sheetDataSet>
      <sheetData sheetId="0" refreshError="1">
        <row r="19">
          <cell r="G19">
            <v>300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tho"/>
      <sheetName val="PTVT (MAU)"/>
      <sheetName val="TONG KE DZ 0.4 KV"/>
    </sheetNames>
    <sheetDataSet>
      <sheetData sheetId="0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L"/>
      <sheetName val="DK-TT"/>
    </sheetNames>
    <sheetDataSet>
      <sheetData sheetId="0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M NEN HC"/>
      <sheetName val="DAMNEN KHONG HC"/>
      <sheetName val="dochat"/>
      <sheetName val="Sheet1"/>
      <sheetName val="dochat (2)"/>
      <sheetName val="CBRGIA CO km1068+900T"/>
    </sheetNames>
    <sheetDataSet>
      <sheetData sheetId="0" refreshError="1">
        <row r="14">
          <cell r="S14">
            <v>0.2</v>
          </cell>
          <cell r="T14">
            <v>0.99</v>
          </cell>
        </row>
        <row r="15">
          <cell r="S15">
            <v>0.21</v>
          </cell>
          <cell r="T15">
            <v>0.99</v>
          </cell>
        </row>
        <row r="16">
          <cell r="S16">
            <v>0.22</v>
          </cell>
          <cell r="T16">
            <v>0.99</v>
          </cell>
        </row>
        <row r="17">
          <cell r="S17">
            <v>0.23</v>
          </cell>
          <cell r="T17">
            <v>0.99</v>
          </cell>
        </row>
        <row r="18">
          <cell r="S18">
            <v>0.24</v>
          </cell>
          <cell r="T18">
            <v>0.99</v>
          </cell>
        </row>
        <row r="19">
          <cell r="S19">
            <v>0.25</v>
          </cell>
          <cell r="T19">
            <v>0.99</v>
          </cell>
        </row>
        <row r="20">
          <cell r="S20">
            <v>0.26</v>
          </cell>
          <cell r="T20">
            <v>0.98</v>
          </cell>
        </row>
        <row r="21">
          <cell r="S21">
            <v>0.27</v>
          </cell>
          <cell r="T21">
            <v>0.98</v>
          </cell>
        </row>
        <row r="22">
          <cell r="S22">
            <v>0.28000000000000003</v>
          </cell>
          <cell r="T22">
            <v>0.98</v>
          </cell>
        </row>
        <row r="23">
          <cell r="S23">
            <v>0.28999999999999998</v>
          </cell>
          <cell r="T23">
            <v>0.98</v>
          </cell>
        </row>
        <row r="24">
          <cell r="S24">
            <v>0.3</v>
          </cell>
          <cell r="T24">
            <v>0.98</v>
          </cell>
        </row>
        <row r="25">
          <cell r="S25">
            <v>0.31</v>
          </cell>
          <cell r="T25">
            <v>0.97</v>
          </cell>
        </row>
        <row r="26">
          <cell r="S26">
            <v>0.32</v>
          </cell>
          <cell r="T26">
            <v>0.97</v>
          </cell>
        </row>
        <row r="27">
          <cell r="S27">
            <v>0.33</v>
          </cell>
          <cell r="T27">
            <v>0.97</v>
          </cell>
        </row>
        <row r="28">
          <cell r="S28">
            <v>0.34</v>
          </cell>
          <cell r="T28">
            <v>0.97</v>
          </cell>
        </row>
        <row r="29">
          <cell r="S29">
            <v>0.35</v>
          </cell>
          <cell r="T29">
            <v>0.97</v>
          </cell>
        </row>
        <row r="30">
          <cell r="S30">
            <v>0.36</v>
          </cell>
          <cell r="T30">
            <v>0.96</v>
          </cell>
        </row>
        <row r="31">
          <cell r="S31">
            <v>0.37</v>
          </cell>
          <cell r="T31">
            <v>0.96</v>
          </cell>
        </row>
        <row r="32">
          <cell r="S32">
            <v>0.38</v>
          </cell>
          <cell r="T32">
            <v>0.96</v>
          </cell>
        </row>
        <row r="33">
          <cell r="S33">
            <v>0.39</v>
          </cell>
          <cell r="T33">
            <v>0.96</v>
          </cell>
        </row>
        <row r="34">
          <cell r="S34">
            <v>0.4</v>
          </cell>
          <cell r="T34">
            <v>0.96</v>
          </cell>
        </row>
        <row r="35">
          <cell r="S35">
            <v>0.41</v>
          </cell>
          <cell r="T35">
            <v>0.95</v>
          </cell>
        </row>
        <row r="36">
          <cell r="S36">
            <v>0.42</v>
          </cell>
          <cell r="T36">
            <v>0.95</v>
          </cell>
        </row>
        <row r="37">
          <cell r="S37">
            <v>0.43</v>
          </cell>
          <cell r="T37">
            <v>0.95</v>
          </cell>
        </row>
        <row r="38">
          <cell r="S38">
            <v>0.44</v>
          </cell>
          <cell r="T38">
            <v>0.95</v>
          </cell>
        </row>
        <row r="39">
          <cell r="S39">
            <v>0.45</v>
          </cell>
          <cell r="T39">
            <v>0.95</v>
          </cell>
        </row>
        <row r="40">
          <cell r="S40">
            <v>0.46</v>
          </cell>
          <cell r="T40">
            <v>0.94</v>
          </cell>
        </row>
        <row r="41">
          <cell r="S41">
            <v>0.47</v>
          </cell>
          <cell r="T41">
            <v>0.94</v>
          </cell>
        </row>
        <row r="42">
          <cell r="S42">
            <v>0.48</v>
          </cell>
          <cell r="T42">
            <v>0.94</v>
          </cell>
        </row>
        <row r="43">
          <cell r="S43">
            <v>0.49</v>
          </cell>
          <cell r="T43">
            <v>0.94</v>
          </cell>
        </row>
        <row r="44">
          <cell r="S44">
            <v>0.5</v>
          </cell>
          <cell r="T44">
            <v>0.94</v>
          </cell>
        </row>
        <row r="45">
          <cell r="S45">
            <v>0.51</v>
          </cell>
          <cell r="T45">
            <v>0.92</v>
          </cell>
        </row>
        <row r="46">
          <cell r="S46">
            <v>0.52</v>
          </cell>
          <cell r="T46">
            <v>0.92</v>
          </cell>
        </row>
        <row r="47">
          <cell r="S47">
            <v>0.53</v>
          </cell>
          <cell r="T47">
            <v>0.92</v>
          </cell>
        </row>
        <row r="60">
          <cell r="S60" t="str">
            <v>%&gt;4.75(19)</v>
          </cell>
          <cell r="T60" t="str">
            <v>hãû säú</v>
          </cell>
        </row>
        <row r="61">
          <cell r="S61">
            <v>0.2</v>
          </cell>
          <cell r="T61">
            <v>0.99</v>
          </cell>
        </row>
        <row r="62">
          <cell r="S62">
            <v>0.21</v>
          </cell>
          <cell r="T62">
            <v>0.99</v>
          </cell>
        </row>
        <row r="63">
          <cell r="S63">
            <v>0.22</v>
          </cell>
          <cell r="T63">
            <v>0.99</v>
          </cell>
        </row>
        <row r="64">
          <cell r="S64">
            <v>0.23</v>
          </cell>
          <cell r="T64">
            <v>0.99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HTDT"/>
      <sheetName val="Gia VL (QII-2006)"/>
      <sheetName val="D.chau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ctdg"/>
      <sheetName val="TONG HOP VL-NC_x0000_TT"/>
      <sheetName val="CHITI_x0000__x0000_ VL-NC-TT-3p"/>
      <sheetName val="KH_Q1_Q2_01"/>
      <sheetName val="TONG HOP VL-NC?TT"/>
      <sheetName val="CHITIET VL-NC-TT1p"/>
      <sheetName val="TONG HOP VL-NC_TT"/>
      <sheetName val="Tong hop kinh phi"/>
      <sheetName val="DG_x0006__x0000__x0000_DONGIA_x0007__x0000__x0000_chitimc_x0004__x0000__x0000_dtxl_x0006__x0000__x0000_"/>
      <sheetName val=""/>
      <sheetName val="bia"/>
      <sheetName val="ky (2)"/>
      <sheetName val="TH"/>
      <sheetName val="DT"/>
      <sheetName val="KLtuyen"/>
      <sheetName val="1m"/>
      <sheetName val="VTB"/>
      <sheetName val="PT"/>
      <sheetName val="ky"/>
      <sheetName val="XXXXXXXX"/>
      <sheetName val="00000000"/>
      <sheetName val="10000000"/>
      <sheetName val="20000000"/>
      <sheetName val="MTO REV.2(ARMOR)"/>
      <sheetName val="BANG KL"/>
      <sheetName val="CHITI"/>
      <sheetName val="DG_x0006_"/>
      <sheetName val="CHITI?? VL-NC-TT-3p"/>
      <sheetName val="DG_x0006_??DONGIA_x0007_??chitimc_x0004_??dtxl_x0006_??"/>
      <sheetName val="Du toan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D_chau"/>
      <sheetName val="Gia_VL_(QII-2006)"/>
      <sheetName val="TONG_HOP_VL_NC"/>
      <sheetName val="CHITIET_VL_NC_TT__1p"/>
      <sheetName val="TONG_HOP_VL_NC_TT"/>
      <sheetName val="KPVC_BD_"/>
      <sheetName val="CHITIET_VL_NC_TT_3p"/>
      <sheetName val="CHITIET_VL_NC"/>
      <sheetName val="THPDMoi___2_"/>
      <sheetName val="t_h_HA_THE"/>
      <sheetName val="TH_VL__NC__DDHT_Thanhphuoc"/>
      <sheetName val="dongia__2_"/>
      <sheetName val="TONG_HOP_VL-NCTT"/>
      <sheetName val="ky_(2)"/>
      <sheetName val="TH VL, NC, DDHÿÿThanÿÿhuoc"/>
      <sheetName val="general requirements"/>
      <sheetName val="Sheet3"/>
      <sheetName val="TH-XL"/>
      <sheetName val="CT Thang Mo"/>
      <sheetName val="CT  PL"/>
      <sheetName val="KC-moi"/>
      <sheetName val="pÿÿluc1"/>
      <sheetName val="KPVÿÿBD "/>
      <sheetName val="general_requirements"/>
      <sheetName val="CT_Thang_Mo"/>
      <sheetName val="CT__PL"/>
      <sheetName val="KPVÿÿBD_"/>
      <sheetName val="BAOGIATHA_x000e_G"/>
      <sheetName val="ptvt"/>
      <sheetName val="CHITI__ VL-NC-TT-3p"/>
      <sheetName val="Bu_vat_lieu"/>
      <sheetName val="ၤongiaXD"/>
      <sheetName val="CT -THVLNC"/>
      <sheetName val="thop"/>
      <sheetName val="DI-ESTI"/>
      <sheetName val="CHITI_x0000__x0000_P_Ñ_x0002__x001c__x0000__x0000__x0000_ÞY_x0018__x0000_"/>
      <sheetName val="DG_x0006___DONGIA_x0007___chitimc_x0004___dtxl_x0006___"/>
      <sheetName val="DC"/>
      <sheetName val="TL"/>
      <sheetName val="TDT"/>
      <sheetName val="CHITIET_VL-NC-TT1p"/>
      <sheetName val="TONG_HOP_VL-NC?TT"/>
      <sheetName val="g_trinhSS3"/>
      <sheetName val="PLgtrBTTCSS3"/>
      <sheetName val="PLgtrdatSS3"/>
      <sheetName val="M 67"/>
      <sheetName val="SILICATE"/>
      <sheetName val="Tongke"/>
      <sheetName val="VT-NC"/>
      <sheetName val="DG CANTHO"/>
      <sheetName val="Dutoan KL"/>
      <sheetName val="PT VATTU"/>
      <sheetName val="CHITI_VL-NC-TT-3p"/>
      <sheetName val="CHITI??_VL-NC-TT-3p"/>
      <sheetName val="TONG_HOP_VL-NC_TT1"/>
      <sheetName val="CHITI___VL-NC-TT-3p"/>
      <sheetName val="DG_CANTHO"/>
      <sheetName val="Dutoan_KL"/>
      <sheetName val="PT_VATTU"/>
      <sheetName val="TONGKE3p_1"/>
      <sheetName val="DON_GIA1"/>
      <sheetName val="TONG_HOP_VL-NC1"/>
      <sheetName val="CHITIET_VL-NC-TT_-1p1"/>
      <sheetName val="TONG_HOP_VL-NC_TT2"/>
      <sheetName val="KPVC-BD_1"/>
      <sheetName val="CHITIET_VL-NC-TT-3p1"/>
      <sheetName val="CHITIET_VL-NC1"/>
      <sheetName val="THPDMoi__(2)1"/>
      <sheetName val="t-h_HA_THE1"/>
      <sheetName val="TH_VL,_NC,_DDHT_Thanhphuoc1"/>
      <sheetName val="dongia_(2)1"/>
      <sheetName val="TH_XL1"/>
      <sheetName val="vanchuyen_TC1"/>
      <sheetName val="TONG_HOP_VL-NC?TT1"/>
      <sheetName val="D_chau1"/>
      <sheetName val="Gia_VL_(QII-2006)1"/>
      <sheetName val="TONG_HOP_VL_NC1"/>
      <sheetName val="CHITIET_VL_NC_TT__1p1"/>
      <sheetName val="TONG_HOP_VL_NC_TT1"/>
      <sheetName val="KPVC_BD_1"/>
      <sheetName val="CHITIET_VL_NC_TT_3p1"/>
      <sheetName val="CHITIET_VL_NC1"/>
      <sheetName val="THPDMoi___2_1"/>
      <sheetName val="t_h_HA_THE1"/>
      <sheetName val="TH_VL__NC__DDHT_Thanhphuoc1"/>
      <sheetName val="dongia__2_1"/>
      <sheetName val="TONG_HOP_VL-NC_TT3"/>
      <sheetName val="CHITI??_VL-NC-TT-3p1"/>
      <sheetName val="ky_(2)1"/>
      <sheetName val="CHITI___VL-NC-TT-3p1"/>
      <sheetName val="CHITIET_VL-NC-TT1p1"/>
      <sheetName val="DG_CANTHO1"/>
      <sheetName val="Dutoan_KL1"/>
      <sheetName val="PT_VATTU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thao do 35"/>
      <sheetName val="bia 35 thao do"/>
      <sheetName val="SL dau tien"/>
      <sheetName val="ToMat"/>
      <sheetName val="th CT"/>
      <sheetName val="TH"/>
      <sheetName val="bia22KV"/>
      <sheetName val="TH dz 22"/>
      <sheetName val="vt 22"/>
      <sheetName val="chi tiet dz 22 kv"/>
      <sheetName val="TNGHIEM 22"/>
      <sheetName val="Chlech -22"/>
      <sheetName val="VCDD_22"/>
      <sheetName val="Bia 0,4"/>
      <sheetName val="Th 0,4"/>
      <sheetName val="VT ds 0,4"/>
      <sheetName val="CHITIET 0.4 KV"/>
      <sheetName val="TNGHIEM 0,4"/>
      <sheetName val="Ch lech -0,4"/>
      <sheetName val="VCDD_0.4"/>
      <sheetName val="Bia TBA"/>
      <sheetName val="Bia 15"/>
      <sheetName val="TH 15"/>
      <sheetName val="Bia 25"/>
      <sheetName val="TH 25"/>
      <sheetName val="Bia 31,5"/>
      <sheetName val="TH 31,5"/>
      <sheetName val="Bia 50"/>
      <sheetName val="TH 50"/>
      <sheetName val="Bia 75"/>
      <sheetName val="TH 75"/>
      <sheetName val="Bia  100"/>
      <sheetName val="TH 100"/>
      <sheetName val="Bia  160"/>
      <sheetName val="TH 160"/>
      <sheetName val="DLC DIEN AP"/>
      <sheetName val="VT_TB TBA"/>
      <sheetName val="chi tiet TBA"/>
      <sheetName val="VCDD_TBA"/>
      <sheetName val="DINHMUC_KSDC"/>
      <sheetName val="DINHMUC_KSDH"/>
      <sheetName val="chiet tinh"/>
      <sheetName val="HSDC GOC"/>
      <sheetName val="HS Dia ban"/>
      <sheetName val="HSKVUC"/>
      <sheetName val="DGVCTC 67"/>
      <sheetName val="T T CL VC DZ 22"/>
      <sheetName val="DLNS"/>
      <sheetName val="LP-BTC"/>
      <sheetName val="SLVC TBA"/>
      <sheetName val="SLVC-22"/>
      <sheetName val="DM 67"/>
      <sheetName val="kl tt"/>
      <sheetName val="VC VT_TB"/>
      <sheetName val="TKP"/>
      <sheetName val="CPTV"/>
      <sheetName val="vc vat tu CHUNG "/>
      <sheetName val="TH VT22"/>
      <sheetName val="Trung chuyen"/>
      <sheetName val="Gvlcht"/>
      <sheetName val="Kho Tam"/>
      <sheetName val="PQ tuyen"/>
      <sheetName val="EA"/>
      <sheetName val="DG 89"/>
      <sheetName val="DM 85"/>
      <sheetName val="DM 66"/>
      <sheetName val="CPDB"/>
      <sheetName val="TONG KE DZ 22 KV"/>
      <sheetName val="TONG DZ 0.4 KV"/>
      <sheetName val="TH VT0,4"/>
      <sheetName val="chitietdatdao"/>
      <sheetName val="DGKS_TT"/>
      <sheetName val="KS-KT"/>
      <sheetName val="DG vat tu"/>
      <sheetName val="DTCD"/>
      <sheetName val="SLVC_0.4"/>
      <sheetName val="DG_VTTB"/>
    </sheetNames>
    <sheetDataSet>
      <sheetData sheetId="0"/>
      <sheetData sheetId="1"/>
      <sheetData sheetId="2">
        <row r="5">
          <cell r="F5">
            <v>1.0549999999999999</v>
          </cell>
        </row>
        <row r="6">
          <cell r="F6">
            <v>0.5</v>
          </cell>
        </row>
        <row r="7">
          <cell r="F7">
            <v>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1">
          <cell r="H21">
            <v>15116430.744831955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">
          <cell r="B5">
            <v>6</v>
          </cell>
          <cell r="C5" t="str">
            <v>ÂÆÅÌNG DÁY 22 KV</v>
          </cell>
          <cell r="D5" t="str">
            <v>Gxl(DZ22)*Nt(DZ22)*0.81</v>
          </cell>
          <cell r="E5" t="str">
            <v>CAÏC TRAÛM BIÃÚN AÏP 6-22/0,4 KV</v>
          </cell>
          <cell r="F5" t="str">
            <v>Traûm biãún aïp 6-22/0,4 KV</v>
          </cell>
        </row>
        <row r="6">
          <cell r="B6">
            <v>10</v>
          </cell>
          <cell r="C6" t="str">
            <v>ÂÆÅÌNG DÁY 22 KV</v>
          </cell>
          <cell r="D6" t="str">
            <v>Gxl(DZ22)*Nt(DZ22)*0.81</v>
          </cell>
          <cell r="E6" t="str">
            <v>CAÏC TRAÛM BIÃÚN AÏP 10-22/0,4 KV</v>
          </cell>
          <cell r="F6" t="str">
            <v>Traûm biãún aïp 10-22/0,4 KV</v>
          </cell>
        </row>
        <row r="7">
          <cell r="B7">
            <v>15</v>
          </cell>
          <cell r="C7" t="str">
            <v>ÂÆÅÌNG DÁY 22 KV</v>
          </cell>
          <cell r="D7" t="str">
            <v>Gxl(DZ22)*Nt(DZ22)*0.81</v>
          </cell>
          <cell r="E7" t="str">
            <v>CAÏC TRAÛM BIÃÚN AÏP 15-22/0,4 KV</v>
          </cell>
          <cell r="F7" t="str">
            <v>Traûm biãún aïp 15-22/0,4 KV</v>
          </cell>
        </row>
        <row r="8">
          <cell r="B8">
            <v>22</v>
          </cell>
          <cell r="C8" t="str">
            <v>ÂÆÅÌNG DÁY 22 KV</v>
          </cell>
          <cell r="D8" t="str">
            <v>Gxl(DZ22)*Nt(DZ22)*0.81</v>
          </cell>
          <cell r="E8" t="str">
            <v>CAÏC TRAÛM BIÃÚN AÏP 22/0,4 KV</v>
          </cell>
          <cell r="F8" t="str">
            <v>Traûm biãún aïp 22/0,4 KV</v>
          </cell>
        </row>
        <row r="9">
          <cell r="B9">
            <v>35</v>
          </cell>
          <cell r="C9" t="str">
            <v>ÂÆÅÌNG DÁY 35 KV</v>
          </cell>
          <cell r="D9" t="str">
            <v>Gxl(DZ35)*Nt(DZ35)*0.81</v>
          </cell>
          <cell r="E9" t="str">
            <v>CAÏC TRAÛM BIÃÚN AÏP 35-22/0,4 KV</v>
          </cell>
          <cell r="F9" t="str">
            <v>Traûm biãún aïp 35-22/0,4 KV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7">
          <cell r="B7">
            <v>0</v>
          </cell>
          <cell r="C7" t="str">
            <v>NCÂG67 x 0.95 x ( 1+0.2/2.638 ) x 1.75</v>
          </cell>
          <cell r="D7">
            <v>1.7885424564063683</v>
          </cell>
          <cell r="E7" t="str">
            <v>NCÂG67 x 0.95 x ( 1+0.0/2.638 ) x 1.75</v>
          </cell>
          <cell r="F7">
            <v>1.6624999999999999</v>
          </cell>
          <cell r="G7" t="str">
            <v>NCÂG66 x ( 1+0.0/2.638 ) x 1.75</v>
          </cell>
          <cell r="H7">
            <v>1.75</v>
          </cell>
          <cell r="I7" t="str">
            <v>NCÂG85 x ( 1+0.0/2.638 ) x 1.75</v>
          </cell>
          <cell r="J7">
            <v>1.75</v>
          </cell>
        </row>
        <row r="8">
          <cell r="B8">
            <v>0.1</v>
          </cell>
          <cell r="C8" t="str">
            <v>NCÂG67 x 0.95 x ( 1+0.3/2.638 ) x 1.75</v>
          </cell>
          <cell r="D8">
            <v>1.8515636846095525</v>
          </cell>
          <cell r="E8" t="str">
            <v>NCÂG67 x 0.95 x ( 1+0.1/2.638 ) x 1.75</v>
          </cell>
          <cell r="F8">
            <v>1.725521228203184</v>
          </cell>
          <cell r="G8" t="str">
            <v>NCÂG66 x ( 1+0.1/2.638 ) x 1.75</v>
          </cell>
          <cell r="H8">
            <v>1.8163381349507202</v>
          </cell>
          <cell r="I8" t="str">
            <v>NCÂG85 x ( 1+0.1/2.638 ) x 1.75</v>
          </cell>
          <cell r="J8">
            <v>1.8163381349507202</v>
          </cell>
        </row>
        <row r="9">
          <cell r="B9">
            <v>0.2</v>
          </cell>
          <cell r="C9" t="str">
            <v>NCÂG67 x 0.95 x ( 1+0.4/2.638 ) x 1.75</v>
          </cell>
          <cell r="D9">
            <v>1.914584912812737</v>
          </cell>
          <cell r="E9" t="str">
            <v>NCÂG67 x 0.95 x ( 1+0.2/2.638 ) x 1.75</v>
          </cell>
          <cell r="F9">
            <v>1.7885424564063683</v>
          </cell>
          <cell r="G9" t="str">
            <v>NCÂG66 x ( 1+0.2/2.638 ) x 1.75</v>
          </cell>
          <cell r="H9">
            <v>1.8826762699014405</v>
          </cell>
          <cell r="I9" t="str">
            <v>NCÂG85 x ( 1+0.2/2.638 ) x 1.75</v>
          </cell>
          <cell r="J9">
            <v>1.8826762699014405</v>
          </cell>
        </row>
        <row r="10">
          <cell r="B10">
            <v>0.3</v>
          </cell>
          <cell r="C10" t="str">
            <v>NCÂG67 x 0.95 x ( 1+0.5/2.638 ) x 1.75</v>
          </cell>
          <cell r="D10">
            <v>1.9776061410159211</v>
          </cell>
          <cell r="E10" t="str">
            <v>NCÂG67 x 0.95 x ( 1+0.3/2.638 ) x 1.75</v>
          </cell>
          <cell r="F10">
            <v>1.8515636846095525</v>
          </cell>
          <cell r="G10" t="str">
            <v>NCÂG66 x ( 1+0.3/2.638 ) x 1.75</v>
          </cell>
          <cell r="H10">
            <v>1.9490144048521607</v>
          </cell>
          <cell r="I10" t="str">
            <v>NCÂG85 x ( 1+0.3/2.638 ) x 1.75</v>
          </cell>
          <cell r="J10">
            <v>1.9490144048521607</v>
          </cell>
        </row>
        <row r="11">
          <cell r="B11">
            <v>0.4</v>
          </cell>
          <cell r="C11" t="str">
            <v>NCÂG67 x 0.95 x ( 1+0.6/2.638 ) x 1.75</v>
          </cell>
          <cell r="D11">
            <v>2.0406273692191053</v>
          </cell>
          <cell r="E11" t="str">
            <v>NCÂG67 x 0.95 x ( 1+0.4/2.638 ) x 1.75</v>
          </cell>
          <cell r="F11">
            <v>1.914584912812737</v>
          </cell>
          <cell r="G11" t="str">
            <v>NCÂG66 x ( 1+0.4/2.638 ) x 1.75</v>
          </cell>
          <cell r="H11">
            <v>2.0153525398028811</v>
          </cell>
          <cell r="I11" t="str">
            <v>NCÂG85 x ( 1+0.4/2.638 ) x 1.75</v>
          </cell>
          <cell r="J11">
            <v>2.0153525398028811</v>
          </cell>
        </row>
        <row r="12">
          <cell r="B12">
            <v>0.5</v>
          </cell>
          <cell r="C12" t="str">
            <v>NCÂG67 x 0.95 x ( 1+0.7/2.638 ) x 1.75</v>
          </cell>
          <cell r="D12">
            <v>2.1036485974222896</v>
          </cell>
          <cell r="E12" t="str">
            <v>NCÂG67 x 0.95 x ( 1+0.5/2.638 ) x 1.75</v>
          </cell>
          <cell r="F12">
            <v>1.9776061410159211</v>
          </cell>
          <cell r="G12" t="str">
            <v>NCÂG66 x ( 1+0.5/2.638 ) x 1.75</v>
          </cell>
          <cell r="H12">
            <v>2.0816906747536015</v>
          </cell>
          <cell r="I12" t="str">
            <v>NCÂG85 x ( 1+0.5/2.638 ) x 1.75</v>
          </cell>
          <cell r="J12">
            <v>2.0816906747536015</v>
          </cell>
        </row>
        <row r="13">
          <cell r="B13">
            <v>0.7</v>
          </cell>
          <cell r="C13" t="str">
            <v>NCÂG67 x 0.95 x ( 1+0.9/2.638 ) x 1.75</v>
          </cell>
          <cell r="D13">
            <v>2.2296910538286578</v>
          </cell>
          <cell r="E13" t="str">
            <v>NCÂG67 x 0.95 x ( 1+0.7/2.638 ) x 1.75</v>
          </cell>
          <cell r="F13">
            <v>2.1036485974222896</v>
          </cell>
          <cell r="G13" t="str">
            <v>NCÂG66 x ( 1+0.7/2.638 ) x 1.75</v>
          </cell>
          <cell r="H13">
            <v>2.2143669446550418</v>
          </cell>
          <cell r="I13" t="str">
            <v>NCÂG85 x ( 1+0.7/2.638 ) x 1.75</v>
          </cell>
          <cell r="J13">
            <v>2.2143669446550418</v>
          </cell>
        </row>
        <row r="14">
          <cell r="B14">
            <v>1</v>
          </cell>
          <cell r="C14" t="str">
            <v>NCÂG67 x 0.95 x ( 1+1.2/2.638 ) x 1.75</v>
          </cell>
          <cell r="D14">
            <v>2.4187547384382104</v>
          </cell>
          <cell r="E14" t="str">
            <v>NCÂG67 x 0.95 x ( 1+1.0/2.638 ) x 1.75</v>
          </cell>
          <cell r="F14">
            <v>2.2927122820318422</v>
          </cell>
          <cell r="G14" t="str">
            <v>NCÂG66 x ( 1+1.0/2.638 ) x 1.75</v>
          </cell>
          <cell r="H14">
            <v>2.4133813495072025</v>
          </cell>
          <cell r="I14" t="str">
            <v>NCÂG85 x ( 1+1.0/2.638 ) x 1.75</v>
          </cell>
          <cell r="J14">
            <v>2.4133813495072025</v>
          </cell>
        </row>
        <row r="20">
          <cell r="B20">
            <v>1</v>
          </cell>
          <cell r="C20" t="str">
            <v>MTCÂG67 x 1.11 x 1.000</v>
          </cell>
          <cell r="D20">
            <v>1.1100000000000001</v>
          </cell>
          <cell r="E20" t="str">
            <v>MTCÂG67 x 1.11 x 1.000</v>
          </cell>
          <cell r="F20">
            <v>1.1100000000000001</v>
          </cell>
          <cell r="G20" t="str">
            <v>MTCÂG66 x 1.109 x 1.00</v>
          </cell>
          <cell r="H20">
            <v>1.109</v>
          </cell>
          <cell r="I20" t="str">
            <v>MTCÂG85 x 1.01</v>
          </cell>
          <cell r="J20">
            <v>1.01</v>
          </cell>
        </row>
        <row r="21">
          <cell r="B21">
            <v>1.0549999999999999</v>
          </cell>
          <cell r="C21" t="str">
            <v>MTCÂG67 x 1.11 x 1.055</v>
          </cell>
          <cell r="D21">
            <v>1.1710499999999999</v>
          </cell>
          <cell r="E21" t="str">
            <v>MTCÂG67 x 1.11 x 1.055</v>
          </cell>
          <cell r="F21">
            <v>1.1710499999999999</v>
          </cell>
          <cell r="G21" t="str">
            <v>MTCÂG66 x 1.109 x 1.055</v>
          </cell>
          <cell r="H21">
            <v>1.1699949999999999</v>
          </cell>
          <cell r="I21" t="str">
            <v>MTCÂG85 x 1.01</v>
          </cell>
          <cell r="J21">
            <v>1.01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-( HA THE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</sheetNames>
    <sheetDataSet>
      <sheetData sheetId="0">
        <row r="148">
          <cell r="A148" t="str">
            <v>1bo1</v>
          </cell>
          <cell r="B148" t="str">
            <v>Bô, môùi troàng</v>
          </cell>
          <cell r="C148" t="str">
            <v>caây</v>
          </cell>
          <cell r="D148">
            <v>10000</v>
          </cell>
        </row>
        <row r="149">
          <cell r="A149" t="str">
            <v>1bo2</v>
          </cell>
          <cell r="B149" t="str">
            <v>Bô, chöa cho quaû</v>
          </cell>
          <cell r="C149" t="str">
            <v>caây</v>
          </cell>
          <cell r="D149">
            <v>50000</v>
          </cell>
        </row>
        <row r="150">
          <cell r="A150" t="str">
            <v>1bo3</v>
          </cell>
          <cell r="B150" t="str">
            <v>Bô, ñang cho quaû ñöôøng kính goác&lt;15cm</v>
          </cell>
          <cell r="C150" t="str">
            <v>caây</v>
          </cell>
          <cell r="D150">
            <v>100000</v>
          </cell>
        </row>
        <row r="151">
          <cell r="A151" t="str">
            <v>1bo33</v>
          </cell>
          <cell r="B151" t="str">
            <v>Bô, ñang cho quaû ñöôøng kính goác&gt;=15cm</v>
          </cell>
          <cell r="C151" t="str">
            <v>caây</v>
          </cell>
          <cell r="D151">
            <v>150000</v>
          </cell>
        </row>
        <row r="152">
          <cell r="A152" t="str">
            <v>1boht</v>
          </cell>
          <cell r="B152" t="str">
            <v>Bô (hoã trôï caây gioáng)</v>
          </cell>
          <cell r="C152" t="str">
            <v>caây</v>
          </cell>
          <cell r="D152">
            <v>3000</v>
          </cell>
        </row>
        <row r="153">
          <cell r="A153" t="str">
            <v>1bq1</v>
          </cell>
          <cell r="B153" t="str">
            <v>Boà quaân, môùi troàng</v>
          </cell>
          <cell r="C153" t="str">
            <v>caây</v>
          </cell>
          <cell r="D153">
            <v>5000</v>
          </cell>
        </row>
        <row r="154">
          <cell r="A154" t="str">
            <v>1bq2</v>
          </cell>
          <cell r="B154" t="str">
            <v>Boà quaân, chöa cho quaû</v>
          </cell>
          <cell r="C154" t="str">
            <v>caây</v>
          </cell>
          <cell r="D154">
            <v>15000</v>
          </cell>
        </row>
        <row r="155">
          <cell r="A155" t="str">
            <v>1bq3</v>
          </cell>
          <cell r="B155" t="str">
            <v>Boà quaân, ñang cho quaû</v>
          </cell>
          <cell r="C155" t="str">
            <v>caây</v>
          </cell>
          <cell r="D155">
            <v>60000</v>
          </cell>
        </row>
        <row r="156">
          <cell r="A156" t="str">
            <v>1bqht</v>
          </cell>
          <cell r="B156" t="str">
            <v>Boà quaân (hoã trôï caây gioáng)</v>
          </cell>
          <cell r="C156" t="str">
            <v>caây</v>
          </cell>
          <cell r="D156">
            <v>2000</v>
          </cell>
        </row>
        <row r="157">
          <cell r="A157" t="str">
            <v>1bu1</v>
          </cell>
          <cell r="B157" t="str">
            <v>Böôûi, Thanh traø troàng haït, môùi troàng</v>
          </cell>
          <cell r="C157" t="str">
            <v>caây</v>
          </cell>
          <cell r="D157">
            <v>10000</v>
          </cell>
        </row>
        <row r="158">
          <cell r="A158" t="str">
            <v>1bu2</v>
          </cell>
          <cell r="B158" t="str">
            <v>Böôûi, Thanh traø troàng haït, chöa cho quaû</v>
          </cell>
          <cell r="C158" t="str">
            <v>caây</v>
          </cell>
          <cell r="D158">
            <v>50000</v>
          </cell>
        </row>
        <row r="159">
          <cell r="A159" t="str">
            <v>1bu3</v>
          </cell>
          <cell r="B159" t="str">
            <v>Böôûi, Thanh traø troàng haït, ñang cho quaû ñöôøng kính goác &lt;15cm</v>
          </cell>
          <cell r="C159" t="str">
            <v>caây</v>
          </cell>
          <cell r="D159">
            <v>120000</v>
          </cell>
        </row>
        <row r="160">
          <cell r="A160" t="str">
            <v>1bu33</v>
          </cell>
          <cell r="B160" t="str">
            <v>Böôûi, Thanh traø troàng haït, ñang cho quaû ñöôøng kính goác&gt;=15cm</v>
          </cell>
          <cell r="C160" t="str">
            <v>caây</v>
          </cell>
          <cell r="D160">
            <v>150000</v>
          </cell>
        </row>
        <row r="161">
          <cell r="A161" t="str">
            <v>1bug1</v>
          </cell>
          <cell r="B161" t="str">
            <v>Böôûi, Thanh traø gheùp, môùi troàng</v>
          </cell>
          <cell r="C161" t="str">
            <v>caây</v>
          </cell>
          <cell r="D161">
            <v>20000</v>
          </cell>
        </row>
        <row r="162">
          <cell r="A162" t="str">
            <v>1bug2</v>
          </cell>
          <cell r="B162" t="str">
            <v>Böôûi, Thanh traø gheùp, chöa cho quaû</v>
          </cell>
          <cell r="C162" t="str">
            <v>caây</v>
          </cell>
          <cell r="D162">
            <v>70000</v>
          </cell>
        </row>
        <row r="163">
          <cell r="A163" t="str">
            <v>1bug3</v>
          </cell>
          <cell r="B163" t="str">
            <v>Böôûi, Thanh traø gheùp, ñang cho quaû ñöôøng kính goác &lt;15cm</v>
          </cell>
          <cell r="C163" t="str">
            <v>caây</v>
          </cell>
          <cell r="D163">
            <v>150000</v>
          </cell>
        </row>
        <row r="164">
          <cell r="A164" t="str">
            <v>1bug33</v>
          </cell>
          <cell r="B164" t="str">
            <v>Böôûi, Thanh traø gheùp, ñang cho quaû ñöôøng kính goác&gt;=15cm</v>
          </cell>
          <cell r="C164" t="str">
            <v>caây</v>
          </cell>
          <cell r="D164">
            <v>200000</v>
          </cell>
        </row>
        <row r="165">
          <cell r="A165" t="str">
            <v>1bught</v>
          </cell>
          <cell r="B165" t="str">
            <v>Böôûi, Thanh traø troàng gheùp (hoã trôï caây gioáng)</v>
          </cell>
          <cell r="C165" t="str">
            <v>caây</v>
          </cell>
          <cell r="D165">
            <v>15000</v>
          </cell>
        </row>
        <row r="166">
          <cell r="A166" t="str">
            <v>1buht</v>
          </cell>
          <cell r="B166" t="str">
            <v>Böôûi, Thanh traø troàng haït (hoã trôï caây gioáng)</v>
          </cell>
          <cell r="C166" t="str">
            <v>caây</v>
          </cell>
          <cell r="D166">
            <v>5000</v>
          </cell>
        </row>
        <row r="167">
          <cell r="A167" t="str">
            <v>1c1</v>
          </cell>
          <cell r="B167" t="str">
            <v>Cam, Quyùt troàng haït, môùi troàng</v>
          </cell>
          <cell r="C167" t="str">
            <v>caây</v>
          </cell>
          <cell r="D167">
            <v>10000</v>
          </cell>
        </row>
        <row r="168">
          <cell r="A168" t="str">
            <v>1c2</v>
          </cell>
          <cell r="B168" t="str">
            <v>Cam, Quyùt troàng haït, chöa cho quaû</v>
          </cell>
          <cell r="C168" t="str">
            <v>caây</v>
          </cell>
          <cell r="D168">
            <v>50000</v>
          </cell>
        </row>
        <row r="169">
          <cell r="A169" t="str">
            <v>1c3</v>
          </cell>
          <cell r="B169" t="str">
            <v>Cam, Quyùt troàng haït, ñang cho quaû ñöôøng kính goác &lt;15cm</v>
          </cell>
          <cell r="C169" t="str">
            <v>caây</v>
          </cell>
          <cell r="D169">
            <v>120000</v>
          </cell>
        </row>
        <row r="170">
          <cell r="A170" t="str">
            <v>1c33</v>
          </cell>
          <cell r="B170" t="str">
            <v>Cam, Quyùt troàng haït, ñang cho quaû ñöôøng kính goác&gt;=15cm</v>
          </cell>
          <cell r="C170" t="str">
            <v>caây</v>
          </cell>
          <cell r="D170">
            <v>150000</v>
          </cell>
        </row>
        <row r="171">
          <cell r="A171" t="str">
            <v>1ca1</v>
          </cell>
          <cell r="B171" t="str">
            <v>Cau, môùi troàng</v>
          </cell>
          <cell r="C171" t="str">
            <v>caây</v>
          </cell>
          <cell r="D171">
            <v>10000</v>
          </cell>
        </row>
        <row r="172">
          <cell r="A172" t="str">
            <v>1ca2</v>
          </cell>
          <cell r="B172" t="str">
            <v>Cau, chöa cho quaû chieàu cao &lt;2m</v>
          </cell>
          <cell r="C172" t="str">
            <v>caây</v>
          </cell>
          <cell r="D172">
            <v>20000</v>
          </cell>
        </row>
        <row r="173">
          <cell r="A173" t="str">
            <v>1ca22</v>
          </cell>
          <cell r="B173" t="str">
            <v>Cau, chöa cho quaû chieàu cao &gt;=2m</v>
          </cell>
          <cell r="C173" t="str">
            <v>caây</v>
          </cell>
          <cell r="D173">
            <v>50000</v>
          </cell>
        </row>
        <row r="174">
          <cell r="A174" t="str">
            <v>1ca3</v>
          </cell>
          <cell r="B174" t="str">
            <v>Cau, ñang cho quaû</v>
          </cell>
          <cell r="C174" t="str">
            <v>caây</v>
          </cell>
          <cell r="D174">
            <v>150000</v>
          </cell>
        </row>
        <row r="175">
          <cell r="A175" t="str">
            <v>1caht</v>
          </cell>
          <cell r="B175" t="str">
            <v>Cau (hoã trôï caây gioáng)</v>
          </cell>
          <cell r="C175" t="str">
            <v>caây</v>
          </cell>
          <cell r="D175">
            <v>5000</v>
          </cell>
        </row>
        <row r="176">
          <cell r="A176" t="str">
            <v>1cc1</v>
          </cell>
          <cell r="B176" t="str">
            <v>Choâm choâm troàng haït, môùi troàng</v>
          </cell>
          <cell r="C176" t="str">
            <v>caây</v>
          </cell>
          <cell r="D176">
            <v>20000</v>
          </cell>
        </row>
        <row r="177">
          <cell r="A177" t="str">
            <v>1cc2</v>
          </cell>
          <cell r="B177" t="str">
            <v>Choâm choâm troàng haït, chöa cho quaû</v>
          </cell>
          <cell r="C177" t="str">
            <v>caây</v>
          </cell>
          <cell r="D177">
            <v>70000</v>
          </cell>
        </row>
        <row r="178">
          <cell r="A178" t="str">
            <v>1cc3</v>
          </cell>
          <cell r="B178" t="str">
            <v>Choâm choâm troàng haït, ñang cho quaû ñöôøng kính goác &lt;15cm</v>
          </cell>
          <cell r="C178" t="str">
            <v>caây</v>
          </cell>
          <cell r="D178">
            <v>150000</v>
          </cell>
        </row>
        <row r="179">
          <cell r="A179" t="str">
            <v>1cc33</v>
          </cell>
          <cell r="B179" t="str">
            <v>Choâm choâm troàng haït, ñang cho quaû ñöôøng kính goác&gt;=15cm</v>
          </cell>
          <cell r="C179" t="str">
            <v>caây</v>
          </cell>
          <cell r="D179">
            <v>250000</v>
          </cell>
        </row>
        <row r="180">
          <cell r="A180" t="str">
            <v>1ccg1</v>
          </cell>
          <cell r="B180" t="str">
            <v>Choâm choâm gheùp, môùi troàng</v>
          </cell>
          <cell r="C180" t="str">
            <v>caây</v>
          </cell>
          <cell r="D180">
            <v>30000</v>
          </cell>
        </row>
        <row r="181">
          <cell r="A181" t="str">
            <v>1ccg2</v>
          </cell>
          <cell r="B181" t="str">
            <v>Choâm choâm gheùp, chöa cho quaû</v>
          </cell>
          <cell r="C181" t="str">
            <v>caây</v>
          </cell>
          <cell r="D181">
            <v>100000</v>
          </cell>
        </row>
        <row r="182">
          <cell r="A182" t="str">
            <v>1ccg3</v>
          </cell>
          <cell r="B182" t="str">
            <v>Choâm choâm gheùp, ñang cho quaû ñöôøng kính goác &lt;15cm</v>
          </cell>
          <cell r="C182" t="str">
            <v>caây</v>
          </cell>
          <cell r="D182">
            <v>200000</v>
          </cell>
        </row>
        <row r="183">
          <cell r="A183" t="str">
            <v>1ccg33</v>
          </cell>
          <cell r="B183" t="str">
            <v>Choâm choâm gheùp, ñang cho quaû ñöôøng kính goác&gt;=15cm</v>
          </cell>
          <cell r="C183" t="str">
            <v>caây</v>
          </cell>
          <cell r="D183">
            <v>350000</v>
          </cell>
        </row>
        <row r="184">
          <cell r="A184" t="str">
            <v>1ccght</v>
          </cell>
          <cell r="B184" t="str">
            <v>Choâm choâm troàng gheùp (hoã trôï caây gioáng)</v>
          </cell>
          <cell r="C184" t="str">
            <v>caây</v>
          </cell>
          <cell r="D184">
            <v>15000</v>
          </cell>
        </row>
        <row r="185">
          <cell r="A185" t="str">
            <v>1ccht</v>
          </cell>
          <cell r="B185" t="str">
            <v>Choâm choâm troàng haït (hoã trôï caây gioáng)</v>
          </cell>
          <cell r="C185" t="str">
            <v>caây</v>
          </cell>
          <cell r="D185">
            <v>5000</v>
          </cell>
        </row>
        <row r="186">
          <cell r="A186" t="str">
            <v>1cg1</v>
          </cell>
          <cell r="B186" t="str">
            <v>Cam, Quyùt gheùp, môùi troàng</v>
          </cell>
          <cell r="C186" t="str">
            <v>caây</v>
          </cell>
          <cell r="D186">
            <v>20000</v>
          </cell>
        </row>
        <row r="187">
          <cell r="A187" t="str">
            <v>1cg2</v>
          </cell>
          <cell r="B187" t="str">
            <v>Cam, Quyùt gheùp, chöa cho quaû</v>
          </cell>
          <cell r="C187" t="str">
            <v>caây</v>
          </cell>
          <cell r="D187">
            <v>70000</v>
          </cell>
        </row>
        <row r="188">
          <cell r="A188" t="str">
            <v>1cg3</v>
          </cell>
          <cell r="B188" t="str">
            <v>Cam, Quyùt gheùp, ñang cho quaû ñöôøng kính goác &lt;15cm</v>
          </cell>
          <cell r="C188" t="str">
            <v>caây</v>
          </cell>
          <cell r="D188">
            <v>150000</v>
          </cell>
        </row>
        <row r="189">
          <cell r="A189" t="str">
            <v>1cg33</v>
          </cell>
          <cell r="B189" t="str">
            <v>Cam, Quyùt gheùp, ñang cho quaû ñöôøng kính goác&gt;=15cm</v>
          </cell>
          <cell r="C189" t="str">
            <v>caây</v>
          </cell>
          <cell r="D189">
            <v>200000</v>
          </cell>
        </row>
        <row r="190">
          <cell r="A190" t="str">
            <v>1cght</v>
          </cell>
          <cell r="B190" t="str">
            <v>Cam, quyùt troàng gheùp (hoã trôï caây gioáng)</v>
          </cell>
          <cell r="C190" t="str">
            <v>caây</v>
          </cell>
          <cell r="D190">
            <v>15000</v>
          </cell>
        </row>
        <row r="191">
          <cell r="A191" t="str">
            <v>1ch1</v>
          </cell>
          <cell r="B191" t="str">
            <v>Chanh troàng haït, môùi troàng</v>
          </cell>
          <cell r="C191" t="str">
            <v>caây</v>
          </cell>
          <cell r="D191">
            <v>5000</v>
          </cell>
        </row>
        <row r="192">
          <cell r="A192" t="str">
            <v>1ch2</v>
          </cell>
          <cell r="B192" t="str">
            <v>Chanh troàng haït, chöa cho quaû</v>
          </cell>
          <cell r="C192" t="str">
            <v>caây</v>
          </cell>
          <cell r="D192">
            <v>30000</v>
          </cell>
        </row>
        <row r="193">
          <cell r="A193" t="str">
            <v>1ch3</v>
          </cell>
          <cell r="B193" t="str">
            <v>Chanh troàng haït, ñang cho quaû</v>
          </cell>
          <cell r="C193" t="str">
            <v>caây</v>
          </cell>
          <cell r="D193">
            <v>80000</v>
          </cell>
        </row>
        <row r="194">
          <cell r="A194" t="str">
            <v>1chd1</v>
          </cell>
          <cell r="B194" t="str">
            <v>Chanh daây (Laïc tieân), môùi troàng</v>
          </cell>
          <cell r="C194" t="str">
            <v>caây</v>
          </cell>
          <cell r="D194">
            <v>5000</v>
          </cell>
        </row>
        <row r="195">
          <cell r="A195" t="str">
            <v>1chd2</v>
          </cell>
          <cell r="B195" t="str">
            <v>Chanh daây (Laïc tieân), chöa cho quaû</v>
          </cell>
          <cell r="C195" t="str">
            <v>caây</v>
          </cell>
          <cell r="D195">
            <v>40000</v>
          </cell>
        </row>
        <row r="196">
          <cell r="A196" t="str">
            <v>1chd3</v>
          </cell>
          <cell r="B196" t="str">
            <v>Chanh daây (Laïc tieân), ñang cho quaû</v>
          </cell>
          <cell r="C196" t="str">
            <v>caây</v>
          </cell>
          <cell r="D196">
            <v>80000</v>
          </cell>
        </row>
        <row r="197">
          <cell r="A197" t="str">
            <v>1chdht</v>
          </cell>
          <cell r="B197" t="str">
            <v>Chanh daây(laïc tieân)(hoã trôï caây gioáng)</v>
          </cell>
          <cell r="C197" t="str">
            <v>caây</v>
          </cell>
          <cell r="D197">
            <v>2000</v>
          </cell>
        </row>
        <row r="198">
          <cell r="A198" t="str">
            <v>1chg1</v>
          </cell>
          <cell r="B198" t="str">
            <v>Chanh gheùp, môùi troàng</v>
          </cell>
          <cell r="C198" t="str">
            <v>caây</v>
          </cell>
          <cell r="D198">
            <v>10000</v>
          </cell>
        </row>
        <row r="199">
          <cell r="A199" t="str">
            <v>1chg2</v>
          </cell>
          <cell r="B199" t="str">
            <v>Chanh gheùp haït, chöa cho quaû</v>
          </cell>
          <cell r="C199" t="str">
            <v>caây</v>
          </cell>
          <cell r="D199">
            <v>40000</v>
          </cell>
        </row>
        <row r="200">
          <cell r="A200" t="str">
            <v>1chg3</v>
          </cell>
          <cell r="B200" t="str">
            <v>Chanh gheùp haït, ñang cho quaû</v>
          </cell>
          <cell r="C200" t="str">
            <v>caây</v>
          </cell>
          <cell r="D200">
            <v>100000</v>
          </cell>
        </row>
        <row r="201">
          <cell r="A201" t="str">
            <v>1chght</v>
          </cell>
          <cell r="B201" t="str">
            <v>Chanh troàng gheùp (hoã trôï caây gioáng)</v>
          </cell>
          <cell r="C201" t="str">
            <v>caây</v>
          </cell>
          <cell r="D201">
            <v>10000</v>
          </cell>
        </row>
        <row r="202">
          <cell r="A202" t="str">
            <v>1chht</v>
          </cell>
          <cell r="B202" t="str">
            <v>Chanh troàng haït (hoã trôï caây gioáng)</v>
          </cell>
          <cell r="C202" t="str">
            <v>caây</v>
          </cell>
          <cell r="D202">
            <v>2000</v>
          </cell>
        </row>
        <row r="203">
          <cell r="A203" t="str">
            <v>1cht</v>
          </cell>
          <cell r="B203" t="str">
            <v>Cam, quyùt troàng haït (hoã trôï caây gioáng)</v>
          </cell>
          <cell r="C203" t="str">
            <v>caây</v>
          </cell>
          <cell r="D203">
            <v>5000</v>
          </cell>
        </row>
        <row r="204">
          <cell r="A204" t="str">
            <v>1tr1</v>
          </cell>
          <cell r="B204" t="str">
            <v>Traâm, chay môùi troàng</v>
          </cell>
          <cell r="C204" t="str">
            <v>caây</v>
          </cell>
          <cell r="D204">
            <v>5000</v>
          </cell>
        </row>
        <row r="205">
          <cell r="A205" t="str">
            <v>1tr2</v>
          </cell>
          <cell r="B205" t="str">
            <v>Traâm, chay chöa cho quaû</v>
          </cell>
          <cell r="C205" t="str">
            <v>caây</v>
          </cell>
          <cell r="D205">
            <v>25000</v>
          </cell>
        </row>
        <row r="206">
          <cell r="A206" t="str">
            <v>1tr3</v>
          </cell>
          <cell r="B206" t="str">
            <v>Traâm, chay ñang cho quaû</v>
          </cell>
          <cell r="C206" t="str">
            <v>caây</v>
          </cell>
          <cell r="D206">
            <v>60000</v>
          </cell>
        </row>
        <row r="207">
          <cell r="A207" t="str">
            <v>1co1</v>
          </cell>
          <cell r="B207" t="str">
            <v>Coác, môùi troàng</v>
          </cell>
          <cell r="C207" t="str">
            <v>caây</v>
          </cell>
          <cell r="D207">
            <v>10000</v>
          </cell>
        </row>
        <row r="208">
          <cell r="A208" t="str">
            <v>1co2</v>
          </cell>
          <cell r="B208" t="str">
            <v>Coác, chöa cho quaû</v>
          </cell>
          <cell r="C208" t="str">
            <v>caây</v>
          </cell>
          <cell r="D208">
            <v>50000</v>
          </cell>
        </row>
        <row r="209">
          <cell r="A209" t="str">
            <v>1co3</v>
          </cell>
          <cell r="B209" t="str">
            <v>Coác, ñang cho quaû ñöôøng kính goác&lt;15cm</v>
          </cell>
          <cell r="C209" t="str">
            <v>caây</v>
          </cell>
          <cell r="D209">
            <v>100000</v>
          </cell>
        </row>
        <row r="210">
          <cell r="A210" t="str">
            <v>1co33</v>
          </cell>
          <cell r="B210" t="str">
            <v>Coác, ñang cho quaû ñöôøng kính goác&gt;=15cm</v>
          </cell>
          <cell r="C210" t="str">
            <v>caây</v>
          </cell>
          <cell r="D210">
            <v>150000</v>
          </cell>
        </row>
        <row r="211">
          <cell r="A211" t="str">
            <v>1coht</v>
          </cell>
          <cell r="B211" t="str">
            <v>Coác (hoã trôï caây gioáng)</v>
          </cell>
          <cell r="C211" t="str">
            <v>caây</v>
          </cell>
          <cell r="D211">
            <v>3000</v>
          </cell>
        </row>
        <row r="212">
          <cell r="A212" t="str">
            <v>1cr1</v>
          </cell>
          <cell r="B212" t="str">
            <v>Chuøm ruoät, môùi troàng</v>
          </cell>
          <cell r="C212" t="str">
            <v>caây</v>
          </cell>
          <cell r="D212">
            <v>5000</v>
          </cell>
        </row>
        <row r="213">
          <cell r="A213" t="str">
            <v>1cr2</v>
          </cell>
          <cell r="B213" t="str">
            <v>Chuøm ruoät, chöa cho quaû</v>
          </cell>
          <cell r="C213" t="str">
            <v>caây</v>
          </cell>
          <cell r="D213">
            <v>15000</v>
          </cell>
        </row>
        <row r="214">
          <cell r="A214" t="str">
            <v>1cr3</v>
          </cell>
          <cell r="B214" t="str">
            <v>Chuøm ruoät, ñang cho quaû</v>
          </cell>
          <cell r="C214" t="str">
            <v>caây</v>
          </cell>
          <cell r="D214">
            <v>60000</v>
          </cell>
        </row>
        <row r="215">
          <cell r="A215" t="str">
            <v>1crht</v>
          </cell>
          <cell r="B215" t="str">
            <v>Chuøm ruoät (hoã trôï caây gioáng)</v>
          </cell>
          <cell r="C215" t="str">
            <v>caây</v>
          </cell>
          <cell r="D215">
            <v>2000</v>
          </cell>
        </row>
        <row r="216">
          <cell r="A216" t="str">
            <v>1dd1</v>
          </cell>
          <cell r="B216" t="str">
            <v>Daâu da, môùi troàng</v>
          </cell>
          <cell r="C216" t="str">
            <v>caây</v>
          </cell>
          <cell r="D216">
            <v>10000</v>
          </cell>
        </row>
        <row r="217">
          <cell r="A217" t="str">
            <v>1dd2</v>
          </cell>
          <cell r="B217" t="str">
            <v>Daâu da, chöa cho quaû</v>
          </cell>
          <cell r="C217" t="str">
            <v>caây</v>
          </cell>
          <cell r="D217">
            <v>50000</v>
          </cell>
        </row>
        <row r="218">
          <cell r="A218" t="str">
            <v>1dd3</v>
          </cell>
          <cell r="B218" t="str">
            <v>Daâu da, ñang cho quaû ñöôøng kính goác&lt;15cm</v>
          </cell>
          <cell r="C218" t="str">
            <v>caây</v>
          </cell>
          <cell r="D218">
            <v>100000</v>
          </cell>
        </row>
        <row r="219">
          <cell r="A219" t="str">
            <v>1dd33</v>
          </cell>
          <cell r="B219" t="str">
            <v>Daâu da, ñang cho quaû ñöôøng kính goác&gt;=15cm</v>
          </cell>
          <cell r="C219" t="str">
            <v>caây</v>
          </cell>
          <cell r="D219">
            <v>150000</v>
          </cell>
        </row>
        <row r="220">
          <cell r="A220" t="str">
            <v>1ddht</v>
          </cell>
          <cell r="B220" t="str">
            <v>Daâu da (hoã trôï caây gioáng)</v>
          </cell>
          <cell r="C220" t="str">
            <v>caây</v>
          </cell>
          <cell r="D220">
            <v>3000</v>
          </cell>
        </row>
        <row r="221">
          <cell r="A221" t="str">
            <v>1dn</v>
          </cell>
          <cell r="B221" t="str">
            <v>Döøa nöôùc</v>
          </cell>
          <cell r="C221" t="str">
            <v>m2</v>
          </cell>
          <cell r="D221">
            <v>3000</v>
          </cell>
        </row>
        <row r="222">
          <cell r="A222" t="str">
            <v>1du1</v>
          </cell>
          <cell r="B222" t="str">
            <v>Döøa, môùi troàng</v>
          </cell>
          <cell r="C222" t="str">
            <v>caây</v>
          </cell>
          <cell r="D222">
            <v>20000</v>
          </cell>
        </row>
        <row r="223">
          <cell r="A223" t="str">
            <v>1du2</v>
          </cell>
          <cell r="B223" t="str">
            <v>Döøa, chöa cho quaû cao &lt;2m</v>
          </cell>
          <cell r="C223" t="str">
            <v>caây</v>
          </cell>
          <cell r="D223">
            <v>60000</v>
          </cell>
        </row>
        <row r="224">
          <cell r="A224" t="str">
            <v>1du22</v>
          </cell>
          <cell r="B224" t="str">
            <v>Döøa, chöa cho quaû cao &gt;=2m</v>
          </cell>
          <cell r="C224" t="str">
            <v>caây</v>
          </cell>
          <cell r="D224">
            <v>120000</v>
          </cell>
        </row>
        <row r="225">
          <cell r="A225" t="str">
            <v>1du3</v>
          </cell>
          <cell r="B225" t="str">
            <v>Döøa, ñang cho quaû</v>
          </cell>
          <cell r="C225" t="str">
            <v>caây</v>
          </cell>
          <cell r="D225">
            <v>200000</v>
          </cell>
        </row>
        <row r="226">
          <cell r="A226" t="str">
            <v>1duht</v>
          </cell>
          <cell r="B226" t="str">
            <v>Döøa (hoã trôï caây gioáng)</v>
          </cell>
          <cell r="C226" t="str">
            <v>caây</v>
          </cell>
          <cell r="D226">
            <v>6000</v>
          </cell>
        </row>
        <row r="227">
          <cell r="A227" t="str">
            <v>1kh1</v>
          </cell>
          <cell r="B227" t="str">
            <v>Kheá, môùi troàng</v>
          </cell>
          <cell r="C227" t="str">
            <v>caây</v>
          </cell>
          <cell r="D227">
            <v>5000</v>
          </cell>
        </row>
        <row r="228">
          <cell r="A228" t="str">
            <v>1kh2</v>
          </cell>
          <cell r="B228" t="str">
            <v>Kheá, chöa cho quaû</v>
          </cell>
          <cell r="C228" t="str">
            <v>caây</v>
          </cell>
          <cell r="D228">
            <v>25000</v>
          </cell>
        </row>
        <row r="229">
          <cell r="A229" t="str">
            <v>1kh3</v>
          </cell>
          <cell r="B229" t="str">
            <v>Kheá, ñang cho quaû</v>
          </cell>
          <cell r="C229" t="str">
            <v>caây</v>
          </cell>
          <cell r="D229">
            <v>60000</v>
          </cell>
        </row>
        <row r="230">
          <cell r="A230" t="str">
            <v>1khht</v>
          </cell>
          <cell r="B230" t="str">
            <v>Kheá (hoã trôï caây gioáng)</v>
          </cell>
          <cell r="C230" t="str">
            <v>caây</v>
          </cell>
          <cell r="D230">
            <v>2000</v>
          </cell>
        </row>
        <row r="231">
          <cell r="A231" t="str">
            <v>1ma1</v>
          </cell>
          <cell r="B231" t="str">
            <v>Maän, môùi troàng</v>
          </cell>
          <cell r="C231" t="str">
            <v>caây</v>
          </cell>
          <cell r="D231">
            <v>7000</v>
          </cell>
        </row>
        <row r="232">
          <cell r="A232" t="str">
            <v>1ma2</v>
          </cell>
          <cell r="B232" t="str">
            <v>Maän, chöa cho quaû</v>
          </cell>
          <cell r="C232" t="str">
            <v>caây</v>
          </cell>
          <cell r="D232">
            <v>50000</v>
          </cell>
        </row>
        <row r="233">
          <cell r="A233" t="str">
            <v>1ma3</v>
          </cell>
          <cell r="B233" t="str">
            <v>Maän, ñang cho quaû ñöôøng kính goác&lt;15cm</v>
          </cell>
          <cell r="C233" t="str">
            <v>caây</v>
          </cell>
          <cell r="D233">
            <v>80000</v>
          </cell>
        </row>
        <row r="234">
          <cell r="A234" t="str">
            <v>1ma33</v>
          </cell>
          <cell r="B234" t="str">
            <v>Maän, ñang cho quaû ñöôøng kính goác&gt;=15cm</v>
          </cell>
          <cell r="C234" t="str">
            <v>caây</v>
          </cell>
          <cell r="D234">
            <v>120000</v>
          </cell>
        </row>
        <row r="235">
          <cell r="A235" t="str">
            <v>1maht</v>
          </cell>
          <cell r="B235" t="str">
            <v>Maän (hoã trôï caây gioáng)</v>
          </cell>
          <cell r="C235" t="str">
            <v>caây</v>
          </cell>
          <cell r="D235">
            <v>3000</v>
          </cell>
        </row>
        <row r="236">
          <cell r="A236" t="str">
            <v>1mc1</v>
          </cell>
          <cell r="B236" t="str">
            <v>Maõng caàu, môùi troàng</v>
          </cell>
          <cell r="C236" t="str">
            <v>caây</v>
          </cell>
          <cell r="D236">
            <v>5000</v>
          </cell>
        </row>
        <row r="237">
          <cell r="A237" t="str">
            <v>1mc2</v>
          </cell>
          <cell r="B237" t="str">
            <v>Maõng caàu, chöa cho quaû</v>
          </cell>
          <cell r="C237" t="str">
            <v>caây</v>
          </cell>
          <cell r="D237">
            <v>40000</v>
          </cell>
        </row>
        <row r="238">
          <cell r="A238" t="str">
            <v>1mc3</v>
          </cell>
          <cell r="B238" t="str">
            <v>Maõng caàu, ñang cho quaû</v>
          </cell>
          <cell r="C238" t="str">
            <v>caây</v>
          </cell>
          <cell r="D238">
            <v>90000</v>
          </cell>
        </row>
        <row r="239">
          <cell r="A239" t="str">
            <v>1mcht</v>
          </cell>
          <cell r="B239" t="str">
            <v>Maõng caàu (hoã trôï caây gioáng)</v>
          </cell>
          <cell r="C239" t="str">
            <v>caây</v>
          </cell>
          <cell r="D239">
            <v>3000</v>
          </cell>
        </row>
        <row r="240">
          <cell r="A240" t="str">
            <v>1mcx1</v>
          </cell>
          <cell r="B240" t="str">
            <v>Maõng caàu xieâm, gai môùi troàng</v>
          </cell>
          <cell r="C240" t="str">
            <v>caây</v>
          </cell>
          <cell r="D240">
            <v>7000</v>
          </cell>
        </row>
        <row r="241">
          <cell r="A241" t="str">
            <v>1mcx2</v>
          </cell>
          <cell r="B241" t="str">
            <v>Maõng caàu xieâm, gai chöa cho quaû</v>
          </cell>
          <cell r="C241" t="str">
            <v>caây</v>
          </cell>
          <cell r="D241">
            <v>50000</v>
          </cell>
        </row>
        <row r="242">
          <cell r="A242" t="str">
            <v>1mcx3</v>
          </cell>
          <cell r="B242" t="str">
            <v>Maõng caàu xieâm, gai ñang cho quaû ñöôøng kính goác&lt;10cm</v>
          </cell>
          <cell r="C242" t="str">
            <v>caây</v>
          </cell>
          <cell r="D242">
            <v>80000</v>
          </cell>
        </row>
        <row r="243">
          <cell r="A243" t="str">
            <v>1mcx33</v>
          </cell>
          <cell r="B243" t="str">
            <v>Maõng caàu xieâm, gai ñang cho quaû ñöôøng kính goác&gt;=10cm</v>
          </cell>
          <cell r="C243" t="str">
            <v>caây</v>
          </cell>
          <cell r="D243">
            <v>120000</v>
          </cell>
        </row>
        <row r="244">
          <cell r="A244" t="str">
            <v>1mcxht</v>
          </cell>
          <cell r="B244" t="str">
            <v>Maõng caàu xieâm (hoã trôï caây gioáng)</v>
          </cell>
          <cell r="C244" t="str">
            <v>caây</v>
          </cell>
          <cell r="D244">
            <v>3000</v>
          </cell>
        </row>
        <row r="245">
          <cell r="A245" t="str">
            <v>1me1</v>
          </cell>
          <cell r="B245" t="str">
            <v>Me, môùi troàng</v>
          </cell>
          <cell r="C245" t="str">
            <v>caây</v>
          </cell>
          <cell r="D245">
            <v>10000</v>
          </cell>
        </row>
        <row r="246">
          <cell r="A246" t="str">
            <v>1me2</v>
          </cell>
          <cell r="B246" t="str">
            <v>Me, chöa cho quaû</v>
          </cell>
          <cell r="C246" t="str">
            <v>caây</v>
          </cell>
          <cell r="D246">
            <v>50000</v>
          </cell>
        </row>
        <row r="247">
          <cell r="A247" t="str">
            <v>1me3</v>
          </cell>
          <cell r="B247" t="str">
            <v>Me, ñang cho quaû ñöôøng kính goác&lt;15cm</v>
          </cell>
          <cell r="C247" t="str">
            <v>caây</v>
          </cell>
          <cell r="D247">
            <v>100000</v>
          </cell>
        </row>
        <row r="248">
          <cell r="A248" t="str">
            <v>1me33</v>
          </cell>
          <cell r="B248" t="str">
            <v>Me, ñang cho quaû ñöôøng kính goác&gt;=15cm</v>
          </cell>
          <cell r="C248" t="str">
            <v>caây</v>
          </cell>
          <cell r="D248">
            <v>150000</v>
          </cell>
        </row>
        <row r="249">
          <cell r="A249" t="str">
            <v>1meht</v>
          </cell>
          <cell r="B249" t="str">
            <v>Me (hoã trôï caây gioáng)</v>
          </cell>
          <cell r="C249" t="str">
            <v>caây</v>
          </cell>
          <cell r="D249">
            <v>3000</v>
          </cell>
        </row>
        <row r="250">
          <cell r="A250" t="str">
            <v>1mi1</v>
          </cell>
          <cell r="B250" t="str">
            <v>Mít, môùi troàng</v>
          </cell>
          <cell r="C250" t="str">
            <v>caây</v>
          </cell>
          <cell r="D250">
            <v>10000</v>
          </cell>
        </row>
        <row r="251">
          <cell r="A251" t="str">
            <v>1mi2</v>
          </cell>
          <cell r="B251" t="str">
            <v>Mít, chöa cho quaû</v>
          </cell>
          <cell r="C251" t="str">
            <v>caây</v>
          </cell>
          <cell r="D251">
            <v>50000</v>
          </cell>
        </row>
        <row r="252">
          <cell r="A252" t="str">
            <v>1mi3</v>
          </cell>
          <cell r="B252" t="str">
            <v>Mít, ñang cho quaû ñöôøng kính goác&lt;20cm</v>
          </cell>
          <cell r="C252" t="str">
            <v>caây</v>
          </cell>
          <cell r="D252">
            <v>100000</v>
          </cell>
        </row>
        <row r="253">
          <cell r="A253" t="str">
            <v>1mi33</v>
          </cell>
          <cell r="B253" t="str">
            <v>Mít, ñang cho quaû ñöôøng kính goác&gt;=20cm</v>
          </cell>
          <cell r="C253" t="str">
            <v>caây</v>
          </cell>
          <cell r="D253">
            <v>150000</v>
          </cell>
        </row>
        <row r="254">
          <cell r="A254" t="str">
            <v>1miht</v>
          </cell>
          <cell r="B254" t="str">
            <v>Mít (hoã trôï caây gioáng)</v>
          </cell>
          <cell r="C254" t="str">
            <v>caây</v>
          </cell>
          <cell r="D254">
            <v>5000</v>
          </cell>
        </row>
        <row r="255">
          <cell r="A255" t="str">
            <v>1nh1</v>
          </cell>
          <cell r="B255" t="str">
            <v>Nhaõn troàng haït, môùi troàng</v>
          </cell>
          <cell r="C255" t="str">
            <v>caây</v>
          </cell>
          <cell r="D255">
            <v>20000</v>
          </cell>
        </row>
        <row r="256">
          <cell r="A256" t="str">
            <v>1nh2</v>
          </cell>
          <cell r="B256" t="str">
            <v>Nhaõn troàng haït, chöa cho quaû</v>
          </cell>
          <cell r="C256" t="str">
            <v>caây</v>
          </cell>
          <cell r="D256">
            <v>70000</v>
          </cell>
        </row>
        <row r="257">
          <cell r="A257" t="str">
            <v>1nh3</v>
          </cell>
          <cell r="B257" t="str">
            <v>Nhaõn troàng haït, ñang cho quaû ñöôøng kính goác&lt;20cm</v>
          </cell>
          <cell r="C257" t="str">
            <v>caây</v>
          </cell>
          <cell r="D257">
            <v>150000</v>
          </cell>
        </row>
        <row r="258">
          <cell r="A258" t="str">
            <v>1nh33</v>
          </cell>
          <cell r="B258" t="str">
            <v>Nhaõn troàng haït, ñang cho quaû ñöôøng kính goác&gt;=20cm</v>
          </cell>
          <cell r="C258" t="str">
            <v>caây</v>
          </cell>
          <cell r="D258">
            <v>250000</v>
          </cell>
        </row>
        <row r="259">
          <cell r="A259" t="str">
            <v>1nha1</v>
          </cell>
          <cell r="B259" t="str">
            <v>Nhaøu, Sung, môùi troàng</v>
          </cell>
          <cell r="C259" t="str">
            <v>caây</v>
          </cell>
          <cell r="D259">
            <v>5000</v>
          </cell>
        </row>
        <row r="260">
          <cell r="A260" t="str">
            <v>1nha2</v>
          </cell>
          <cell r="B260" t="str">
            <v>Nhaøu, Sung, chöa cho quaû</v>
          </cell>
          <cell r="C260" t="str">
            <v>caây</v>
          </cell>
          <cell r="D260">
            <v>15000</v>
          </cell>
        </row>
        <row r="261">
          <cell r="A261" t="str">
            <v>1nha3</v>
          </cell>
          <cell r="B261" t="str">
            <v>Nhaøu, Sung, ñang cho quaû</v>
          </cell>
          <cell r="C261" t="str">
            <v>caây</v>
          </cell>
          <cell r="D261">
            <v>60000</v>
          </cell>
        </row>
        <row r="262">
          <cell r="A262" t="str">
            <v>1nhaht</v>
          </cell>
          <cell r="B262" t="str">
            <v>Nhaøu, sung (hoã trôï caây gioáng)</v>
          </cell>
          <cell r="C262" t="str">
            <v>caây</v>
          </cell>
          <cell r="D262">
            <v>2000</v>
          </cell>
        </row>
        <row r="263">
          <cell r="A263" t="str">
            <v>1nhg1</v>
          </cell>
          <cell r="B263" t="str">
            <v>Nhaõn gheùp, môùi troàng</v>
          </cell>
          <cell r="C263" t="str">
            <v>caây</v>
          </cell>
          <cell r="D263">
            <v>30000</v>
          </cell>
        </row>
        <row r="264">
          <cell r="A264" t="str">
            <v>1nhg2</v>
          </cell>
          <cell r="B264" t="str">
            <v>Nhaõn gheùp, chöa cho quaû</v>
          </cell>
          <cell r="C264" t="str">
            <v>caây</v>
          </cell>
          <cell r="D264">
            <v>100000</v>
          </cell>
        </row>
        <row r="265">
          <cell r="A265" t="str">
            <v>1nhg3</v>
          </cell>
          <cell r="B265" t="str">
            <v>Nhaõn gheùp, ñang cho quaû ñöôøng kính goác&lt;20cm</v>
          </cell>
          <cell r="C265" t="str">
            <v>caây</v>
          </cell>
          <cell r="D265">
            <v>200000</v>
          </cell>
        </row>
        <row r="266">
          <cell r="A266" t="str">
            <v>1nhg33</v>
          </cell>
          <cell r="B266" t="str">
            <v>Nhaõngheùp, ñang cho quaû ñöôøng kính goác&gt;=20cm</v>
          </cell>
          <cell r="C266" t="str">
            <v>caây</v>
          </cell>
          <cell r="D266">
            <v>350000</v>
          </cell>
        </row>
        <row r="267">
          <cell r="A267" t="str">
            <v>1nhght</v>
          </cell>
          <cell r="B267" t="str">
            <v>Nhaõn troàng gheùp (hoã trôï caây gioáng)</v>
          </cell>
          <cell r="C267" t="str">
            <v>caây</v>
          </cell>
          <cell r="D267">
            <v>15000</v>
          </cell>
        </row>
        <row r="268">
          <cell r="A268" t="str">
            <v>1nhht</v>
          </cell>
          <cell r="B268" t="str">
            <v>Nhaõn troàng haït (hoã trôï caây gioáng)</v>
          </cell>
          <cell r="C268" t="str">
            <v>caây</v>
          </cell>
          <cell r="D268">
            <v>5000</v>
          </cell>
        </row>
        <row r="269">
          <cell r="A269" t="str">
            <v>1og1</v>
          </cell>
          <cell r="B269" t="str">
            <v>OÅi gheùp, môùi troàng</v>
          </cell>
          <cell r="C269" t="str">
            <v>caây</v>
          </cell>
          <cell r="D269">
            <v>15000</v>
          </cell>
        </row>
        <row r="270">
          <cell r="A270" t="str">
            <v>1og2</v>
          </cell>
          <cell r="B270" t="str">
            <v>OÅi gheùp, chöa cho quaû</v>
          </cell>
          <cell r="C270" t="str">
            <v>caây</v>
          </cell>
          <cell r="D270">
            <v>40000</v>
          </cell>
        </row>
        <row r="271">
          <cell r="A271" t="str">
            <v>1og3</v>
          </cell>
          <cell r="B271" t="str">
            <v>OÅi gheùp, ñang cho quaû</v>
          </cell>
          <cell r="C271" t="str">
            <v>caây</v>
          </cell>
          <cell r="D271">
            <v>80000</v>
          </cell>
        </row>
        <row r="272">
          <cell r="A272" t="str">
            <v>1oght</v>
          </cell>
          <cell r="B272" t="str">
            <v>OÅi gheùp (hoã trôï caây gioáng)</v>
          </cell>
          <cell r="C272" t="str">
            <v>caây</v>
          </cell>
          <cell r="D272">
            <v>5000</v>
          </cell>
        </row>
        <row r="273">
          <cell r="A273" t="str">
            <v>1om1</v>
          </cell>
          <cell r="B273" t="str">
            <v>OÂ ma, môùi troàng</v>
          </cell>
          <cell r="C273" t="str">
            <v>caây</v>
          </cell>
          <cell r="D273">
            <v>5000</v>
          </cell>
        </row>
        <row r="274">
          <cell r="A274" t="str">
            <v>1om2</v>
          </cell>
          <cell r="B274" t="str">
            <v>OÂ ma , chöa cho quaû</v>
          </cell>
          <cell r="C274" t="str">
            <v>caây</v>
          </cell>
          <cell r="D274">
            <v>25000</v>
          </cell>
        </row>
        <row r="275">
          <cell r="A275" t="str">
            <v>1om3</v>
          </cell>
          <cell r="B275" t="str">
            <v>OÂ ma, ñang cho quaû</v>
          </cell>
          <cell r="C275" t="str">
            <v>caây</v>
          </cell>
          <cell r="D275">
            <v>60000</v>
          </cell>
        </row>
        <row r="276">
          <cell r="A276" t="str">
            <v>1omht</v>
          </cell>
          <cell r="B276" t="str">
            <v>OÂ ma(hoã trôï caây gioáng)</v>
          </cell>
          <cell r="C276" t="str">
            <v>caây</v>
          </cell>
          <cell r="D276">
            <v>2000</v>
          </cell>
        </row>
        <row r="277">
          <cell r="A277" t="str">
            <v>1ot1</v>
          </cell>
          <cell r="B277" t="str">
            <v>OÅi thöôøng, môùi troàng</v>
          </cell>
          <cell r="C277" t="str">
            <v>caây</v>
          </cell>
          <cell r="D277">
            <v>7000</v>
          </cell>
        </row>
        <row r="278">
          <cell r="A278" t="str">
            <v>1ot2</v>
          </cell>
          <cell r="B278" t="str">
            <v>OÅi thöôøng, chöa cho quaû</v>
          </cell>
          <cell r="C278" t="str">
            <v>caây</v>
          </cell>
          <cell r="D278">
            <v>30000</v>
          </cell>
        </row>
        <row r="279">
          <cell r="A279" t="str">
            <v>1ot3</v>
          </cell>
          <cell r="B279" t="str">
            <v>OÅi thöôøng, ñang cho quaû</v>
          </cell>
          <cell r="C279" t="str">
            <v>caây</v>
          </cell>
          <cell r="D279">
            <v>80000</v>
          </cell>
        </row>
        <row r="280">
          <cell r="A280" t="str">
            <v>1otht</v>
          </cell>
          <cell r="B280" t="str">
            <v>OÅi thöôøng (hoã trôï caây gioáng)</v>
          </cell>
          <cell r="C280" t="str">
            <v>caây</v>
          </cell>
          <cell r="D280">
            <v>2000</v>
          </cell>
        </row>
        <row r="281">
          <cell r="A281" t="str">
            <v>1sa1</v>
          </cell>
          <cell r="B281" t="str">
            <v>Sapoâcheâ troàng haït, môùi troàng</v>
          </cell>
          <cell r="C281" t="str">
            <v>caây</v>
          </cell>
          <cell r="D281">
            <v>10000</v>
          </cell>
        </row>
        <row r="282">
          <cell r="A282" t="str">
            <v>1sa2</v>
          </cell>
          <cell r="B282" t="str">
            <v>Sapoâcheâ troàng haït, chöa cho quaû</v>
          </cell>
          <cell r="C282" t="str">
            <v>caây</v>
          </cell>
          <cell r="D282">
            <v>50000</v>
          </cell>
        </row>
        <row r="283">
          <cell r="A283" t="str">
            <v>1sa3</v>
          </cell>
          <cell r="B283" t="str">
            <v>Sapoâcheâ troàng haït, ñang cho quaû ñöôøng kính goác &lt;10cm</v>
          </cell>
          <cell r="C283" t="str">
            <v>caây</v>
          </cell>
          <cell r="D283">
            <v>120000</v>
          </cell>
        </row>
        <row r="284">
          <cell r="A284" t="str">
            <v>1sa33</v>
          </cell>
          <cell r="B284" t="str">
            <v>Sapoâcheâ troàng haït, ñang cho quaû ñöôøng kính goác&gt;=10cm</v>
          </cell>
          <cell r="C284" t="str">
            <v>caây</v>
          </cell>
          <cell r="D284">
            <v>150000</v>
          </cell>
        </row>
        <row r="285">
          <cell r="A285" t="str">
            <v>1sag1</v>
          </cell>
          <cell r="B285" t="str">
            <v>Sapoâcheâ gheùp, môùi troàng</v>
          </cell>
          <cell r="C285" t="str">
            <v>caây</v>
          </cell>
          <cell r="D285">
            <v>25000</v>
          </cell>
        </row>
        <row r="286">
          <cell r="A286" t="str">
            <v>1sag2</v>
          </cell>
          <cell r="B286" t="str">
            <v>Sapoâcheâ gheùp, chöa cho quaû</v>
          </cell>
          <cell r="C286" t="str">
            <v>caây</v>
          </cell>
          <cell r="D286">
            <v>70000</v>
          </cell>
        </row>
        <row r="287">
          <cell r="A287" t="str">
            <v>1sag3</v>
          </cell>
          <cell r="B287" t="str">
            <v>Sapoâcheâ gheùp, ñang cho quaû ñöôøng kính goác &lt;10cm</v>
          </cell>
          <cell r="C287" t="str">
            <v>caây</v>
          </cell>
          <cell r="D287">
            <v>130000</v>
          </cell>
        </row>
        <row r="288">
          <cell r="A288" t="str">
            <v>1sag33</v>
          </cell>
          <cell r="B288" t="str">
            <v>Sapoâcheâ troàng haït, ñang cho quaû ñöôøng kính goác&gt;=10cm</v>
          </cell>
          <cell r="C288" t="str">
            <v>caây</v>
          </cell>
          <cell r="D288">
            <v>200000</v>
          </cell>
        </row>
        <row r="289">
          <cell r="A289" t="str">
            <v>1saght</v>
          </cell>
          <cell r="B289" t="str">
            <v>Sapoâcheâ troàng gheùp (hoã trôï caây gioáng)</v>
          </cell>
          <cell r="C289" t="str">
            <v>caây</v>
          </cell>
          <cell r="D289">
            <v>15000</v>
          </cell>
        </row>
        <row r="290">
          <cell r="A290" t="str">
            <v>1saht</v>
          </cell>
          <cell r="B290" t="str">
            <v>Sapoâcheâ troàng haït (hoã trôï caây gioáng)</v>
          </cell>
          <cell r="C290" t="str">
            <v>caây</v>
          </cell>
          <cell r="D290">
            <v>5000</v>
          </cell>
        </row>
        <row r="291">
          <cell r="A291" t="str">
            <v>1so1</v>
          </cell>
          <cell r="B291" t="str">
            <v>Sô ri, môùi troàng</v>
          </cell>
          <cell r="C291" t="str">
            <v>caây</v>
          </cell>
          <cell r="D291">
            <v>10000</v>
          </cell>
        </row>
        <row r="292">
          <cell r="A292" t="str">
            <v>1so2</v>
          </cell>
          <cell r="B292" t="str">
            <v>Sô ri, chöa cho quaû</v>
          </cell>
          <cell r="C292" t="str">
            <v>caây</v>
          </cell>
          <cell r="D292">
            <v>50000</v>
          </cell>
        </row>
        <row r="293">
          <cell r="A293" t="str">
            <v>1so3</v>
          </cell>
          <cell r="B293" t="str">
            <v>Sô ri, ñang cho quaû ñöôøng kính goác&lt;15cm</v>
          </cell>
          <cell r="C293" t="str">
            <v>caây</v>
          </cell>
          <cell r="D293">
            <v>100000</v>
          </cell>
        </row>
        <row r="294">
          <cell r="A294" t="str">
            <v>1so33</v>
          </cell>
          <cell r="B294" t="str">
            <v>Sô ri, ñang cho quaû ñöôøng kính goác&gt;=15cm</v>
          </cell>
          <cell r="C294" t="str">
            <v>caây</v>
          </cell>
          <cell r="D294">
            <v>150000</v>
          </cell>
        </row>
        <row r="295">
          <cell r="A295" t="str">
            <v>1soht</v>
          </cell>
          <cell r="B295" t="str">
            <v>Sô ri (hoã trôï caây gioáng)</v>
          </cell>
          <cell r="C295" t="str">
            <v>caây</v>
          </cell>
          <cell r="D295">
            <v>3000</v>
          </cell>
        </row>
        <row r="296">
          <cell r="A296" t="str">
            <v>1sr1</v>
          </cell>
          <cell r="B296" t="str">
            <v>Saàu rieâng, Maêng cuït, môùi troàng</v>
          </cell>
          <cell r="C296" t="str">
            <v>caây</v>
          </cell>
          <cell r="D296">
            <v>30000</v>
          </cell>
        </row>
        <row r="297">
          <cell r="A297" t="str">
            <v>1sr2</v>
          </cell>
          <cell r="B297" t="str">
            <v>Saàu rieâng, Maêng cuït, chöa cho quaû</v>
          </cell>
          <cell r="C297" t="str">
            <v>caây</v>
          </cell>
          <cell r="D297">
            <v>120000</v>
          </cell>
        </row>
        <row r="298">
          <cell r="A298" t="str">
            <v>1sr3</v>
          </cell>
          <cell r="B298" t="str">
            <v>Saàu rieâng, Maêng cuït, ñang cho quaû</v>
          </cell>
          <cell r="C298" t="str">
            <v>caây</v>
          </cell>
          <cell r="D298">
            <v>250000</v>
          </cell>
        </row>
        <row r="299">
          <cell r="A299" t="str">
            <v>1srht</v>
          </cell>
          <cell r="B299" t="str">
            <v>Saâu rieâng, maêng cuït (hoã trôï caây gioáng)</v>
          </cell>
          <cell r="C299" t="str">
            <v>caây</v>
          </cell>
          <cell r="D299">
            <v>20000</v>
          </cell>
        </row>
        <row r="300">
          <cell r="A300" t="str">
            <v>1ta1</v>
          </cell>
          <cell r="B300" t="str">
            <v>Taùo, môùi troàng</v>
          </cell>
          <cell r="C300" t="str">
            <v>caây</v>
          </cell>
          <cell r="D300">
            <v>10000</v>
          </cell>
        </row>
        <row r="301">
          <cell r="A301" t="str">
            <v>1ta2</v>
          </cell>
          <cell r="B301" t="str">
            <v>Taùo, chöa cho quaû</v>
          </cell>
          <cell r="C301" t="str">
            <v>caây</v>
          </cell>
          <cell r="D301">
            <v>40000</v>
          </cell>
        </row>
        <row r="302">
          <cell r="A302" t="str">
            <v>1ta3</v>
          </cell>
          <cell r="B302" t="str">
            <v>Taùo, ñang cho quaû ñöôøng kính goác&lt;15cm</v>
          </cell>
          <cell r="C302" t="str">
            <v>caây</v>
          </cell>
          <cell r="D302">
            <v>80000</v>
          </cell>
        </row>
        <row r="303">
          <cell r="A303" t="str">
            <v>1ta33</v>
          </cell>
          <cell r="B303" t="str">
            <v>Taùo, ñang cho quaû ñöôøng kính goác&gt;=15cm</v>
          </cell>
          <cell r="C303" t="str">
            <v>caây</v>
          </cell>
          <cell r="D303">
            <v>100000</v>
          </cell>
        </row>
        <row r="304">
          <cell r="A304" t="str">
            <v>1taht</v>
          </cell>
          <cell r="B304" t="str">
            <v>Taùo (hoã trôï caây gioáng)</v>
          </cell>
          <cell r="C304" t="str">
            <v>caây</v>
          </cell>
          <cell r="D304">
            <v>5000</v>
          </cell>
        </row>
        <row r="305">
          <cell r="A305" t="str">
            <v>1th1</v>
          </cell>
          <cell r="B305" t="str">
            <v>Thò, môùi troàng</v>
          </cell>
          <cell r="C305" t="str">
            <v>caây</v>
          </cell>
          <cell r="D305">
            <v>5000</v>
          </cell>
        </row>
        <row r="306">
          <cell r="A306" t="str">
            <v>1th2</v>
          </cell>
          <cell r="B306" t="str">
            <v>Thò, chöa cho quaû</v>
          </cell>
          <cell r="C306" t="str">
            <v>caây</v>
          </cell>
          <cell r="D306">
            <v>15000</v>
          </cell>
        </row>
        <row r="307">
          <cell r="A307" t="str">
            <v>1th3</v>
          </cell>
          <cell r="B307" t="str">
            <v>Thò, ñang cho quaû</v>
          </cell>
          <cell r="C307" t="str">
            <v>caây</v>
          </cell>
          <cell r="D307">
            <v>60000</v>
          </cell>
        </row>
        <row r="308">
          <cell r="A308" t="str">
            <v>1thht</v>
          </cell>
          <cell r="B308" t="str">
            <v>Thò (hoã trôï caây gioáng)</v>
          </cell>
          <cell r="C308" t="str">
            <v>caây</v>
          </cell>
          <cell r="D308">
            <v>2000</v>
          </cell>
        </row>
        <row r="309">
          <cell r="A309" t="str">
            <v>1tl1</v>
          </cell>
          <cell r="B309" t="str">
            <v>Thanh long, môùi troàng</v>
          </cell>
          <cell r="C309" t="str">
            <v>caây</v>
          </cell>
          <cell r="D309">
            <v>7000</v>
          </cell>
        </row>
        <row r="310">
          <cell r="A310" t="str">
            <v>1tl2</v>
          </cell>
          <cell r="B310" t="str">
            <v>Thanh long, chöa cho quaû</v>
          </cell>
          <cell r="C310" t="str">
            <v>caây</v>
          </cell>
          <cell r="D310">
            <v>30000</v>
          </cell>
        </row>
        <row r="311">
          <cell r="A311" t="str">
            <v>1tl3</v>
          </cell>
          <cell r="B311" t="str">
            <v>Thanh long, ñang cho quaû</v>
          </cell>
          <cell r="C311" t="str">
            <v>caây</v>
          </cell>
          <cell r="D311">
            <v>80000</v>
          </cell>
        </row>
        <row r="312">
          <cell r="A312" t="str">
            <v>1tlht</v>
          </cell>
          <cell r="B312" t="str">
            <v>Thanh long (hoã trôï caây gioáng)</v>
          </cell>
          <cell r="C312" t="str">
            <v>caây</v>
          </cell>
          <cell r="D312">
            <v>5000</v>
          </cell>
        </row>
        <row r="313">
          <cell r="A313" t="str">
            <v>1va1</v>
          </cell>
          <cell r="B313" t="str">
            <v>Vaûi, môùi troàng</v>
          </cell>
          <cell r="C313" t="str">
            <v>caây</v>
          </cell>
          <cell r="D313">
            <v>10000</v>
          </cell>
        </row>
        <row r="314">
          <cell r="A314" t="str">
            <v>1va2</v>
          </cell>
          <cell r="B314" t="str">
            <v>Vaûi , chöa cho quaû</v>
          </cell>
          <cell r="C314" t="str">
            <v>caây</v>
          </cell>
          <cell r="D314">
            <v>70000</v>
          </cell>
        </row>
        <row r="315">
          <cell r="A315" t="str">
            <v>1va3</v>
          </cell>
          <cell r="B315" t="str">
            <v>Vaûi, ñang cho quaû</v>
          </cell>
          <cell r="C315" t="str">
            <v>caây</v>
          </cell>
          <cell r="D315">
            <v>150000</v>
          </cell>
        </row>
        <row r="316">
          <cell r="A316" t="str">
            <v>1vaht</v>
          </cell>
          <cell r="B316" t="str">
            <v>Vaûi (hoã trôï caây gioáng)</v>
          </cell>
          <cell r="C316" t="str">
            <v>caây</v>
          </cell>
          <cell r="D316">
            <v>5000</v>
          </cell>
        </row>
        <row r="317">
          <cell r="A317" t="str">
            <v>1vs1</v>
          </cell>
          <cell r="B317" t="str">
            <v>Vuù söõa, môùi troàng</v>
          </cell>
          <cell r="C317" t="str">
            <v>caây</v>
          </cell>
          <cell r="D317">
            <v>20000</v>
          </cell>
        </row>
        <row r="318">
          <cell r="A318" t="str">
            <v>1vs2</v>
          </cell>
          <cell r="B318" t="str">
            <v>Vuù söõa, chöa cho quaû</v>
          </cell>
          <cell r="C318" t="str">
            <v>caây</v>
          </cell>
          <cell r="D318">
            <v>70000</v>
          </cell>
        </row>
        <row r="319">
          <cell r="A319" t="str">
            <v>1vs3</v>
          </cell>
          <cell r="B319" t="str">
            <v>Vuù söõa, ñang cho quaû ñöôøng kính goác&lt;20cm</v>
          </cell>
          <cell r="C319" t="str">
            <v>caây</v>
          </cell>
          <cell r="D319">
            <v>130000</v>
          </cell>
        </row>
        <row r="320">
          <cell r="A320" t="str">
            <v>1vs33</v>
          </cell>
          <cell r="B320" t="str">
            <v>Vuù söõa, ñang cho quaû ñöôøng kính goác&gt;=20cm</v>
          </cell>
          <cell r="C320" t="str">
            <v>caây</v>
          </cell>
          <cell r="D320">
            <v>200000</v>
          </cell>
        </row>
        <row r="321">
          <cell r="A321" t="str">
            <v>1vsht</v>
          </cell>
          <cell r="B321" t="str">
            <v>Vuù söõa (hoã trôï caây gioáng)</v>
          </cell>
          <cell r="C321" t="str">
            <v>caây</v>
          </cell>
          <cell r="D321">
            <v>5000</v>
          </cell>
        </row>
        <row r="322">
          <cell r="A322" t="str">
            <v>1x1</v>
          </cell>
          <cell r="B322" t="str">
            <v>Xoaøi troàng haït, môùi troàng</v>
          </cell>
          <cell r="C322" t="str">
            <v>caây</v>
          </cell>
          <cell r="D322">
            <v>20000</v>
          </cell>
        </row>
        <row r="323">
          <cell r="A323" t="str">
            <v>1x2</v>
          </cell>
          <cell r="B323" t="str">
            <v>Xoaøi troàng haït, chöa cho quaû</v>
          </cell>
          <cell r="C323" t="str">
            <v>caây</v>
          </cell>
          <cell r="D323">
            <v>70000</v>
          </cell>
        </row>
        <row r="324">
          <cell r="A324" t="str">
            <v>1x3</v>
          </cell>
          <cell r="B324" t="str">
            <v>Xoaøi troàng haït, ñang cho quaû ñöôøng kính goác&lt;20cm</v>
          </cell>
          <cell r="C324" t="str">
            <v>caây</v>
          </cell>
          <cell r="D324">
            <v>150000</v>
          </cell>
        </row>
        <row r="325">
          <cell r="A325" t="str">
            <v>1x33</v>
          </cell>
          <cell r="B325" t="str">
            <v>Xoaøi troàng haït, ñang cho quaû ñöôøng kính goác&gt;=20cm</v>
          </cell>
          <cell r="C325" t="str">
            <v>caây</v>
          </cell>
          <cell r="D325">
            <v>250000</v>
          </cell>
        </row>
        <row r="326">
          <cell r="A326" t="str">
            <v>1xg1</v>
          </cell>
          <cell r="B326" t="str">
            <v>Xoaøi gheùp, môùi troàng</v>
          </cell>
          <cell r="C326" t="str">
            <v>caây</v>
          </cell>
          <cell r="D326">
            <v>30000</v>
          </cell>
        </row>
        <row r="327">
          <cell r="A327" t="str">
            <v>1xg2</v>
          </cell>
          <cell r="B327" t="str">
            <v>Xoaøi gheùp, chöa cho quaû</v>
          </cell>
          <cell r="C327" t="str">
            <v>caây</v>
          </cell>
          <cell r="D327">
            <v>100000</v>
          </cell>
        </row>
        <row r="328">
          <cell r="A328" t="str">
            <v>1xg3</v>
          </cell>
          <cell r="B328" t="str">
            <v>Xoaøi gheùp, ñang cho quaû ñöôøng kính goác&lt;20cm</v>
          </cell>
          <cell r="C328" t="str">
            <v>caây</v>
          </cell>
          <cell r="D328">
            <v>200000</v>
          </cell>
        </row>
        <row r="329">
          <cell r="A329" t="str">
            <v>1xg33</v>
          </cell>
          <cell r="B329" t="str">
            <v>Xoaøi gheùp, ñang cho quaû ñöôøng kính goác&gt;=20cm</v>
          </cell>
          <cell r="C329" t="str">
            <v>caây</v>
          </cell>
          <cell r="D329">
            <v>350000</v>
          </cell>
        </row>
        <row r="330">
          <cell r="A330" t="str">
            <v>1xght</v>
          </cell>
          <cell r="B330" t="str">
            <v>Xoaøi troàng gheùp (hoã trôï caây gioáng)</v>
          </cell>
          <cell r="C330" t="str">
            <v>caây</v>
          </cell>
          <cell r="D330">
            <v>20000</v>
          </cell>
        </row>
        <row r="331">
          <cell r="A331" t="str">
            <v>1xht</v>
          </cell>
          <cell r="B331" t="str">
            <v>Xoaøi troàng haït (hoã trôï caây gioáng)</v>
          </cell>
          <cell r="C331" t="str">
            <v>caây</v>
          </cell>
          <cell r="D331">
            <v>5000</v>
          </cell>
        </row>
        <row r="332">
          <cell r="A332" t="str">
            <v>2kh2</v>
          </cell>
          <cell r="B332" t="str">
            <v>Döùa, Khoùm caây chöa cho quaû</v>
          </cell>
          <cell r="C332" t="str">
            <v>buïi</v>
          </cell>
          <cell r="D332">
            <v>3000</v>
          </cell>
        </row>
        <row r="333">
          <cell r="A333" t="str">
            <v>2kh3</v>
          </cell>
          <cell r="B333" t="str">
            <v>Döùa, Khoùm caây ñang cho quaû</v>
          </cell>
          <cell r="C333" t="str">
            <v>buïi</v>
          </cell>
          <cell r="D333">
            <v>5000</v>
          </cell>
        </row>
        <row r="334">
          <cell r="A334" t="str">
            <v>2biht</v>
          </cell>
          <cell r="B334" t="str">
            <v>Baàu, bí…(hoã trôï caây gioáng)</v>
          </cell>
          <cell r="C334" t="str">
            <v>caây</v>
          </cell>
          <cell r="D334">
            <v>1000</v>
          </cell>
        </row>
        <row r="335">
          <cell r="A335" t="str">
            <v>2caht</v>
          </cell>
          <cell r="B335" t="str">
            <v>Caø chua (hoã trôï caây gioáng)</v>
          </cell>
          <cell r="C335" t="str">
            <v>caây</v>
          </cell>
          <cell r="D335">
            <v>1000</v>
          </cell>
        </row>
        <row r="336">
          <cell r="A336" t="str">
            <v>2cc1</v>
          </cell>
          <cell r="B336" t="str">
            <v>Caø chua troàng leõ caây môùi troàng</v>
          </cell>
          <cell r="C336" t="str">
            <v>caây</v>
          </cell>
          <cell r="D336">
            <v>1000</v>
          </cell>
        </row>
        <row r="337">
          <cell r="A337" t="str">
            <v>2cc2</v>
          </cell>
          <cell r="B337" t="str">
            <v>Caø chua troàng leõ caây chöa cho quaû</v>
          </cell>
          <cell r="C337" t="str">
            <v>caây</v>
          </cell>
          <cell r="D337">
            <v>2000</v>
          </cell>
        </row>
        <row r="338">
          <cell r="A338" t="str">
            <v>2cc3</v>
          </cell>
          <cell r="B338" t="str">
            <v>Caø chua troàng leõû caây ñang cho quaû</v>
          </cell>
          <cell r="C338" t="str">
            <v>caây</v>
          </cell>
          <cell r="D338">
            <v>4000</v>
          </cell>
        </row>
        <row r="339">
          <cell r="A339" t="str">
            <v>2ch</v>
          </cell>
          <cell r="B339" t="str">
            <v>Chuoái, caây con coøn trong buïi</v>
          </cell>
          <cell r="C339" t="str">
            <v>caây</v>
          </cell>
          <cell r="D339">
            <v>5000</v>
          </cell>
        </row>
        <row r="340">
          <cell r="A340" t="str">
            <v>2ch1</v>
          </cell>
          <cell r="B340" t="str">
            <v>Chuoái, caây môùi troàng</v>
          </cell>
          <cell r="C340" t="str">
            <v>caây</v>
          </cell>
          <cell r="D340">
            <v>10000</v>
          </cell>
        </row>
        <row r="341">
          <cell r="A341" t="str">
            <v>2ch2</v>
          </cell>
          <cell r="B341" t="str">
            <v>Chuoái, caây chöa cho quaû</v>
          </cell>
          <cell r="C341" t="str">
            <v>caây</v>
          </cell>
          <cell r="D341">
            <v>20000</v>
          </cell>
        </row>
        <row r="342">
          <cell r="A342" t="str">
            <v>2ch3</v>
          </cell>
          <cell r="B342" t="str">
            <v>Chuoái, caây ñang cho quaû</v>
          </cell>
          <cell r="C342" t="str">
            <v>caây</v>
          </cell>
          <cell r="D342">
            <v>40000</v>
          </cell>
        </row>
        <row r="343">
          <cell r="A343" t="str">
            <v>2chht</v>
          </cell>
          <cell r="B343" t="str">
            <v>Chuoái (hoã trôï caây gioáng)</v>
          </cell>
          <cell r="C343" t="str">
            <v>caây</v>
          </cell>
          <cell r="D343">
            <v>3000</v>
          </cell>
        </row>
        <row r="344">
          <cell r="A344" t="str">
            <v>2d1</v>
          </cell>
          <cell r="B344" t="str">
            <v>Ñu ñuû caây môùi troàng</v>
          </cell>
          <cell r="C344" t="str">
            <v>caây</v>
          </cell>
          <cell r="D344">
            <v>2000</v>
          </cell>
        </row>
        <row r="345">
          <cell r="A345" t="str">
            <v>2d2</v>
          </cell>
          <cell r="B345" t="str">
            <v>Ñu ñuû caây chöa cho quaû</v>
          </cell>
          <cell r="C345" t="str">
            <v>caây</v>
          </cell>
          <cell r="D345">
            <v>15000</v>
          </cell>
        </row>
        <row r="346">
          <cell r="A346" t="str">
            <v>2d3</v>
          </cell>
          <cell r="B346" t="str">
            <v>Ñu ñuû caây ñang cho quaû</v>
          </cell>
          <cell r="C346" t="str">
            <v>caây</v>
          </cell>
          <cell r="D346">
            <v>30000</v>
          </cell>
        </row>
        <row r="347">
          <cell r="A347" t="str">
            <v>2ddht</v>
          </cell>
          <cell r="B347" t="str">
            <v>Ñu ñuû (hoã trôï caây gioáng)</v>
          </cell>
          <cell r="C347" t="str">
            <v>caây</v>
          </cell>
          <cell r="D347">
            <v>500</v>
          </cell>
        </row>
        <row r="348">
          <cell r="A348" t="str">
            <v>2dlht</v>
          </cell>
          <cell r="B348" t="str">
            <v>Caùc caây aên quaû thuoäc nhoùm daây leo (hoã trôï caây gioáng)</v>
          </cell>
          <cell r="C348" t="str">
            <v>caây</v>
          </cell>
          <cell r="D348">
            <v>1000</v>
          </cell>
        </row>
        <row r="349">
          <cell r="A349" t="str">
            <v>2kh1</v>
          </cell>
          <cell r="B349" t="str">
            <v>Döùa, Khoùm caây môùi troàng</v>
          </cell>
          <cell r="C349" t="str">
            <v>caây</v>
          </cell>
          <cell r="D349">
            <v>1000</v>
          </cell>
        </row>
        <row r="350">
          <cell r="A350" t="str">
            <v>2khht</v>
          </cell>
          <cell r="B350" t="str">
            <v>Döùa, khoùm (hoã trôï caây gioáng)</v>
          </cell>
          <cell r="C350" t="str">
            <v>caây</v>
          </cell>
          <cell r="D350">
            <v>500</v>
          </cell>
        </row>
        <row r="351">
          <cell r="A351" t="str">
            <v>2ot1</v>
          </cell>
          <cell r="B351" t="str">
            <v>ÔÙt troàng leõ caây môùi troàng</v>
          </cell>
          <cell r="C351" t="str">
            <v>caây</v>
          </cell>
          <cell r="D351">
            <v>1000</v>
          </cell>
        </row>
        <row r="352">
          <cell r="A352" t="str">
            <v>2ot2</v>
          </cell>
          <cell r="B352" t="str">
            <v>ÔÙtø troàng leõ caây chöa cho quaû</v>
          </cell>
          <cell r="C352" t="str">
            <v>caây</v>
          </cell>
          <cell r="D352">
            <v>3000</v>
          </cell>
        </row>
        <row r="353">
          <cell r="A353" t="str">
            <v>2ot3</v>
          </cell>
          <cell r="B353" t="str">
            <v>ÔÙtø troàng leõû caây ñang cho quaû</v>
          </cell>
          <cell r="C353" t="str">
            <v>caây</v>
          </cell>
          <cell r="D353">
            <v>5000</v>
          </cell>
        </row>
        <row r="354">
          <cell r="A354" t="str">
            <v>2otht</v>
          </cell>
          <cell r="B354" t="str">
            <v>ÔÙt (hoã trôï caây gioáng)</v>
          </cell>
          <cell r="C354" t="str">
            <v>caây</v>
          </cell>
          <cell r="D354">
            <v>200</v>
          </cell>
        </row>
        <row r="355">
          <cell r="A355" t="str">
            <v>2sht</v>
          </cell>
          <cell r="B355" t="str">
            <v>Saû (hoã trôï caây gioáng)</v>
          </cell>
          <cell r="C355" t="str">
            <v>caây</v>
          </cell>
          <cell r="D355">
            <v>100</v>
          </cell>
        </row>
        <row r="356">
          <cell r="A356" t="str">
            <v>2bi1</v>
          </cell>
          <cell r="B356" t="str">
            <v>Caùc caây aên quaû thuoäc hoï Baàu, Bí, caây môùi troàng</v>
          </cell>
          <cell r="C356" t="str">
            <v>goác</v>
          </cell>
          <cell r="D356">
            <v>2000</v>
          </cell>
        </row>
        <row r="357">
          <cell r="A357" t="str">
            <v>2bi2</v>
          </cell>
          <cell r="B357" t="str">
            <v>Caùc caây aên quaû thuoäc hoï Baàu, Bí, caây chöa cho qua</v>
          </cell>
          <cell r="C357" t="str">
            <v>goác</v>
          </cell>
          <cell r="D357">
            <v>8000</v>
          </cell>
        </row>
        <row r="358">
          <cell r="A358" t="str">
            <v>2bi3</v>
          </cell>
          <cell r="B358" t="str">
            <v>Caùc caây aên quaû thuoäc hoï Baàu, Bí, caây ñang cho quaû</v>
          </cell>
          <cell r="C358" t="str">
            <v>goác</v>
          </cell>
          <cell r="D358">
            <v>20000</v>
          </cell>
        </row>
        <row r="359">
          <cell r="A359" t="str">
            <v>2ca1</v>
          </cell>
          <cell r="B359" t="str">
            <v>Caø traéng, caø tím môùi troàng</v>
          </cell>
          <cell r="C359" t="str">
            <v>goác</v>
          </cell>
          <cell r="D359">
            <v>1000</v>
          </cell>
        </row>
        <row r="360">
          <cell r="A360" t="str">
            <v>2ca2</v>
          </cell>
          <cell r="B360" t="str">
            <v>Caø traéng, caø tím chöa cho quaû</v>
          </cell>
          <cell r="C360" t="str">
            <v>goác</v>
          </cell>
          <cell r="D360">
            <v>5000</v>
          </cell>
        </row>
        <row r="361">
          <cell r="A361" t="str">
            <v>2ca3</v>
          </cell>
          <cell r="B361" t="str">
            <v>Caø traéng, caø tím ñang cho quaû</v>
          </cell>
          <cell r="C361" t="str">
            <v>goác</v>
          </cell>
          <cell r="D361">
            <v>15000</v>
          </cell>
        </row>
        <row r="362">
          <cell r="A362" t="str">
            <v>2dl1</v>
          </cell>
          <cell r="B362" t="str">
            <v>Caùc caây aên quaû thuoäc nhoùm daây leo, caây môùi troàng</v>
          </cell>
          <cell r="C362" t="str">
            <v>goác</v>
          </cell>
          <cell r="D362">
            <v>1000</v>
          </cell>
        </row>
        <row r="363">
          <cell r="A363" t="str">
            <v>2dl2</v>
          </cell>
          <cell r="B363" t="str">
            <v>Caùc caây aên quaû thuoäc nhoùm daây leo, caây chöa cho qua</v>
          </cell>
          <cell r="C363" t="str">
            <v>goác</v>
          </cell>
          <cell r="D363">
            <v>5000</v>
          </cell>
        </row>
        <row r="364">
          <cell r="A364" t="str">
            <v>2dl3</v>
          </cell>
          <cell r="B364" t="str">
            <v>Caùc caây aên quaû thuoäc nhoùm daây leo, caây ñang cho quaû</v>
          </cell>
          <cell r="C364" t="str">
            <v>goác</v>
          </cell>
          <cell r="D364">
            <v>15000</v>
          </cell>
        </row>
        <row r="365">
          <cell r="A365" t="str">
            <v>2dt</v>
          </cell>
          <cell r="B365" t="str">
            <v>Daây traàu</v>
          </cell>
          <cell r="C365" t="str">
            <v>goác</v>
          </cell>
          <cell r="D365">
            <v>10000</v>
          </cell>
        </row>
        <row r="366">
          <cell r="A366" t="str">
            <v>2d</v>
          </cell>
          <cell r="B366" t="str">
            <v>Ñaäu caùc loaïi(tröø ñaäu xanh)</v>
          </cell>
          <cell r="C366" t="str">
            <v>m2</v>
          </cell>
          <cell r="D366">
            <v>1650</v>
          </cell>
        </row>
        <row r="367">
          <cell r="A367" t="str">
            <v>2dp</v>
          </cell>
          <cell r="B367" t="str">
            <v>Ñaäu phuïng</v>
          </cell>
          <cell r="C367" t="str">
            <v>m2</v>
          </cell>
          <cell r="D367">
            <v>1700</v>
          </cell>
        </row>
        <row r="368">
          <cell r="A368" t="str">
            <v>2dx</v>
          </cell>
          <cell r="B368" t="str">
            <v>Ñaäu xanh</v>
          </cell>
          <cell r="C368" t="str">
            <v>m2</v>
          </cell>
          <cell r="D368">
            <v>1700</v>
          </cell>
        </row>
        <row r="369">
          <cell r="A369" t="str">
            <v>2b</v>
          </cell>
          <cell r="B369" t="str">
            <v>Caây baép(ngoâ)</v>
          </cell>
          <cell r="C369" t="str">
            <v>m2</v>
          </cell>
          <cell r="D369">
            <v>1250</v>
          </cell>
        </row>
        <row r="370">
          <cell r="A370" t="str">
            <v>2cv</v>
          </cell>
          <cell r="B370" t="str">
            <v>Caây coû voi, coû söõa</v>
          </cell>
          <cell r="C370" t="str">
            <v>m2</v>
          </cell>
          <cell r="D370">
            <v>1800</v>
          </cell>
        </row>
        <row r="371">
          <cell r="A371" t="str">
            <v>2bv</v>
          </cell>
          <cell r="B371" t="str">
            <v>Boâng vaûi(troàng chuyeân canh)</v>
          </cell>
          <cell r="C371" t="str">
            <v>m2</v>
          </cell>
          <cell r="D371">
            <v>1600</v>
          </cell>
        </row>
        <row r="372">
          <cell r="A372" t="str">
            <v>2bvx</v>
          </cell>
          <cell r="B372" t="str">
            <v>Boâng vaûi(troàng xen canh)</v>
          </cell>
          <cell r="C372" t="str">
            <v>m2</v>
          </cell>
          <cell r="D372">
            <v>2450</v>
          </cell>
        </row>
        <row r="373">
          <cell r="A373" t="str">
            <v>2ccd1</v>
          </cell>
          <cell r="B373" t="str">
            <v>Caø chua troàng ñaïi traø (ñaùm), caây môùi troàng</v>
          </cell>
          <cell r="C373" t="str">
            <v>m2</v>
          </cell>
          <cell r="D373">
            <v>4000</v>
          </cell>
        </row>
        <row r="374">
          <cell r="A374" t="str">
            <v>2ccd2</v>
          </cell>
          <cell r="B374" t="str">
            <v>Caø chua troàng ñaïi traø (ñaùm), caây chöa cho quaû</v>
          </cell>
          <cell r="C374" t="str">
            <v>m2</v>
          </cell>
          <cell r="D374">
            <v>8000</v>
          </cell>
        </row>
        <row r="375">
          <cell r="A375" t="str">
            <v>2ccd3</v>
          </cell>
          <cell r="B375" t="str">
            <v>Caø chua troàng ñaïi traø (ñaùm), caây ñang cho quaû</v>
          </cell>
          <cell r="C375" t="str">
            <v>m2</v>
          </cell>
          <cell r="D375">
            <v>16000</v>
          </cell>
        </row>
        <row r="376">
          <cell r="A376" t="str">
            <v>2dh</v>
          </cell>
          <cell r="B376" t="str">
            <v>Döa haáu</v>
          </cell>
          <cell r="C376" t="str">
            <v>m2</v>
          </cell>
          <cell r="D376">
            <v>4000</v>
          </cell>
        </row>
        <row r="377">
          <cell r="A377" t="str">
            <v>2h</v>
          </cell>
          <cell r="B377" t="str">
            <v>Haønh, toûi</v>
          </cell>
          <cell r="C377" t="str">
            <v>m2</v>
          </cell>
          <cell r="D377">
            <v>6000</v>
          </cell>
        </row>
        <row r="378">
          <cell r="A378" t="str">
            <v>2k</v>
          </cell>
          <cell r="B378" t="str">
            <v>Khoai caùc loaïi(tröø khoai lang)</v>
          </cell>
          <cell r="C378" t="str">
            <v>m2</v>
          </cell>
          <cell r="D378">
            <v>1500</v>
          </cell>
        </row>
        <row r="379">
          <cell r="A379" t="str">
            <v>2kl</v>
          </cell>
          <cell r="B379" t="str">
            <v>Khoai lang</v>
          </cell>
          <cell r="C379" t="str">
            <v>m2</v>
          </cell>
          <cell r="D379">
            <v>950</v>
          </cell>
        </row>
        <row r="380">
          <cell r="A380" t="str">
            <v>2l</v>
          </cell>
          <cell r="B380" t="str">
            <v>Caây luùa</v>
          </cell>
          <cell r="C380" t="str">
            <v>m2</v>
          </cell>
          <cell r="D380">
            <v>1600</v>
          </cell>
        </row>
        <row r="381">
          <cell r="A381" t="str">
            <v>2lo</v>
          </cell>
          <cell r="B381" t="str">
            <v>Hoa caùc loaïi(thaàn taøi, lay ôn, boâng laøi)</v>
          </cell>
          <cell r="C381" t="str">
            <v>m2</v>
          </cell>
          <cell r="D381">
            <v>2000</v>
          </cell>
        </row>
        <row r="382">
          <cell r="A382" t="str">
            <v>2ma</v>
          </cell>
          <cell r="B382" t="str">
            <v>Hoa maøu khaùc</v>
          </cell>
          <cell r="C382" t="str">
            <v>m2</v>
          </cell>
          <cell r="D382">
            <v>1800</v>
          </cell>
        </row>
        <row r="383">
          <cell r="A383" t="str">
            <v>2me</v>
          </cell>
          <cell r="B383" t="str">
            <v>Meø</v>
          </cell>
          <cell r="C383" t="str">
            <v>m2</v>
          </cell>
          <cell r="D383">
            <v>1800</v>
          </cell>
        </row>
        <row r="384">
          <cell r="A384" t="str">
            <v>2mi</v>
          </cell>
          <cell r="B384" t="str">
            <v>Mía</v>
          </cell>
          <cell r="C384" t="str">
            <v>m2</v>
          </cell>
          <cell r="D384">
            <v>1300</v>
          </cell>
        </row>
        <row r="385">
          <cell r="A385" t="str">
            <v>2my</v>
          </cell>
          <cell r="B385" t="str">
            <v>Myø</v>
          </cell>
          <cell r="C385" t="str">
            <v>m2</v>
          </cell>
          <cell r="D385">
            <v>1100</v>
          </cell>
        </row>
        <row r="386">
          <cell r="A386" t="str">
            <v>2n</v>
          </cell>
          <cell r="B386" t="str">
            <v>Neùn</v>
          </cell>
          <cell r="C386" t="str">
            <v>m2</v>
          </cell>
          <cell r="D386">
            <v>3750</v>
          </cell>
        </row>
        <row r="387">
          <cell r="A387" t="str">
            <v>2otd1</v>
          </cell>
          <cell r="B387" t="str">
            <v>ÔÙt chua troàng ñaïi traø (ñaùm), caây môùi troàng</v>
          </cell>
          <cell r="C387" t="str">
            <v>m2</v>
          </cell>
          <cell r="D387">
            <v>4000</v>
          </cell>
        </row>
        <row r="388">
          <cell r="A388" t="str">
            <v>2otd2</v>
          </cell>
          <cell r="B388" t="str">
            <v>ÔÙtø chua troàng ñaïi traø (ñaùm), caây chöa cho quaû</v>
          </cell>
          <cell r="C388" t="str">
            <v>m2</v>
          </cell>
          <cell r="D388">
            <v>12000</v>
          </cell>
        </row>
        <row r="389">
          <cell r="A389" t="str">
            <v>2otd3</v>
          </cell>
          <cell r="B389" t="str">
            <v>ÔÙt chua troàng ñaïi traø (ñaùm), caây ñang cho quaû</v>
          </cell>
          <cell r="C389" t="str">
            <v>m2</v>
          </cell>
          <cell r="D389">
            <v>16000</v>
          </cell>
        </row>
        <row r="390">
          <cell r="A390" t="str">
            <v>2r</v>
          </cell>
          <cell r="B390" t="str">
            <v>Rau caùc loaïi</v>
          </cell>
          <cell r="C390" t="str">
            <v>m2</v>
          </cell>
          <cell r="D390">
            <v>1900</v>
          </cell>
        </row>
        <row r="391">
          <cell r="A391" t="str">
            <v>2s</v>
          </cell>
          <cell r="B391" t="str">
            <v>Rieàng, Saû, ngheä, göøng</v>
          </cell>
          <cell r="C391" t="str">
            <v>m2</v>
          </cell>
          <cell r="D391">
            <v>2600</v>
          </cell>
        </row>
        <row r="392">
          <cell r="A392" t="str">
            <v>2tl</v>
          </cell>
          <cell r="B392" t="str">
            <v>Caây thuoác laù</v>
          </cell>
          <cell r="C392" t="str">
            <v>m2</v>
          </cell>
          <cell r="D392">
            <v>4500</v>
          </cell>
        </row>
        <row r="393">
          <cell r="A393" t="str">
            <v>3bb1</v>
          </cell>
          <cell r="B393" t="str">
            <v>Bình baùt, môùi troàng</v>
          </cell>
          <cell r="C393" t="str">
            <v>caây</v>
          </cell>
          <cell r="D393">
            <v>10000</v>
          </cell>
        </row>
        <row r="394">
          <cell r="A394" t="str">
            <v>3bb2</v>
          </cell>
          <cell r="B394" t="str">
            <v>Bình baùt, chöa cho quaû</v>
          </cell>
          <cell r="C394" t="str">
            <v>caây</v>
          </cell>
          <cell r="D394">
            <v>50000</v>
          </cell>
        </row>
        <row r="395">
          <cell r="A395" t="str">
            <v>3bb3</v>
          </cell>
          <cell r="B395" t="str">
            <v>Bình baùt, ñang cho quaû ñöôøng kính goác&lt;15cm</v>
          </cell>
          <cell r="C395" t="str">
            <v>caây</v>
          </cell>
          <cell r="D395">
            <v>100000</v>
          </cell>
        </row>
        <row r="396">
          <cell r="A396" t="str">
            <v>3bb33</v>
          </cell>
          <cell r="B396" t="str">
            <v>Bình baùt, ñang cho quaû ñöôøng kính goác&gt;=15cm</v>
          </cell>
          <cell r="C396" t="str">
            <v>caây</v>
          </cell>
          <cell r="D396">
            <v>150000</v>
          </cell>
        </row>
        <row r="397">
          <cell r="A397" t="str">
            <v>3bbht</v>
          </cell>
          <cell r="B397" t="str">
            <v>Bình baùt (hoã trôï caây gioáng)</v>
          </cell>
          <cell r="C397" t="str">
            <v>caây</v>
          </cell>
          <cell r="D397">
            <v>3000</v>
          </cell>
        </row>
        <row r="398">
          <cell r="A398" t="str">
            <v>3bk1</v>
          </cell>
          <cell r="B398" t="str">
            <v>Boà keát, môùi troàng</v>
          </cell>
          <cell r="C398" t="str">
            <v>caây</v>
          </cell>
          <cell r="D398">
            <v>5000</v>
          </cell>
        </row>
        <row r="399">
          <cell r="A399" t="str">
            <v>3bk2</v>
          </cell>
          <cell r="B399" t="str">
            <v>Boà keát, chöa cho quaû</v>
          </cell>
          <cell r="C399" t="str">
            <v>caây</v>
          </cell>
          <cell r="D399">
            <v>30000</v>
          </cell>
        </row>
        <row r="400">
          <cell r="A400" t="str">
            <v>3bk3</v>
          </cell>
          <cell r="B400" t="str">
            <v>Boà keát, ñang cho quaû</v>
          </cell>
          <cell r="C400" t="str">
            <v>caây</v>
          </cell>
          <cell r="D400">
            <v>100000</v>
          </cell>
        </row>
        <row r="401">
          <cell r="A401" t="str">
            <v>3bkht</v>
          </cell>
          <cell r="B401" t="str">
            <v>Boà keát (hoã trôï caây gioáng)</v>
          </cell>
          <cell r="C401" t="str">
            <v>caây</v>
          </cell>
          <cell r="D401">
            <v>150000</v>
          </cell>
        </row>
        <row r="402">
          <cell r="A402" t="str">
            <v>3bvht</v>
          </cell>
          <cell r="B402" t="str">
            <v>Boâng vaûi troâng xen (hoã trôï caây gioáng)</v>
          </cell>
          <cell r="C402" t="str">
            <v>caây</v>
          </cell>
          <cell r="D402">
            <v>500</v>
          </cell>
        </row>
        <row r="403">
          <cell r="A403" t="str">
            <v>3cc1</v>
          </cell>
          <cell r="B403" t="str">
            <v>Ca cao, môùi troàng</v>
          </cell>
          <cell r="C403" t="str">
            <v>caây</v>
          </cell>
          <cell r="D403">
            <v>10000</v>
          </cell>
        </row>
        <row r="404">
          <cell r="A404" t="str">
            <v>3cc2</v>
          </cell>
          <cell r="B404" t="str">
            <v>Ca cao, chöa cho quaû</v>
          </cell>
          <cell r="C404" t="str">
            <v>caây</v>
          </cell>
          <cell r="D404">
            <v>50000</v>
          </cell>
        </row>
        <row r="405">
          <cell r="A405" t="str">
            <v>3cc3</v>
          </cell>
          <cell r="B405" t="str">
            <v>Ca cao, ñang cho quaû</v>
          </cell>
          <cell r="C405" t="str">
            <v>caây</v>
          </cell>
          <cell r="D405">
            <v>100000</v>
          </cell>
        </row>
        <row r="406">
          <cell r="A406" t="str">
            <v>3ccht</v>
          </cell>
          <cell r="B406" t="str">
            <v>Ca cao (hoã trôï caây gioáng)</v>
          </cell>
          <cell r="C406" t="str">
            <v>caây</v>
          </cell>
          <cell r="D406">
            <v>3000</v>
          </cell>
        </row>
        <row r="407">
          <cell r="A407" t="str">
            <v>3ch1</v>
          </cell>
          <cell r="B407" t="str">
            <v>Cheø, môùi troàng</v>
          </cell>
          <cell r="C407" t="str">
            <v>caây</v>
          </cell>
          <cell r="D407">
            <v>5000</v>
          </cell>
        </row>
        <row r="408">
          <cell r="A408" t="str">
            <v>3ch2</v>
          </cell>
          <cell r="B408" t="str">
            <v>Cheø, ñöôøng kính goác&lt;5cm</v>
          </cell>
          <cell r="C408" t="str">
            <v>caây</v>
          </cell>
          <cell r="D408">
            <v>10000</v>
          </cell>
        </row>
        <row r="409">
          <cell r="A409" t="str">
            <v>3ch22</v>
          </cell>
          <cell r="B409" t="str">
            <v>Cheø, ñöôøng kính goác&gt;=5cm ñeán 10cm</v>
          </cell>
          <cell r="C409" t="str">
            <v>caây</v>
          </cell>
          <cell r="D409">
            <v>40000</v>
          </cell>
        </row>
        <row r="410">
          <cell r="A410" t="str">
            <v>3ch3</v>
          </cell>
          <cell r="B410" t="str">
            <v>Cheø, ñöôøng kính goác&gt;10cm</v>
          </cell>
          <cell r="C410" t="str">
            <v>caây</v>
          </cell>
          <cell r="D410">
            <v>70000</v>
          </cell>
        </row>
        <row r="411">
          <cell r="A411" t="str">
            <v>3chht</v>
          </cell>
          <cell r="B411" t="str">
            <v>cheø (hoã trôï caây gioáng)</v>
          </cell>
          <cell r="C411" t="str">
            <v>caây</v>
          </cell>
          <cell r="D411">
            <v>1000</v>
          </cell>
        </row>
        <row r="412">
          <cell r="A412" t="str">
            <v>3cp1</v>
          </cell>
          <cell r="B412" t="str">
            <v>Caø pheâ, môùi troàng</v>
          </cell>
          <cell r="C412" t="str">
            <v>caây</v>
          </cell>
          <cell r="D412">
            <v>10000</v>
          </cell>
        </row>
        <row r="413">
          <cell r="A413" t="str">
            <v>3cp2</v>
          </cell>
          <cell r="B413" t="str">
            <v>Caø pheâ, chöa cho quaû</v>
          </cell>
          <cell r="C413" t="str">
            <v>caây</v>
          </cell>
          <cell r="D413">
            <v>50000</v>
          </cell>
        </row>
        <row r="414">
          <cell r="A414" t="str">
            <v>3cp3</v>
          </cell>
          <cell r="B414" t="str">
            <v>Caø pheâ, ñang cho quaû</v>
          </cell>
          <cell r="C414" t="str">
            <v>caây</v>
          </cell>
          <cell r="D414">
            <v>100000</v>
          </cell>
        </row>
        <row r="415">
          <cell r="A415" t="str">
            <v>3cpht</v>
          </cell>
          <cell r="B415" t="str">
            <v>Caø pheâ (hoã trôï caây gioáng)</v>
          </cell>
          <cell r="C415" t="str">
            <v>caây</v>
          </cell>
          <cell r="D415">
            <v>3000</v>
          </cell>
        </row>
        <row r="416">
          <cell r="A416" t="str">
            <v>3cs1</v>
          </cell>
          <cell r="B416" t="str">
            <v>Cao su, naêm thöù nhaát</v>
          </cell>
          <cell r="C416" t="str">
            <v>caây</v>
          </cell>
          <cell r="D416">
            <v>30000</v>
          </cell>
        </row>
        <row r="417">
          <cell r="A417" t="str">
            <v>3cs2</v>
          </cell>
          <cell r="B417" t="str">
            <v>Cao su, naêm thöù hai</v>
          </cell>
          <cell r="C417" t="str">
            <v>caây</v>
          </cell>
          <cell r="D417">
            <v>45000</v>
          </cell>
        </row>
        <row r="418">
          <cell r="A418" t="str">
            <v>3cs3</v>
          </cell>
          <cell r="B418" t="str">
            <v>Cao su, naêm thöù ba</v>
          </cell>
          <cell r="C418" t="str">
            <v>caây</v>
          </cell>
          <cell r="D418">
            <v>65000</v>
          </cell>
        </row>
        <row r="419">
          <cell r="A419" t="str">
            <v>3cs4</v>
          </cell>
          <cell r="B419" t="str">
            <v>Cao su, naêm thöù tö</v>
          </cell>
          <cell r="C419" t="str">
            <v>caây</v>
          </cell>
          <cell r="D419">
            <v>100000</v>
          </cell>
        </row>
        <row r="420">
          <cell r="A420" t="str">
            <v>3cs5</v>
          </cell>
          <cell r="B420" t="str">
            <v>Cao su, naêm thöù naêm</v>
          </cell>
          <cell r="C420" t="str">
            <v>caây</v>
          </cell>
          <cell r="D420">
            <v>150000</v>
          </cell>
        </row>
        <row r="421">
          <cell r="A421" t="str">
            <v>3cs6</v>
          </cell>
          <cell r="B421" t="str">
            <v>Cao su, naêm thöù saùu</v>
          </cell>
          <cell r="C421" t="str">
            <v>caây</v>
          </cell>
          <cell r="D421">
            <v>200000</v>
          </cell>
        </row>
        <row r="422">
          <cell r="A422" t="str">
            <v>3cs7</v>
          </cell>
          <cell r="B422" t="str">
            <v>Cao su, naêm thöù baûy</v>
          </cell>
          <cell r="C422" t="str">
            <v>caây</v>
          </cell>
          <cell r="D422">
            <v>300000</v>
          </cell>
        </row>
        <row r="423">
          <cell r="A423" t="str">
            <v>3cs8</v>
          </cell>
          <cell r="B423" t="str">
            <v>Cao su, naêm thöù taùm trôû ñi</v>
          </cell>
          <cell r="C423" t="str">
            <v>caây</v>
          </cell>
          <cell r="D423">
            <v>500000</v>
          </cell>
        </row>
        <row r="424">
          <cell r="A424" t="str">
            <v>3csht</v>
          </cell>
          <cell r="B424" t="str">
            <v>Cao su (hoã trôï caây gioáng)</v>
          </cell>
          <cell r="C424" t="str">
            <v>caây</v>
          </cell>
          <cell r="D424">
            <v>5000</v>
          </cell>
        </row>
        <row r="425">
          <cell r="A425" t="str">
            <v>3da1</v>
          </cell>
          <cell r="B425" t="str">
            <v>Ñieàu troàng haït, môùi troàng</v>
          </cell>
          <cell r="C425" t="str">
            <v>caây</v>
          </cell>
          <cell r="D425">
            <v>5000</v>
          </cell>
        </row>
        <row r="426">
          <cell r="A426" t="str">
            <v>3da2</v>
          </cell>
          <cell r="B426" t="str">
            <v>Ñieàu troàng haït, chöa cho quaû cao &lt;2m</v>
          </cell>
          <cell r="C426" t="str">
            <v>caây</v>
          </cell>
          <cell r="D426">
            <v>40000</v>
          </cell>
        </row>
        <row r="427">
          <cell r="A427" t="str">
            <v>3da22</v>
          </cell>
          <cell r="B427" t="str">
            <v>Ñieàu troàng haït, chöa cho quaû cao &gt;=2m</v>
          </cell>
          <cell r="C427" t="str">
            <v>caây</v>
          </cell>
          <cell r="D427">
            <v>100000</v>
          </cell>
        </row>
        <row r="428">
          <cell r="A428" t="str">
            <v>3da3</v>
          </cell>
          <cell r="B428" t="str">
            <v>Ñieàu troàng haït, ñang cho quaû</v>
          </cell>
          <cell r="C428" t="str">
            <v>caây</v>
          </cell>
          <cell r="D428">
            <v>200000</v>
          </cell>
        </row>
        <row r="429">
          <cell r="A429" t="str">
            <v>3dag1</v>
          </cell>
          <cell r="B429" t="str">
            <v>Ñieàu gheùp, môùi troàng</v>
          </cell>
          <cell r="C429" t="str">
            <v>caây</v>
          </cell>
          <cell r="D429">
            <v>15000</v>
          </cell>
        </row>
        <row r="430">
          <cell r="A430" t="str">
            <v>3dag2</v>
          </cell>
          <cell r="B430" t="str">
            <v>Ñieàu gheùp, chöa cho quaû cao &lt;2m</v>
          </cell>
          <cell r="C430" t="str">
            <v>caây</v>
          </cell>
          <cell r="D430">
            <v>60000</v>
          </cell>
        </row>
        <row r="431">
          <cell r="A431" t="str">
            <v>3dag22</v>
          </cell>
          <cell r="B431" t="str">
            <v>Ñieàu gheùp, chöa cho quaû cao &gt;=2m</v>
          </cell>
          <cell r="C431" t="str">
            <v>caây</v>
          </cell>
          <cell r="D431">
            <v>150000</v>
          </cell>
        </row>
        <row r="432">
          <cell r="A432" t="str">
            <v>3dag3</v>
          </cell>
          <cell r="B432" t="str">
            <v>Ñieàu gheùp haït, ñang cho quaû</v>
          </cell>
          <cell r="C432" t="str">
            <v>caây</v>
          </cell>
          <cell r="D432">
            <v>300000</v>
          </cell>
        </row>
        <row r="433">
          <cell r="A433" t="str">
            <v>3daght</v>
          </cell>
          <cell r="B433" t="str">
            <v>Ñieàu troàng gheùp (hoã trôï caây gioáng)</v>
          </cell>
          <cell r="C433" t="str">
            <v>caây</v>
          </cell>
          <cell r="D433">
            <v>8000</v>
          </cell>
        </row>
        <row r="434">
          <cell r="A434" t="str">
            <v>3daht</v>
          </cell>
          <cell r="B434" t="str">
            <v>Ñieàu troàng haït (hoã trôï caây gioáng)</v>
          </cell>
          <cell r="C434" t="str">
            <v>caây</v>
          </cell>
          <cell r="D434">
            <v>2000</v>
          </cell>
        </row>
        <row r="435">
          <cell r="A435" t="str">
            <v>3ht1</v>
          </cell>
          <cell r="B435" t="str">
            <v>Hoà tieâu khoâng coïc, môùi troàng</v>
          </cell>
          <cell r="C435" t="str">
            <v>goác</v>
          </cell>
          <cell r="D435">
            <v>15000</v>
          </cell>
        </row>
        <row r="436">
          <cell r="A436" t="str">
            <v>3ht2</v>
          </cell>
          <cell r="B436" t="str">
            <v>Hoà tieâu khoâng coïc, chöa cho quaû</v>
          </cell>
          <cell r="C436" t="str">
            <v>goác</v>
          </cell>
          <cell r="D436">
            <v>50000</v>
          </cell>
        </row>
        <row r="437">
          <cell r="A437" t="str">
            <v>3ht3</v>
          </cell>
          <cell r="B437" t="str">
            <v>Hoà tieâu khoâng coïc, ñang cho quaû</v>
          </cell>
          <cell r="C437" t="str">
            <v>goác</v>
          </cell>
          <cell r="D437">
            <v>100000</v>
          </cell>
        </row>
        <row r="438">
          <cell r="A438" t="str">
            <v>3htc1</v>
          </cell>
          <cell r="B438" t="str">
            <v>Hoà tieâu leo coïc, môùi troàng</v>
          </cell>
          <cell r="C438" t="str">
            <v>goác</v>
          </cell>
          <cell r="D438">
            <v>20000</v>
          </cell>
        </row>
        <row r="439">
          <cell r="A439" t="str">
            <v>3htc2</v>
          </cell>
          <cell r="B439" t="str">
            <v>Hoà tieâu leo coïc, chöa cho quaû</v>
          </cell>
          <cell r="C439" t="str">
            <v>goác</v>
          </cell>
          <cell r="D439">
            <v>60000</v>
          </cell>
        </row>
        <row r="440">
          <cell r="A440" t="str">
            <v>3htc3</v>
          </cell>
          <cell r="B440" t="str">
            <v>Hoà tieâu leo coïc, ñang cho quaû</v>
          </cell>
          <cell r="C440" t="str">
            <v>goác</v>
          </cell>
          <cell r="D440">
            <v>150000</v>
          </cell>
        </row>
        <row r="441">
          <cell r="A441" t="str">
            <v>3htht</v>
          </cell>
          <cell r="B441" t="str">
            <v>Hoà tieâu (hoã trôï caây gioáng)</v>
          </cell>
          <cell r="C441" t="str">
            <v>goác</v>
          </cell>
          <cell r="D441">
            <v>5000</v>
          </cell>
        </row>
        <row r="442">
          <cell r="A442" t="str">
            <v>3qht</v>
          </cell>
          <cell r="B442" t="str">
            <v>Queá (hoã trôï caây gioáng)</v>
          </cell>
          <cell r="C442" t="str">
            <v>caây</v>
          </cell>
          <cell r="D442">
            <v>1000</v>
          </cell>
        </row>
        <row r="443">
          <cell r="A443" t="str">
            <v>4bd</v>
          </cell>
          <cell r="B443" t="str">
            <v>Baïch ñaøn, döông lieãu gieo öôm( khoâng ñeàn buø)</v>
          </cell>
          <cell r="C443" t="str">
            <v>m2</v>
          </cell>
          <cell r="D443">
            <v>5000</v>
          </cell>
        </row>
        <row r="444">
          <cell r="A444" t="str">
            <v>4bd1</v>
          </cell>
          <cell r="B444" t="str">
            <v>Baïch ñaøn, keo ñöôøng kính goác &lt;1cm</v>
          </cell>
          <cell r="C444" t="str">
            <v>caây</v>
          </cell>
          <cell r="D444">
            <v>2000</v>
          </cell>
        </row>
        <row r="445">
          <cell r="A445" t="str">
            <v>4bd2</v>
          </cell>
          <cell r="B445" t="str">
            <v>Baïch ñaøn, keo ñöôøng kính goác&lt;3cm</v>
          </cell>
          <cell r="C445" t="str">
            <v>caây</v>
          </cell>
          <cell r="D445">
            <v>10000</v>
          </cell>
        </row>
        <row r="446">
          <cell r="A446" t="str">
            <v>4bd3</v>
          </cell>
          <cell r="B446" t="str">
            <v>Baïch ñaøn, keo ñöôøng kính goác&lt;7cm</v>
          </cell>
          <cell r="C446" t="str">
            <v>caây</v>
          </cell>
          <cell r="D446">
            <v>20000</v>
          </cell>
        </row>
        <row r="447">
          <cell r="A447" t="str">
            <v>4bd4</v>
          </cell>
          <cell r="B447" t="str">
            <v>Baïch ñaøn, keo ñöôøng kính goác &gt;=7cm</v>
          </cell>
          <cell r="C447" t="str">
            <v>caây</v>
          </cell>
          <cell r="D447">
            <v>30000</v>
          </cell>
        </row>
        <row r="448">
          <cell r="A448" t="str">
            <v>4bd5</v>
          </cell>
          <cell r="B448" t="str">
            <v>Baïch ñaøn, keo lai, keo laù traøm coù ñöôøng kính &gt;14cm</v>
          </cell>
          <cell r="C448" t="str">
            <v>m3</v>
          </cell>
          <cell r="D448">
            <v>300000</v>
          </cell>
        </row>
        <row r="449">
          <cell r="A449" t="str">
            <v>4dl5</v>
          </cell>
          <cell r="B449" t="str">
            <v>Döông lieãu coù ñöôøng kính &gt;14cm</v>
          </cell>
          <cell r="C449" t="str">
            <v>m3</v>
          </cell>
          <cell r="D449">
            <v>300000</v>
          </cell>
        </row>
        <row r="450">
          <cell r="A450" t="str">
            <v>4bdht</v>
          </cell>
          <cell r="B450" t="str">
            <v>Baïch ñaøn (hoã trôï caây gioáng)</v>
          </cell>
          <cell r="C450" t="str">
            <v>caây</v>
          </cell>
          <cell r="D450">
            <v>500</v>
          </cell>
        </row>
        <row r="451">
          <cell r="A451" t="str">
            <v>4bl1</v>
          </cell>
          <cell r="B451" t="str">
            <v>Bôøi lôøi, môùi troàng</v>
          </cell>
          <cell r="C451" t="str">
            <v>caây</v>
          </cell>
          <cell r="D451">
            <v>4000</v>
          </cell>
        </row>
        <row r="452">
          <cell r="A452" t="str">
            <v>4bl2</v>
          </cell>
          <cell r="B452" t="str">
            <v>Bôøi lôøi, chieàu cao &lt;=1m</v>
          </cell>
          <cell r="C452" t="str">
            <v>caây</v>
          </cell>
          <cell r="D452">
            <v>15000</v>
          </cell>
        </row>
        <row r="453">
          <cell r="A453" t="str">
            <v>4bl3</v>
          </cell>
          <cell r="B453" t="str">
            <v>Bôøi lôøi, chieàu cao &gt;=1m ñeán döôùi 2m</v>
          </cell>
          <cell r="C453" t="str">
            <v>caây</v>
          </cell>
          <cell r="D453">
            <v>50000</v>
          </cell>
        </row>
        <row r="454">
          <cell r="A454" t="str">
            <v>4bl4</v>
          </cell>
          <cell r="B454" t="str">
            <v>Bôøi lôøi, chieàu cao &gt;=2m</v>
          </cell>
          <cell r="C454" t="str">
            <v>caây</v>
          </cell>
          <cell r="D454">
            <v>80000</v>
          </cell>
        </row>
        <row r="455">
          <cell r="A455" t="str">
            <v>4blht</v>
          </cell>
          <cell r="B455" t="str">
            <v>Bôøi lôøi (hoã trôï caây gioáng)</v>
          </cell>
          <cell r="C455" t="str">
            <v>caây</v>
          </cell>
          <cell r="D455">
            <v>500</v>
          </cell>
        </row>
        <row r="456">
          <cell r="A456" t="str">
            <v>4c1</v>
          </cell>
          <cell r="B456" t="str">
            <v>Caây caûnh troàng ngoaøi ñaát, chieàu cao&lt;=30cm</v>
          </cell>
          <cell r="C456" t="str">
            <v>caây</v>
          </cell>
          <cell r="D456">
            <v>8000</v>
          </cell>
        </row>
        <row r="457">
          <cell r="A457" t="str">
            <v>4c2</v>
          </cell>
          <cell r="B457" t="str">
            <v>Caây caûnh troàng ngoaøi ñaát, chieàu cao&lt;=50cm</v>
          </cell>
          <cell r="C457" t="str">
            <v>caây</v>
          </cell>
          <cell r="D457">
            <v>15000</v>
          </cell>
        </row>
        <row r="458">
          <cell r="A458" t="str">
            <v>4c3</v>
          </cell>
          <cell r="B458" t="str">
            <v>Caây caûnh troàng ngoaøi ñaát, chieàu cao&gt;50cm</v>
          </cell>
          <cell r="C458" t="str">
            <v>caây</v>
          </cell>
          <cell r="D458">
            <v>20000</v>
          </cell>
        </row>
        <row r="459">
          <cell r="A459" t="str">
            <v>4dl1</v>
          </cell>
          <cell r="B459" t="str">
            <v>Döông lieåu, ñöôøng kính goác &lt;1cm</v>
          </cell>
          <cell r="C459" t="str">
            <v>caây</v>
          </cell>
          <cell r="D459">
            <v>2000</v>
          </cell>
        </row>
        <row r="460">
          <cell r="A460" t="str">
            <v>4dl2</v>
          </cell>
          <cell r="B460" t="str">
            <v>Döông lieåu, ñöôøng kính goác&lt;3cm</v>
          </cell>
          <cell r="C460" t="str">
            <v>caây</v>
          </cell>
          <cell r="D460">
            <v>10000</v>
          </cell>
        </row>
        <row r="461">
          <cell r="A461" t="str">
            <v>4dl3</v>
          </cell>
          <cell r="B461" t="str">
            <v>Döông lieåu, ñöôøng kính goác&lt;7cm</v>
          </cell>
          <cell r="C461" t="str">
            <v>caây</v>
          </cell>
          <cell r="D461">
            <v>20000</v>
          </cell>
        </row>
        <row r="462">
          <cell r="A462" t="str">
            <v>4dl4</v>
          </cell>
          <cell r="B462" t="str">
            <v>Döông lieåu, ñöôøng kính goác&gt;=7cm</v>
          </cell>
          <cell r="C462" t="str">
            <v>caây</v>
          </cell>
          <cell r="D462">
            <v>30000</v>
          </cell>
        </row>
        <row r="463">
          <cell r="A463" t="str">
            <v>4dlht</v>
          </cell>
          <cell r="B463" t="str">
            <v>Döông lieãu (hoã trôï caây gioáng)</v>
          </cell>
          <cell r="C463" t="str">
            <v>caây</v>
          </cell>
          <cell r="D463">
            <v>500</v>
          </cell>
        </row>
        <row r="464">
          <cell r="A464" t="str">
            <v>4ta1</v>
          </cell>
          <cell r="B464" t="str">
            <v>Caây laáy cuûi, ñöôøng kính goác&lt;1cm</v>
          </cell>
          <cell r="C464" t="str">
            <v>caây</v>
          </cell>
          <cell r="D464">
            <v>1000</v>
          </cell>
        </row>
        <row r="465">
          <cell r="A465" t="str">
            <v>4ta2</v>
          </cell>
          <cell r="B465" t="str">
            <v>Caây laáy cuûi, ñöôøng kính goác&lt;7cm</v>
          </cell>
          <cell r="C465" t="str">
            <v>caây</v>
          </cell>
          <cell r="D465">
            <v>5000</v>
          </cell>
        </row>
        <row r="466">
          <cell r="A466" t="str">
            <v>4ta3</v>
          </cell>
          <cell r="B466" t="str">
            <v>Caây laáy cuûi, ñöôøng kính goác&lt;10cm</v>
          </cell>
          <cell r="C466" t="str">
            <v>caây</v>
          </cell>
          <cell r="D466">
            <v>10000</v>
          </cell>
        </row>
        <row r="467">
          <cell r="A467" t="str">
            <v>4ta4</v>
          </cell>
          <cell r="B467" t="str">
            <v>Caây laáy cuûi, ñöôøng kính goác&lt;30cm</v>
          </cell>
          <cell r="C467" t="str">
            <v>caây</v>
          </cell>
          <cell r="D467">
            <v>15000</v>
          </cell>
        </row>
        <row r="468">
          <cell r="A468" t="str">
            <v>4ta5</v>
          </cell>
          <cell r="B468" t="str">
            <v>Caây laáy cuûi, ñöôøng kính goác&lt;50cm</v>
          </cell>
          <cell r="C468" t="str">
            <v>caây</v>
          </cell>
          <cell r="D468">
            <v>20000</v>
          </cell>
        </row>
        <row r="469">
          <cell r="A469" t="str">
            <v>4ta6</v>
          </cell>
          <cell r="B469" t="str">
            <v>Caây laáy cuûi, ñöôøng kính goác&gt;=50cm</v>
          </cell>
          <cell r="C469" t="str">
            <v>caây</v>
          </cell>
          <cell r="D469">
            <v>30000</v>
          </cell>
        </row>
        <row r="470">
          <cell r="A470" t="str">
            <v>4sd1</v>
          </cell>
          <cell r="B470" t="str">
            <v>Saàu ñoâng, ñöôøng kính goác &lt;3cm</v>
          </cell>
          <cell r="C470" t="str">
            <v>caây</v>
          </cell>
          <cell r="D470">
            <v>1800</v>
          </cell>
        </row>
        <row r="471">
          <cell r="A471" t="str">
            <v>4sd2</v>
          </cell>
          <cell r="B471" t="str">
            <v>Saàu ñoâng, ñöôøng kính goác&lt;10cm</v>
          </cell>
          <cell r="C471" t="str">
            <v>caây</v>
          </cell>
          <cell r="D471">
            <v>10000</v>
          </cell>
        </row>
        <row r="472">
          <cell r="A472" t="str">
            <v>4sd3</v>
          </cell>
          <cell r="B472" t="str">
            <v>Saàu ñoâng, ñöôøng kính goác&lt;20cm</v>
          </cell>
          <cell r="C472" t="str">
            <v>caây</v>
          </cell>
          <cell r="D472">
            <v>80000</v>
          </cell>
        </row>
        <row r="473">
          <cell r="A473" t="str">
            <v>4sd4</v>
          </cell>
          <cell r="B473" t="str">
            <v>Saàu ñoâng, ñöôøng kính goác&gt;20cm</v>
          </cell>
          <cell r="C473" t="str">
            <v>caây</v>
          </cell>
          <cell r="D473">
            <v>150000</v>
          </cell>
        </row>
        <row r="474">
          <cell r="A474" t="str">
            <v>4xc1</v>
          </cell>
          <cell r="B474" t="str">
            <v>Xaø cöø, ñöôøng kính goác &lt;3cm</v>
          </cell>
          <cell r="C474" t="str">
            <v>caây</v>
          </cell>
          <cell r="D474">
            <v>5000</v>
          </cell>
        </row>
        <row r="475">
          <cell r="A475" t="str">
            <v>4xc2</v>
          </cell>
          <cell r="B475" t="str">
            <v>Xaø cöø, ñöôøng kính goác&lt;10cm</v>
          </cell>
          <cell r="C475" t="str">
            <v>caây</v>
          </cell>
          <cell r="D475">
            <v>10000</v>
          </cell>
        </row>
        <row r="476">
          <cell r="A476" t="str">
            <v>4xc3</v>
          </cell>
          <cell r="B476" t="str">
            <v>Xaø cöø, ñöôøng kính goác&lt;20cm</v>
          </cell>
          <cell r="C476" t="str">
            <v>caây</v>
          </cell>
          <cell r="D476">
            <v>40000</v>
          </cell>
        </row>
        <row r="477">
          <cell r="A477" t="str">
            <v>4xc4</v>
          </cell>
          <cell r="B477" t="str">
            <v>Xaø cöø, ñöôøng kính goác&gt;20cm</v>
          </cell>
          <cell r="C477" t="str">
            <v>caây</v>
          </cell>
          <cell r="D477">
            <v>50000</v>
          </cell>
        </row>
        <row r="478">
          <cell r="A478" t="str">
            <v>4tr</v>
          </cell>
          <cell r="B478" t="str">
            <v>Maêng tre cao töø 0,5m trôû leân</v>
          </cell>
          <cell r="C478" t="str">
            <v>muït</v>
          </cell>
          <cell r="D478">
            <v>2000</v>
          </cell>
        </row>
        <row r="479">
          <cell r="A479" t="str">
            <v>4tr1</v>
          </cell>
          <cell r="B479" t="str">
            <v>Tre, môùi troàng</v>
          </cell>
          <cell r="C479" t="str">
            <v>buïi</v>
          </cell>
          <cell r="D479">
            <v>3000</v>
          </cell>
        </row>
        <row r="480">
          <cell r="A480" t="str">
            <v>4tr2</v>
          </cell>
          <cell r="B480" t="str">
            <v>Tre, ñöôøng kính goác&lt;7cm</v>
          </cell>
          <cell r="C480" t="str">
            <v>caây</v>
          </cell>
          <cell r="D480">
            <v>7000</v>
          </cell>
        </row>
        <row r="481">
          <cell r="A481" t="str">
            <v>4tr3</v>
          </cell>
          <cell r="B481" t="str">
            <v>Tre, ñöôøng kính goác&gt;=7cm</v>
          </cell>
          <cell r="C481" t="str">
            <v>caây</v>
          </cell>
          <cell r="D481">
            <v>10000</v>
          </cell>
        </row>
        <row r="482">
          <cell r="A482" t="str">
            <v>4tra</v>
          </cell>
          <cell r="B482" t="str">
            <v>Maêng traûy cao töø 0,5m trôû leân</v>
          </cell>
          <cell r="C482" t="str">
            <v>muït</v>
          </cell>
          <cell r="D482">
            <v>1000</v>
          </cell>
        </row>
        <row r="483">
          <cell r="A483" t="str">
            <v>4tra1</v>
          </cell>
          <cell r="B483" t="str">
            <v>Traûy, môùi troàng</v>
          </cell>
          <cell r="C483" t="str">
            <v>buïi</v>
          </cell>
          <cell r="D483">
            <v>2000</v>
          </cell>
        </row>
        <row r="484">
          <cell r="A484" t="str">
            <v>4tra2</v>
          </cell>
          <cell r="B484" t="str">
            <v>Traûy, ñöôøng kính goác&lt;5cm</v>
          </cell>
          <cell r="C484" t="str">
            <v>caây</v>
          </cell>
          <cell r="D484">
            <v>3000</v>
          </cell>
        </row>
        <row r="485">
          <cell r="A485" t="str">
            <v>4tra3</v>
          </cell>
          <cell r="B485" t="str">
            <v>Traûy, ñöôøng kính goác&gt;=5cm</v>
          </cell>
          <cell r="C485" t="str">
            <v>caây</v>
          </cell>
          <cell r="D485">
            <v>5000</v>
          </cell>
        </row>
        <row r="486">
          <cell r="A486" t="str">
            <v>4tru1</v>
          </cell>
          <cell r="B486" t="str">
            <v>Truùcï, ñöôøng kính buïi &lt;=20cm</v>
          </cell>
          <cell r="C486" t="str">
            <v>buïi</v>
          </cell>
          <cell r="D486">
            <v>10000</v>
          </cell>
        </row>
        <row r="487">
          <cell r="A487" t="str">
            <v>4tru2</v>
          </cell>
          <cell r="B487" t="str">
            <v>Truùc, ñöôøng kính buïi &gt;20cm ñeán 50cm</v>
          </cell>
          <cell r="C487" t="str">
            <v>buïi</v>
          </cell>
          <cell r="D487">
            <v>20000</v>
          </cell>
        </row>
        <row r="488">
          <cell r="A488" t="str">
            <v>4tru3</v>
          </cell>
          <cell r="B488" t="str">
            <v>Truùc, ñöôøng kính buïi &gt;50cm</v>
          </cell>
          <cell r="C488" t="str">
            <v>buïi</v>
          </cell>
          <cell r="D488">
            <v>50000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TONG HOP VL-NC"/>
      <sheetName val="TONG HOP VL_NC"/>
      <sheetName val="CHITIET VL-NC"/>
      <sheetName val="TONGKE3p "/>
      <sheetName val="TDTKP"/>
      <sheetName val="phuluc1"/>
      <sheetName val="M"/>
      <sheetName val="Chi tiet"/>
      <sheetName val="Vat tu"/>
      <sheetName val="TTHBCMT"/>
      <sheetName val="Gia vat tu"/>
      <sheetName val="DGduong"/>
      <sheetName val="1vanban"/>
    </sheetNames>
    <sheetDataSet>
      <sheetData sheetId="0" refreshError="1">
        <row r="5">
          <cell r="C5" t="str">
            <v>D12</v>
          </cell>
          <cell r="D5" t="str">
            <v>Ñaø caûn BTCT 1,2m</v>
          </cell>
          <cell r="E5" t="str">
            <v>caùi</v>
          </cell>
          <cell r="G5">
            <v>65000</v>
          </cell>
        </row>
        <row r="6">
          <cell r="C6" t="str">
            <v>D15</v>
          </cell>
          <cell r="D6" t="str">
            <v>Ñaø caûn BTCT 1,5m</v>
          </cell>
          <cell r="E6" t="str">
            <v>caùi</v>
          </cell>
          <cell r="G6">
            <v>160000</v>
          </cell>
        </row>
        <row r="7">
          <cell r="C7" t="str">
            <v>D20</v>
          </cell>
          <cell r="D7" t="str">
            <v>Ñaø caûn BTCT 2,0m</v>
          </cell>
          <cell r="E7" t="str">
            <v>caùi</v>
          </cell>
          <cell r="G7">
            <v>250000</v>
          </cell>
        </row>
        <row r="8">
          <cell r="C8" t="str">
            <v>D25</v>
          </cell>
          <cell r="D8" t="str">
            <v>Ñaø caûn BTCT 2,5m</v>
          </cell>
          <cell r="E8" t="str">
            <v>caùi</v>
          </cell>
          <cell r="G8">
            <v>400000</v>
          </cell>
        </row>
        <row r="9">
          <cell r="C9" t="str">
            <v>DN400</v>
          </cell>
          <cell r="D9" t="str">
            <v>Ñeá neo BTCT 400x1500</v>
          </cell>
          <cell r="E9" t="str">
            <v>caùi</v>
          </cell>
          <cell r="G9">
            <v>161000</v>
          </cell>
        </row>
        <row r="10">
          <cell r="C10" t="str">
            <v>DN600</v>
          </cell>
          <cell r="D10" t="str">
            <v>Ñeá neo BTCT 600x1500</v>
          </cell>
          <cell r="E10" t="str">
            <v>caùi</v>
          </cell>
          <cell r="G10">
            <v>222000</v>
          </cell>
        </row>
        <row r="11">
          <cell r="C11" t="str">
            <v>BNH</v>
          </cell>
          <cell r="D11" t="str">
            <v>Bieån soá - Baûng nguy hieåm</v>
          </cell>
          <cell r="E11" t="str">
            <v>caùi</v>
          </cell>
          <cell r="G11">
            <v>15000</v>
          </cell>
        </row>
        <row r="12">
          <cell r="C12" t="str">
            <v>B1260</v>
          </cell>
          <cell r="D12" t="str">
            <v>Boulon 12x60</v>
          </cell>
          <cell r="E12" t="str">
            <v>boä</v>
          </cell>
          <cell r="G12">
            <v>1500</v>
          </cell>
        </row>
        <row r="13">
          <cell r="C13" t="str">
            <v>B16100V</v>
          </cell>
          <cell r="D13" t="str">
            <v>Boulon 16x100/100</v>
          </cell>
          <cell r="E13" t="str">
            <v>boä</v>
          </cell>
          <cell r="G13">
            <v>3200</v>
          </cell>
        </row>
        <row r="14">
          <cell r="C14" t="str">
            <v>B1680V</v>
          </cell>
          <cell r="D14" t="str">
            <v>Boulon 16x80/80</v>
          </cell>
          <cell r="E14" t="str">
            <v>boä</v>
          </cell>
          <cell r="G14">
            <v>3000</v>
          </cell>
        </row>
        <row r="15">
          <cell r="C15" t="str">
            <v>B16230</v>
          </cell>
          <cell r="D15" t="str">
            <v>Boulon 16x230/80</v>
          </cell>
          <cell r="E15" t="str">
            <v>boä</v>
          </cell>
          <cell r="G15">
            <v>6000</v>
          </cell>
        </row>
        <row r="16">
          <cell r="C16" t="str">
            <v>B16240</v>
          </cell>
          <cell r="D16" t="str">
            <v>Boulon 16x240/80</v>
          </cell>
          <cell r="E16" t="str">
            <v>boä</v>
          </cell>
          <cell r="G16">
            <v>5500</v>
          </cell>
        </row>
        <row r="17">
          <cell r="C17" t="str">
            <v>B16250</v>
          </cell>
          <cell r="D17" t="str">
            <v>Boulon 16x250/50</v>
          </cell>
          <cell r="E17" t="str">
            <v>boä</v>
          </cell>
          <cell r="G17">
            <v>6000</v>
          </cell>
        </row>
        <row r="18">
          <cell r="C18" t="str">
            <v>B16260</v>
          </cell>
          <cell r="D18" t="str">
            <v>Boulon 16x260/80</v>
          </cell>
          <cell r="E18" t="str">
            <v>boä</v>
          </cell>
          <cell r="G18">
            <v>6000</v>
          </cell>
        </row>
        <row r="19">
          <cell r="C19" t="str">
            <v>B16280</v>
          </cell>
          <cell r="D19" t="str">
            <v>Boulon 16x280/80</v>
          </cell>
          <cell r="E19" t="str">
            <v>boä</v>
          </cell>
          <cell r="G19">
            <v>6500</v>
          </cell>
        </row>
        <row r="20">
          <cell r="C20" t="str">
            <v>B16300</v>
          </cell>
          <cell r="D20" t="str">
            <v>Boulon 16x300</v>
          </cell>
          <cell r="E20" t="str">
            <v>boä</v>
          </cell>
          <cell r="G20">
            <v>7500</v>
          </cell>
        </row>
        <row r="21">
          <cell r="C21" t="str">
            <v>B16320</v>
          </cell>
          <cell r="D21" t="str">
            <v>Boulon 16x320</v>
          </cell>
          <cell r="E21" t="str">
            <v>boä</v>
          </cell>
          <cell r="G21">
            <v>8000</v>
          </cell>
        </row>
        <row r="22">
          <cell r="C22" t="str">
            <v>B16350</v>
          </cell>
          <cell r="D22" t="str">
            <v>Boulon 16x350</v>
          </cell>
          <cell r="E22" t="str">
            <v>boä</v>
          </cell>
          <cell r="G22">
            <v>8000</v>
          </cell>
        </row>
        <row r="23">
          <cell r="C23" t="str">
            <v>B16600</v>
          </cell>
          <cell r="D23" t="str">
            <v>Boulon 16x600</v>
          </cell>
          <cell r="E23" t="str">
            <v>boä</v>
          </cell>
          <cell r="G23">
            <v>18000</v>
          </cell>
        </row>
        <row r="24">
          <cell r="C24" t="str">
            <v>B16200V</v>
          </cell>
          <cell r="D24" t="str">
            <v>Boulon 16x200/200</v>
          </cell>
          <cell r="E24" t="str">
            <v>boä</v>
          </cell>
          <cell r="G24">
            <v>6000</v>
          </cell>
        </row>
        <row r="25">
          <cell r="C25" t="str">
            <v>B16300V</v>
          </cell>
          <cell r="D25" t="str">
            <v>Boulon 16x300/300</v>
          </cell>
          <cell r="E25" t="str">
            <v>boä</v>
          </cell>
          <cell r="G25">
            <v>8500</v>
          </cell>
        </row>
        <row r="26">
          <cell r="C26" t="str">
            <v>B1635</v>
          </cell>
          <cell r="D26" t="str">
            <v>Boulon 16x35/28</v>
          </cell>
          <cell r="E26" t="str">
            <v>boä</v>
          </cell>
          <cell r="G26">
            <v>800</v>
          </cell>
        </row>
        <row r="27">
          <cell r="C27" t="str">
            <v>B1640</v>
          </cell>
          <cell r="D27" t="str">
            <v>Boulon 16x40/28</v>
          </cell>
          <cell r="E27" t="str">
            <v>boä</v>
          </cell>
          <cell r="G27">
            <v>800</v>
          </cell>
        </row>
        <row r="28">
          <cell r="C28" t="str">
            <v>B1650</v>
          </cell>
          <cell r="D28" t="str">
            <v>Boulon 16x50</v>
          </cell>
          <cell r="E28" t="str">
            <v>boä</v>
          </cell>
          <cell r="G28">
            <v>2500</v>
          </cell>
        </row>
        <row r="29">
          <cell r="C29" t="str">
            <v>B221000</v>
          </cell>
          <cell r="D29" t="str">
            <v>Boulon 22x1000</v>
          </cell>
          <cell r="E29" t="str">
            <v>boä</v>
          </cell>
          <cell r="G29">
            <v>36500</v>
          </cell>
        </row>
        <row r="30">
          <cell r="C30" t="str">
            <v>B22260</v>
          </cell>
          <cell r="D30" t="str">
            <v>Boulon 22x260</v>
          </cell>
          <cell r="E30" t="str">
            <v>boä</v>
          </cell>
          <cell r="G30">
            <v>11300</v>
          </cell>
        </row>
        <row r="31">
          <cell r="C31" t="str">
            <v>B22460</v>
          </cell>
          <cell r="D31" t="str">
            <v>Boulon 22x460</v>
          </cell>
          <cell r="E31" t="str">
            <v>boä</v>
          </cell>
          <cell r="G31">
            <v>17000</v>
          </cell>
        </row>
        <row r="32">
          <cell r="C32" t="str">
            <v>B22500</v>
          </cell>
          <cell r="D32" t="str">
            <v>Boulon 22x500/150</v>
          </cell>
          <cell r="E32" t="str">
            <v>boä</v>
          </cell>
          <cell r="G32">
            <v>19200</v>
          </cell>
        </row>
        <row r="33">
          <cell r="C33" t="str">
            <v>B22550</v>
          </cell>
          <cell r="D33" t="str">
            <v>Boulon 22x550/100</v>
          </cell>
          <cell r="E33" t="str">
            <v>boä</v>
          </cell>
          <cell r="G33">
            <v>22000</v>
          </cell>
        </row>
        <row r="34">
          <cell r="C34" t="str">
            <v>B22650</v>
          </cell>
          <cell r="D34" t="str">
            <v>Boulon 22x650</v>
          </cell>
          <cell r="E34" t="str">
            <v>boä</v>
          </cell>
          <cell r="G34">
            <v>25000</v>
          </cell>
        </row>
        <row r="35">
          <cell r="C35" t="str">
            <v>B22850</v>
          </cell>
          <cell r="D35" t="str">
            <v>Boulon 22x850</v>
          </cell>
          <cell r="E35" t="str">
            <v>boä</v>
          </cell>
          <cell r="G35">
            <v>32000</v>
          </cell>
        </row>
        <row r="36">
          <cell r="C36" t="str">
            <v>BM16230</v>
          </cell>
          <cell r="D36" t="str">
            <v>Boulon maét 16x230</v>
          </cell>
          <cell r="E36" t="str">
            <v>boä</v>
          </cell>
          <cell r="G36">
            <v>9000</v>
          </cell>
        </row>
        <row r="37">
          <cell r="C37" t="str">
            <v>BM16250</v>
          </cell>
          <cell r="D37" t="str">
            <v>Boulon maét 16x250/100</v>
          </cell>
          <cell r="E37" t="str">
            <v>boä</v>
          </cell>
          <cell r="G37">
            <v>12500</v>
          </cell>
        </row>
        <row r="38">
          <cell r="C38" t="str">
            <v>CT25</v>
          </cell>
          <cell r="D38" t="str">
            <v>Cöø traøm 2,5m</v>
          </cell>
          <cell r="E38" t="str">
            <v>caây</v>
          </cell>
          <cell r="G38">
            <v>7000</v>
          </cell>
        </row>
        <row r="39">
          <cell r="C39" t="str">
            <v>CT5</v>
          </cell>
          <cell r="D39" t="str">
            <v>Cöø traøm 5m</v>
          </cell>
          <cell r="E39" t="str">
            <v>caây</v>
          </cell>
          <cell r="G39">
            <v>12000</v>
          </cell>
        </row>
        <row r="40">
          <cell r="C40" t="str">
            <v>M22</v>
          </cell>
          <cell r="D40" t="str">
            <v>Caùp ñoàng traàn M22mm2</v>
          </cell>
          <cell r="E40" t="str">
            <v>kg</v>
          </cell>
          <cell r="G40">
            <v>43510</v>
          </cell>
        </row>
        <row r="41">
          <cell r="C41" t="str">
            <v>AC120</v>
          </cell>
          <cell r="D41" t="str">
            <v>Caùp nhoâm loõi theùp AC-120/19</v>
          </cell>
          <cell r="E41" t="str">
            <v>taán</v>
          </cell>
          <cell r="G41">
            <v>24000000</v>
          </cell>
        </row>
        <row r="42">
          <cell r="C42" t="str">
            <v>AC35</v>
          </cell>
          <cell r="D42" t="str">
            <v>Caùp nhoâm loõi theùp AC-35/6,2</v>
          </cell>
          <cell r="E42" t="str">
            <v>taán</v>
          </cell>
          <cell r="G42">
            <v>24000000</v>
          </cell>
        </row>
        <row r="43">
          <cell r="C43" t="str">
            <v>AC50</v>
          </cell>
          <cell r="D43" t="str">
            <v>Caùp nhoâm loõi theùp AC-50/8</v>
          </cell>
          <cell r="E43" t="str">
            <v>taán</v>
          </cell>
          <cell r="G43">
            <v>24000000</v>
          </cell>
        </row>
        <row r="44">
          <cell r="C44" t="str">
            <v>AC70</v>
          </cell>
          <cell r="D44" t="str">
            <v>Caùp nhoâm loõi theùp AC-70/11</v>
          </cell>
          <cell r="E44" t="str">
            <v>taán</v>
          </cell>
          <cell r="G44">
            <v>24000000</v>
          </cell>
        </row>
        <row r="45">
          <cell r="C45" t="str">
            <v>A95</v>
          </cell>
          <cell r="D45" t="str">
            <v>Caùp nhoâm A-95</v>
          </cell>
          <cell r="E45" t="str">
            <v>taán</v>
          </cell>
          <cell r="G45">
            <v>30000000</v>
          </cell>
        </row>
        <row r="46">
          <cell r="C46" t="str">
            <v>AC95</v>
          </cell>
          <cell r="D46" t="str">
            <v>Caùp nhoâm loõi theùp AC-95/16</v>
          </cell>
          <cell r="E46" t="str">
            <v>taán</v>
          </cell>
          <cell r="G46">
            <v>24000000</v>
          </cell>
        </row>
        <row r="47">
          <cell r="C47" t="str">
            <v>C3/8</v>
          </cell>
          <cell r="D47" t="str">
            <v>Caùp theùp 3/8"</v>
          </cell>
          <cell r="E47" t="str">
            <v>meùt</v>
          </cell>
          <cell r="G47">
            <v>4200</v>
          </cell>
        </row>
        <row r="48">
          <cell r="C48" t="str">
            <v>C5/8</v>
          </cell>
          <cell r="D48" t="str">
            <v>Caùp theùp 5/8"</v>
          </cell>
          <cell r="E48" t="str">
            <v>meùt</v>
          </cell>
          <cell r="G48">
            <v>9500</v>
          </cell>
        </row>
        <row r="49">
          <cell r="C49" t="str">
            <v>CSDI</v>
          </cell>
          <cell r="D49" t="str">
            <v xml:space="preserve">Chaân söù ñænh </v>
          </cell>
          <cell r="E49" t="str">
            <v>caùi</v>
          </cell>
          <cell r="G49">
            <v>25000</v>
          </cell>
        </row>
        <row r="50">
          <cell r="C50" t="str">
            <v>CSDG</v>
          </cell>
          <cell r="D50" t="str">
            <v>Chaân söù ñænh ñôõ goùc</v>
          </cell>
          <cell r="E50" t="str">
            <v>caùi</v>
          </cell>
          <cell r="G50">
            <v>25000</v>
          </cell>
        </row>
        <row r="51">
          <cell r="C51" t="str">
            <v>CSD</v>
          </cell>
          <cell r="D51" t="str">
            <v>Chaân söù ñöùng</v>
          </cell>
          <cell r="E51" t="str">
            <v>caùi</v>
          </cell>
          <cell r="G51">
            <v>19000</v>
          </cell>
        </row>
        <row r="52">
          <cell r="C52" t="str">
            <v>CTD</v>
          </cell>
          <cell r="D52" t="str">
            <v>Coïc tieáp ñaát O16x2,4</v>
          </cell>
          <cell r="E52" t="str">
            <v>coïc</v>
          </cell>
          <cell r="G52">
            <v>33700</v>
          </cell>
        </row>
        <row r="53">
          <cell r="C53" t="str">
            <v>AP275</v>
          </cell>
          <cell r="D53" t="str">
            <v>Aptomat 2 cöïc 600V-75A</v>
          </cell>
          <cell r="E53" t="str">
            <v>boä</v>
          </cell>
          <cell r="G53">
            <v>200000</v>
          </cell>
        </row>
        <row r="54">
          <cell r="C54" t="str">
            <v>AP2100</v>
          </cell>
          <cell r="D54" t="str">
            <v>Aptomat 2 cöïc 600V-100A</v>
          </cell>
          <cell r="E54" t="str">
            <v>boä</v>
          </cell>
        </row>
        <row r="56">
          <cell r="C56" t="str">
            <v>AP375</v>
          </cell>
          <cell r="D56" t="str">
            <v>Aptomat 3 cöïc 600V-75A</v>
          </cell>
          <cell r="E56" t="str">
            <v>boä</v>
          </cell>
          <cell r="G56">
            <v>400000</v>
          </cell>
        </row>
        <row r="57">
          <cell r="C57" t="str">
            <v>Coss50</v>
          </cell>
          <cell r="D57" t="str">
            <v>Ñaàu cosse Cu 50mm2</v>
          </cell>
          <cell r="E57" t="str">
            <v>Caùi</v>
          </cell>
          <cell r="G57">
            <v>12000</v>
          </cell>
        </row>
        <row r="59">
          <cell r="C59" t="str">
            <v>LA</v>
          </cell>
          <cell r="D59" t="str">
            <v>Choáng seùt van</v>
          </cell>
          <cell r="E59" t="str">
            <v>Boä</v>
          </cell>
          <cell r="G59">
            <v>585000</v>
          </cell>
        </row>
        <row r="60">
          <cell r="C60" t="str">
            <v>DC</v>
          </cell>
          <cell r="D60" t="str">
            <v>Daây chì 20K</v>
          </cell>
          <cell r="E60" t="str">
            <v>caùi</v>
          </cell>
          <cell r="G60">
            <v>25000</v>
          </cell>
        </row>
        <row r="61">
          <cell r="C61" t="str">
            <v>DNV</v>
          </cell>
          <cell r="D61" t="str">
            <v>Daây nhoâm vuïn</v>
          </cell>
          <cell r="E61" t="str">
            <v>m</v>
          </cell>
          <cell r="G61">
            <v>2000</v>
          </cell>
        </row>
        <row r="62">
          <cell r="C62" t="str">
            <v>FCO</v>
          </cell>
          <cell r="D62" t="str">
            <v>FCO-24KV-200A</v>
          </cell>
          <cell r="E62" t="str">
            <v>caùi</v>
          </cell>
          <cell r="G62">
            <v>818000</v>
          </cell>
        </row>
        <row r="63">
          <cell r="C63" t="str">
            <v>FCO1</v>
          </cell>
          <cell r="D63" t="str">
            <v>FCO-24KV-100A</v>
          </cell>
          <cell r="E63" t="str">
            <v>caùi</v>
          </cell>
          <cell r="G63">
            <v>720000</v>
          </cell>
        </row>
        <row r="64">
          <cell r="C64" t="str">
            <v>GDFCO</v>
          </cell>
          <cell r="D64" t="str">
            <v xml:space="preserve">Giaù ñôõ FCO </v>
          </cell>
          <cell r="E64" t="str">
            <v>caùi</v>
          </cell>
          <cell r="G64">
            <v>42760</v>
          </cell>
        </row>
        <row r="65">
          <cell r="C65" t="str">
            <v>GCST</v>
          </cell>
          <cell r="D65" t="str">
            <v>Gia coâng saét theùp</v>
          </cell>
          <cell r="E65" t="str">
            <v>kg</v>
          </cell>
          <cell r="G65">
            <v>2500</v>
          </cell>
        </row>
        <row r="66">
          <cell r="C66" t="str">
            <v>G</v>
          </cell>
          <cell r="D66" t="str">
            <v>Vaät lieäu döïng coät</v>
          </cell>
          <cell r="E66" t="str">
            <v>coät</v>
          </cell>
          <cell r="G66">
            <v>12857</v>
          </cell>
        </row>
        <row r="67">
          <cell r="C67" t="str">
            <v>HI</v>
          </cell>
          <cell r="D67" t="str">
            <v>Haéc ín</v>
          </cell>
          <cell r="E67" t="str">
            <v>kg</v>
          </cell>
          <cell r="G67">
            <v>10000</v>
          </cell>
        </row>
        <row r="68">
          <cell r="C68" t="str">
            <v>K3B</v>
          </cell>
          <cell r="D68" t="str">
            <v>Keïp caùp 3 boulon</v>
          </cell>
          <cell r="E68" t="str">
            <v>caùi</v>
          </cell>
          <cell r="G68">
            <v>12500</v>
          </cell>
        </row>
        <row r="69">
          <cell r="C69" t="str">
            <v>KCD</v>
          </cell>
          <cell r="D69" t="str">
            <v>Keïp coïc tieáp ñaát</v>
          </cell>
          <cell r="E69" t="str">
            <v>caùi</v>
          </cell>
          <cell r="G69">
            <v>9400</v>
          </cell>
        </row>
        <row r="70">
          <cell r="C70" t="str">
            <v>K120</v>
          </cell>
          <cell r="D70" t="str">
            <v>Keïp daây 2 raõnh cho daây AC-120</v>
          </cell>
          <cell r="E70" t="str">
            <v>caùi</v>
          </cell>
          <cell r="G70">
            <v>19600</v>
          </cell>
        </row>
        <row r="71">
          <cell r="C71" t="str">
            <v>K35</v>
          </cell>
          <cell r="D71" t="str">
            <v>Keïp daây 2 raõnh cho daây AC-35</v>
          </cell>
          <cell r="E71" t="str">
            <v>caùi</v>
          </cell>
          <cell r="G71">
            <v>4500</v>
          </cell>
        </row>
        <row r="72">
          <cell r="C72" t="str">
            <v>K70</v>
          </cell>
          <cell r="D72" t="str">
            <v>Keïp daây 2 raõnh cho daây AC-50-70</v>
          </cell>
          <cell r="E72" t="str">
            <v>caùi</v>
          </cell>
          <cell r="G72">
            <v>8600</v>
          </cell>
        </row>
        <row r="73">
          <cell r="C73" t="str">
            <v>K35</v>
          </cell>
          <cell r="D73" t="str">
            <v>Keïp daây 2 raõnh cho daây AC-35</v>
          </cell>
          <cell r="E73" t="str">
            <v>caùi</v>
          </cell>
          <cell r="G73">
            <v>8600</v>
          </cell>
        </row>
        <row r="74">
          <cell r="C74" t="str">
            <v>K95</v>
          </cell>
          <cell r="D74" t="str">
            <v>Keïp daây 2 raõnh cho daây AC-95</v>
          </cell>
          <cell r="E74" t="str">
            <v>caùi</v>
          </cell>
          <cell r="G74">
            <v>12600</v>
          </cell>
        </row>
        <row r="75">
          <cell r="C75" t="str">
            <v>KDTH</v>
          </cell>
          <cell r="D75" t="str">
            <v>Keïp daây trung hoøa</v>
          </cell>
          <cell r="E75" t="str">
            <v>caùi</v>
          </cell>
          <cell r="G75">
            <v>8600</v>
          </cell>
        </row>
        <row r="76">
          <cell r="C76" t="str">
            <v>KCUAL</v>
          </cell>
          <cell r="D76" t="str">
            <v>Keïp noái ñoàng-nhoâm</v>
          </cell>
          <cell r="E76" t="str">
            <v>caùi</v>
          </cell>
          <cell r="G76">
            <v>4500</v>
          </cell>
        </row>
        <row r="77">
          <cell r="C77" t="str">
            <v>KN120</v>
          </cell>
          <cell r="D77" t="str">
            <v>Khoùa neùo daây AC-120</v>
          </cell>
          <cell r="E77" t="str">
            <v>caùi</v>
          </cell>
          <cell r="G77">
            <v>46500</v>
          </cell>
        </row>
        <row r="78">
          <cell r="C78" t="str">
            <v>KN70</v>
          </cell>
          <cell r="D78" t="str">
            <v>Khoùa neùo daây AC-70</v>
          </cell>
          <cell r="E78" t="str">
            <v>caùi</v>
          </cell>
          <cell r="G78">
            <v>27700</v>
          </cell>
        </row>
        <row r="79">
          <cell r="C79" t="str">
            <v>KN50</v>
          </cell>
          <cell r="D79" t="str">
            <v>Khoùa neùo daây AC-50</v>
          </cell>
          <cell r="E79" t="str">
            <v>caùi</v>
          </cell>
          <cell r="G79">
            <v>25800</v>
          </cell>
        </row>
        <row r="80">
          <cell r="C80" t="str">
            <v>KN95</v>
          </cell>
          <cell r="D80" t="str">
            <v>Khoùa neùo daây AC-95</v>
          </cell>
          <cell r="E80" t="str">
            <v>caùi</v>
          </cell>
          <cell r="G80">
            <v>33800</v>
          </cell>
        </row>
        <row r="81">
          <cell r="C81" t="str">
            <v>KN35</v>
          </cell>
          <cell r="D81" t="str">
            <v>Khoùa neùo daây AC-35</v>
          </cell>
          <cell r="E81" t="str">
            <v>caùi</v>
          </cell>
          <cell r="G81">
            <v>20000</v>
          </cell>
        </row>
        <row r="82">
          <cell r="C82" t="str">
            <v>LD18</v>
          </cell>
          <cell r="D82" t="str">
            <v>Long ñeàn 18</v>
          </cell>
          <cell r="E82" t="str">
            <v>caùi</v>
          </cell>
          <cell r="G82">
            <v>400</v>
          </cell>
        </row>
        <row r="83">
          <cell r="C83" t="str">
            <v>LD22</v>
          </cell>
          <cell r="D83" t="str">
            <v>Long ñeàn 22</v>
          </cell>
          <cell r="E83" t="str">
            <v>caùi</v>
          </cell>
          <cell r="G83">
            <v>800</v>
          </cell>
        </row>
        <row r="84">
          <cell r="C84" t="str">
            <v>MND</v>
          </cell>
          <cell r="D84" t="str">
            <v>Maét noái ñôn</v>
          </cell>
          <cell r="E84" t="str">
            <v>caùi</v>
          </cell>
          <cell r="G84">
            <v>6500</v>
          </cell>
        </row>
        <row r="85">
          <cell r="C85" t="str">
            <v>MNTG</v>
          </cell>
          <cell r="D85" t="str">
            <v>Maét noái t/ gian NG10</v>
          </cell>
          <cell r="E85" t="str">
            <v>caùi</v>
          </cell>
          <cell r="G85">
            <v>12500</v>
          </cell>
        </row>
        <row r="86">
          <cell r="C86" t="str">
            <v>MT</v>
          </cell>
          <cell r="D86" t="str">
            <v>Moùc treo chöõ U (ma ní)</v>
          </cell>
          <cell r="E86" t="str">
            <v>caùi</v>
          </cell>
          <cell r="G86">
            <v>7400</v>
          </cell>
        </row>
        <row r="87">
          <cell r="C87" t="str">
            <v>ON120</v>
          </cell>
          <cell r="D87" t="str">
            <v>OÁng noái daây AC120/19</v>
          </cell>
          <cell r="E87" t="str">
            <v>caùi</v>
          </cell>
          <cell r="G87">
            <v>60000</v>
          </cell>
        </row>
        <row r="88">
          <cell r="C88" t="str">
            <v>ON35</v>
          </cell>
          <cell r="D88" t="str">
            <v>OÁng noái daây AC35/6,2</v>
          </cell>
          <cell r="E88" t="str">
            <v>caùi</v>
          </cell>
          <cell r="G88">
            <v>9000</v>
          </cell>
        </row>
        <row r="89">
          <cell r="C89" t="str">
            <v>ON50</v>
          </cell>
          <cell r="D89" t="str">
            <v>OÁng noái daây AC50/8</v>
          </cell>
          <cell r="E89" t="str">
            <v>caùi</v>
          </cell>
          <cell r="G89">
            <v>12000</v>
          </cell>
        </row>
        <row r="90">
          <cell r="C90" t="str">
            <v>ON70</v>
          </cell>
          <cell r="D90" t="str">
            <v>OÁng noái daây AC70/11</v>
          </cell>
          <cell r="E90" t="str">
            <v>caùi</v>
          </cell>
          <cell r="G90">
            <v>20000</v>
          </cell>
        </row>
        <row r="91">
          <cell r="C91" t="str">
            <v>ON95</v>
          </cell>
          <cell r="D91" t="str">
            <v>OÁng noái daây AC95</v>
          </cell>
          <cell r="E91" t="str">
            <v>caùi</v>
          </cell>
          <cell r="G91">
            <v>30000</v>
          </cell>
        </row>
        <row r="92">
          <cell r="C92" t="str">
            <v>OT</v>
          </cell>
          <cell r="D92" t="str">
            <v>OÁng theùp traùng keõm O 60/50</v>
          </cell>
          <cell r="E92" t="str">
            <v>meùt</v>
          </cell>
          <cell r="G92">
            <v>38000</v>
          </cell>
        </row>
        <row r="93">
          <cell r="C93" t="str">
            <v>PU</v>
          </cell>
          <cell r="D93" t="str">
            <v>Puli</v>
          </cell>
          <cell r="E93" t="str">
            <v>caùi</v>
          </cell>
          <cell r="G93">
            <v>25000</v>
          </cell>
        </row>
        <row r="94">
          <cell r="C94" t="str">
            <v>R1</v>
          </cell>
          <cell r="D94" t="str">
            <v>Rack 1 söù</v>
          </cell>
          <cell r="E94" t="str">
            <v>caùi</v>
          </cell>
          <cell r="G94">
            <v>10500</v>
          </cell>
        </row>
        <row r="95">
          <cell r="C95" t="str">
            <v>R2</v>
          </cell>
          <cell r="D95" t="str">
            <v>Rack 2 söù</v>
          </cell>
          <cell r="E95" t="str">
            <v>caùi</v>
          </cell>
          <cell r="G95">
            <v>20000</v>
          </cell>
        </row>
        <row r="96">
          <cell r="C96" t="str">
            <v>R3</v>
          </cell>
          <cell r="D96" t="str">
            <v>Rack 3 söù</v>
          </cell>
          <cell r="E96" t="str">
            <v>caùi</v>
          </cell>
          <cell r="G96">
            <v>30000</v>
          </cell>
        </row>
        <row r="97">
          <cell r="C97" t="str">
            <v>R4</v>
          </cell>
          <cell r="D97" t="str">
            <v>Rack 4 söù</v>
          </cell>
          <cell r="E97" t="str">
            <v>caùi</v>
          </cell>
          <cell r="G97">
            <v>38000</v>
          </cell>
        </row>
        <row r="98">
          <cell r="C98" t="str">
            <v>S</v>
          </cell>
          <cell r="D98" t="str">
            <v>Sôn keû bieån vaø ñaùnh soá coät</v>
          </cell>
          <cell r="E98" t="str">
            <v>kg</v>
          </cell>
          <cell r="G98">
            <v>25000</v>
          </cell>
        </row>
        <row r="99">
          <cell r="C99" t="str">
            <v>SD</v>
          </cell>
          <cell r="D99" t="str">
            <v>Söù ñöùng 24KV</v>
          </cell>
          <cell r="E99" t="str">
            <v>caùi</v>
          </cell>
          <cell r="G99">
            <v>39000</v>
          </cell>
        </row>
        <row r="100">
          <cell r="C100" t="str">
            <v>SN</v>
          </cell>
          <cell r="D100" t="str">
            <v>Söù chaèng</v>
          </cell>
          <cell r="E100" t="str">
            <v>caùi</v>
          </cell>
          <cell r="G100">
            <v>14000</v>
          </cell>
        </row>
        <row r="101">
          <cell r="C101" t="str">
            <v>SOC</v>
          </cell>
          <cell r="D101" t="str">
            <v>Söù oáng chæ haï theá</v>
          </cell>
          <cell r="E101" t="str">
            <v>caùi</v>
          </cell>
          <cell r="G101">
            <v>3200</v>
          </cell>
        </row>
        <row r="102">
          <cell r="C102" t="str">
            <v>ST</v>
          </cell>
          <cell r="D102" t="str">
            <v xml:space="preserve">Söù treo </v>
          </cell>
          <cell r="E102" t="str">
            <v>baùt</v>
          </cell>
          <cell r="G102">
            <v>80000</v>
          </cell>
        </row>
        <row r="103">
          <cell r="C103" t="str">
            <v>S40</v>
          </cell>
          <cell r="D103" t="str">
            <v>Saét deït 40 x 4</v>
          </cell>
          <cell r="E103" t="str">
            <v>kg</v>
          </cell>
          <cell r="G103">
            <v>9925</v>
          </cell>
        </row>
        <row r="104">
          <cell r="C104" t="str">
            <v>S50</v>
          </cell>
          <cell r="D104" t="str">
            <v>Saét 50 x 5</v>
          </cell>
          <cell r="E104" t="str">
            <v>kg</v>
          </cell>
          <cell r="G104">
            <v>9925</v>
          </cell>
        </row>
        <row r="105">
          <cell r="C105" t="str">
            <v>S60T</v>
          </cell>
          <cell r="D105" t="str">
            <v>Thanh noái saét deït 60x6x410</v>
          </cell>
          <cell r="E105" t="str">
            <v>caùi</v>
          </cell>
          <cell r="G105">
            <v>12200</v>
          </cell>
        </row>
        <row r="106">
          <cell r="C106" t="str">
            <v>S60</v>
          </cell>
          <cell r="D106" t="str">
            <v>Saét deït 60 x 6</v>
          </cell>
          <cell r="E106" t="str">
            <v>kg</v>
          </cell>
          <cell r="G106">
            <v>9925</v>
          </cell>
        </row>
        <row r="107">
          <cell r="C107" t="str">
            <v>S70</v>
          </cell>
          <cell r="D107" t="str">
            <v>Saét deït 70 x 7</v>
          </cell>
          <cell r="E107" t="str">
            <v>kg</v>
          </cell>
          <cell r="G107">
            <v>9925</v>
          </cell>
        </row>
        <row r="108">
          <cell r="C108" t="str">
            <v>S806</v>
          </cell>
          <cell r="D108" t="str">
            <v>Saét deït 80 x 6</v>
          </cell>
          <cell r="E108" t="str">
            <v>kg</v>
          </cell>
          <cell r="G108">
            <v>9925</v>
          </cell>
        </row>
        <row r="109">
          <cell r="C109" t="str">
            <v>S80</v>
          </cell>
          <cell r="D109" t="str">
            <v>Saét deït 80 x 8</v>
          </cell>
          <cell r="E109" t="str">
            <v>kg</v>
          </cell>
          <cell r="G109">
            <v>9925</v>
          </cell>
        </row>
        <row r="110">
          <cell r="C110" t="str">
            <v>S100</v>
          </cell>
          <cell r="D110" t="str">
            <v>Saét deït 100 x 10 x 800</v>
          </cell>
          <cell r="E110" t="str">
            <v>taám</v>
          </cell>
          <cell r="G110">
            <v>80000</v>
          </cell>
        </row>
        <row r="111">
          <cell r="C111" t="str">
            <v>S1008</v>
          </cell>
          <cell r="D111" t="str">
            <v>Saét deït 100 x 8</v>
          </cell>
          <cell r="E111" t="str">
            <v>kg</v>
          </cell>
          <cell r="G111">
            <v>9925</v>
          </cell>
        </row>
        <row r="112">
          <cell r="C112" t="str">
            <v>SL40</v>
          </cell>
          <cell r="D112" t="str">
            <v>Saét goùc L40 x40 x4</v>
          </cell>
          <cell r="E112" t="str">
            <v>kg</v>
          </cell>
          <cell r="G112">
            <v>9925</v>
          </cell>
        </row>
        <row r="113">
          <cell r="C113" t="str">
            <v>SL50</v>
          </cell>
          <cell r="D113" t="str">
            <v>Saét goùc L50 x50 x5</v>
          </cell>
          <cell r="E113" t="str">
            <v>kg</v>
          </cell>
          <cell r="G113">
            <v>9925</v>
          </cell>
        </row>
        <row r="114">
          <cell r="C114" t="str">
            <v>SL70</v>
          </cell>
          <cell r="D114" t="str">
            <v>Theùp hình maï keõm</v>
          </cell>
          <cell r="E114" t="str">
            <v>kg</v>
          </cell>
          <cell r="G114">
            <v>9925</v>
          </cell>
        </row>
        <row r="115">
          <cell r="C115" t="str">
            <v>SO10</v>
          </cell>
          <cell r="D115" t="str">
            <v>Saét   O10</v>
          </cell>
          <cell r="E115" t="str">
            <v>kg</v>
          </cell>
          <cell r="G115">
            <v>4700</v>
          </cell>
        </row>
        <row r="116">
          <cell r="C116" t="str">
            <v>TON6</v>
          </cell>
          <cell r="D116" t="str">
            <v>Toân 6mm</v>
          </cell>
          <cell r="E116" t="str">
            <v>kg</v>
          </cell>
          <cell r="G116">
            <v>9925</v>
          </cell>
        </row>
        <row r="117">
          <cell r="C117" t="str">
            <v>TAMN</v>
          </cell>
          <cell r="D117" t="str">
            <v>Taám noái saét deït 100 x 10</v>
          </cell>
          <cell r="E117" t="str">
            <v>boä</v>
          </cell>
          <cell r="G117">
            <v>80000</v>
          </cell>
        </row>
        <row r="118">
          <cell r="C118" t="str">
            <v>TAMN6</v>
          </cell>
          <cell r="D118" t="str">
            <v>Taám toân noái 6mm</v>
          </cell>
          <cell r="E118" t="str">
            <v>taám</v>
          </cell>
          <cell r="G118">
            <v>10000</v>
          </cell>
        </row>
        <row r="119">
          <cell r="C119" t="str">
            <v>TN</v>
          </cell>
          <cell r="D119" t="str">
            <v>Thanh neo O22x3500</v>
          </cell>
          <cell r="E119" t="str">
            <v>caùi</v>
          </cell>
          <cell r="G119">
            <v>110000</v>
          </cell>
        </row>
        <row r="120">
          <cell r="C120" t="str">
            <v>TN30</v>
          </cell>
          <cell r="D120" t="str">
            <v>Thanh neo O22x3000</v>
          </cell>
          <cell r="E120" t="str">
            <v>caùi</v>
          </cell>
          <cell r="G120">
            <v>94000</v>
          </cell>
        </row>
        <row r="121">
          <cell r="C121" t="str">
            <v>TN37</v>
          </cell>
          <cell r="D121" t="str">
            <v>Thanh neo O22x3700</v>
          </cell>
          <cell r="E121" t="str">
            <v>caùi</v>
          </cell>
          <cell r="G121">
            <v>109500</v>
          </cell>
        </row>
        <row r="122">
          <cell r="C122" t="str">
            <v>TN28</v>
          </cell>
          <cell r="D122" t="str">
            <v>Thanh neo O22x2800</v>
          </cell>
          <cell r="E122" t="str">
            <v>caùi</v>
          </cell>
          <cell r="G122">
            <v>78225</v>
          </cell>
        </row>
        <row r="123">
          <cell r="C123" t="str">
            <v>TN25</v>
          </cell>
          <cell r="D123" t="str">
            <v>Thanh neo O22x2500</v>
          </cell>
          <cell r="E123" t="str">
            <v>caùi</v>
          </cell>
          <cell r="G123">
            <v>72000</v>
          </cell>
        </row>
        <row r="124">
          <cell r="C124" t="str">
            <v>CD682</v>
          </cell>
          <cell r="D124" t="str">
            <v>Coå deà 6,82kg</v>
          </cell>
          <cell r="E124" t="str">
            <v>boä</v>
          </cell>
          <cell r="G124">
            <v>71600</v>
          </cell>
        </row>
        <row r="125">
          <cell r="C125" t="str">
            <v>CD195</v>
          </cell>
          <cell r="D125" t="str">
            <v>Coå deà O 195</v>
          </cell>
          <cell r="E125" t="str">
            <v>boä</v>
          </cell>
          <cell r="G125">
            <v>68000</v>
          </cell>
        </row>
        <row r="126">
          <cell r="C126" t="str">
            <v>CD207</v>
          </cell>
          <cell r="D126" t="str">
            <v>Coå deà O 207</v>
          </cell>
          <cell r="E126" t="str">
            <v>boä</v>
          </cell>
          <cell r="G126">
            <v>72000</v>
          </cell>
        </row>
        <row r="127">
          <cell r="C127" t="str">
            <v>T10</v>
          </cell>
          <cell r="D127" t="str">
            <v>Coätï BTLT 10,5m</v>
          </cell>
          <cell r="E127" t="str">
            <v>coät</v>
          </cell>
          <cell r="G127">
            <v>1310000</v>
          </cell>
        </row>
        <row r="128">
          <cell r="C128" t="str">
            <v>T12</v>
          </cell>
          <cell r="D128" t="str">
            <v>Coätï BTLT 12m</v>
          </cell>
          <cell r="E128" t="str">
            <v>coät</v>
          </cell>
          <cell r="G128">
            <v>1480000</v>
          </cell>
        </row>
        <row r="129">
          <cell r="C129" t="str">
            <v>T14</v>
          </cell>
          <cell r="D129" t="str">
            <v>Coätï BTLT 14m</v>
          </cell>
          <cell r="E129" t="str">
            <v>coät</v>
          </cell>
          <cell r="G129">
            <v>2750000</v>
          </cell>
        </row>
        <row r="130">
          <cell r="C130" t="str">
            <v>T20</v>
          </cell>
          <cell r="D130" t="str">
            <v>Coätï BTLT 20m</v>
          </cell>
          <cell r="E130" t="str">
            <v>coät</v>
          </cell>
          <cell r="G130">
            <v>6900000</v>
          </cell>
        </row>
        <row r="131">
          <cell r="C131" t="str">
            <v>T7</v>
          </cell>
          <cell r="D131" t="str">
            <v>Coätï BTLT 7,5m</v>
          </cell>
          <cell r="E131" t="str">
            <v>coät</v>
          </cell>
          <cell r="G131">
            <v>730000</v>
          </cell>
        </row>
        <row r="132">
          <cell r="C132" t="str">
            <v>T8</v>
          </cell>
          <cell r="D132" t="str">
            <v>Coätï BTLT 8,4m</v>
          </cell>
          <cell r="E132" t="str">
            <v>coät</v>
          </cell>
          <cell r="G132">
            <v>860000</v>
          </cell>
        </row>
        <row r="133">
          <cell r="C133" t="str">
            <v>UVIS</v>
          </cell>
          <cell r="D133" t="str">
            <v>U clevis</v>
          </cell>
          <cell r="E133" t="str">
            <v>caùi</v>
          </cell>
          <cell r="G133">
            <v>12000</v>
          </cell>
        </row>
        <row r="134">
          <cell r="C134" t="str">
            <v>VT</v>
          </cell>
          <cell r="D134" t="str">
            <v>Voøng treo ñaàu troøn</v>
          </cell>
          <cell r="E134" t="str">
            <v>caùi</v>
          </cell>
          <cell r="G134">
            <v>5000</v>
          </cell>
        </row>
        <row r="135">
          <cell r="C135" t="str">
            <v>X</v>
          </cell>
          <cell r="D135" t="str">
            <v>Xaêng</v>
          </cell>
          <cell r="E135" t="str">
            <v>Kg</v>
          </cell>
          <cell r="G135">
            <v>5500</v>
          </cell>
        </row>
        <row r="136">
          <cell r="C136" t="str">
            <v>XM</v>
          </cell>
          <cell r="D136" t="str">
            <v>Ximaêng</v>
          </cell>
          <cell r="E136" t="str">
            <v>kg</v>
          </cell>
          <cell r="G136">
            <v>1050</v>
          </cell>
        </row>
        <row r="137">
          <cell r="C137" t="str">
            <v>YC</v>
          </cell>
          <cell r="D137" t="str">
            <v>Yeám caùp</v>
          </cell>
          <cell r="E137" t="str">
            <v>caùi</v>
          </cell>
          <cell r="G137">
            <v>5500</v>
          </cell>
        </row>
      </sheetData>
      <sheetData sheetId="1" refreshError="1">
        <row r="2">
          <cell r="C2">
            <v>4345</v>
          </cell>
        </row>
        <row r="3">
          <cell r="C3">
            <v>5265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tinh"/>
      <sheetName val="giagoc"/>
      <sheetName val="khoan"/>
      <sheetName val="tongket"/>
      <sheetName val="A cap"/>
      <sheetName val="cua_hang"/>
      <sheetName val="dia_1"/>
      <sheetName val="thietbi"/>
      <sheetName val="raday"/>
      <sheetName val="Dutoan_tabh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</sheetNames>
    <sheetDataSet>
      <sheetData sheetId="0">
        <row r="10">
          <cell r="G10">
            <v>86550</v>
          </cell>
        </row>
        <row r="14">
          <cell r="G14">
            <v>47406.409999999996</v>
          </cell>
        </row>
        <row r="33">
          <cell r="G33">
            <v>170700</v>
          </cell>
        </row>
        <row r="37">
          <cell r="G37">
            <v>99786.799999999988</v>
          </cell>
        </row>
        <row r="44">
          <cell r="G44">
            <v>278500</v>
          </cell>
        </row>
        <row r="49">
          <cell r="G49">
            <v>206583.22500000003</v>
          </cell>
        </row>
        <row r="57">
          <cell r="G57">
            <v>170700</v>
          </cell>
        </row>
        <row r="61">
          <cell r="G61">
            <v>126004.54</v>
          </cell>
        </row>
        <row r="69">
          <cell r="G69">
            <v>378300</v>
          </cell>
        </row>
        <row r="73">
          <cell r="G73">
            <v>442430.5</v>
          </cell>
        </row>
        <row r="80">
          <cell r="G80">
            <v>156556</v>
          </cell>
        </row>
        <row r="85">
          <cell r="G85">
            <v>4920.45</v>
          </cell>
        </row>
        <row r="102">
          <cell r="G102">
            <v>2524790</v>
          </cell>
        </row>
        <row r="105">
          <cell r="G105">
            <v>190708.5</v>
          </cell>
        </row>
        <row r="110">
          <cell r="G110">
            <v>1491790</v>
          </cell>
        </row>
        <row r="113">
          <cell r="G113">
            <v>153503.85</v>
          </cell>
        </row>
        <row r="118">
          <cell r="G118">
            <v>1120790</v>
          </cell>
        </row>
        <row r="121">
          <cell r="G121">
            <v>142583.625</v>
          </cell>
        </row>
        <row r="158">
          <cell r="G158">
            <v>314385.08319999999</v>
          </cell>
        </row>
        <row r="163">
          <cell r="G163">
            <v>20600.86382568</v>
          </cell>
        </row>
        <row r="167">
          <cell r="G167">
            <v>629070.16639999999</v>
          </cell>
        </row>
        <row r="172">
          <cell r="G172">
            <v>37252.227651360001</v>
          </cell>
        </row>
        <row r="176">
          <cell r="G176">
            <v>314385.08319999999</v>
          </cell>
        </row>
        <row r="181">
          <cell r="G181">
            <v>36392.863825679997</v>
          </cell>
        </row>
        <row r="185">
          <cell r="G185">
            <v>299676.38783999998</v>
          </cell>
        </row>
        <row r="191">
          <cell r="G191">
            <v>26164.194122016001</v>
          </cell>
        </row>
        <row r="196">
          <cell r="G196">
            <v>602652.77567999996</v>
          </cell>
        </row>
        <row r="202">
          <cell r="G202">
            <v>39554.388244032001</v>
          </cell>
        </row>
        <row r="207">
          <cell r="G207">
            <v>308813.49983999995</v>
          </cell>
        </row>
        <row r="212">
          <cell r="G212">
            <v>20600.656200816</v>
          </cell>
        </row>
        <row r="216">
          <cell r="G216">
            <v>1082796.95936</v>
          </cell>
        </row>
        <row r="222">
          <cell r="G222">
            <v>50771.718207263999</v>
          </cell>
        </row>
        <row r="226">
          <cell r="G226">
            <v>561852.77567999996</v>
          </cell>
        </row>
        <row r="233">
          <cell r="G233">
            <v>42634.468444031998</v>
          </cell>
        </row>
        <row r="238">
          <cell r="G238">
            <v>537652.77567999996</v>
          </cell>
        </row>
        <row r="243">
          <cell r="G243">
            <v>36946.468444031998</v>
          </cell>
        </row>
        <row r="247">
          <cell r="G247">
            <v>43500</v>
          </cell>
        </row>
        <row r="250">
          <cell r="G250">
            <v>5688</v>
          </cell>
        </row>
        <row r="253">
          <cell r="G253">
            <v>70500</v>
          </cell>
        </row>
        <row r="256">
          <cell r="G256">
            <v>11376</v>
          </cell>
        </row>
        <row r="259">
          <cell r="G259">
            <v>61500</v>
          </cell>
        </row>
        <row r="263">
          <cell r="G263">
            <v>5688</v>
          </cell>
        </row>
        <row r="266">
          <cell r="G266">
            <v>97831.32</v>
          </cell>
        </row>
        <row r="271">
          <cell r="G271">
            <v>5688</v>
          </cell>
        </row>
        <row r="274">
          <cell r="G274">
            <v>189662.64</v>
          </cell>
        </row>
        <row r="279">
          <cell r="G279">
            <v>11376</v>
          </cell>
        </row>
        <row r="282">
          <cell r="G282">
            <v>388608</v>
          </cell>
        </row>
        <row r="290">
          <cell r="G290">
            <v>341861.80000000005</v>
          </cell>
        </row>
        <row r="298">
          <cell r="G298">
            <v>759216</v>
          </cell>
        </row>
        <row r="306">
          <cell r="G306">
            <v>683723.60000000009</v>
          </cell>
        </row>
        <row r="314">
          <cell r="G314">
            <v>756016</v>
          </cell>
        </row>
        <row r="322">
          <cell r="G322">
            <v>683723.60000000009</v>
          </cell>
        </row>
        <row r="330">
          <cell r="G330">
            <v>378008</v>
          </cell>
        </row>
        <row r="338">
          <cell r="G338">
            <v>341861.80000000005</v>
          </cell>
        </row>
        <row r="346">
          <cell r="G346">
            <v>402108</v>
          </cell>
        </row>
        <row r="354">
          <cell r="G354">
            <v>341861.80000000005</v>
          </cell>
        </row>
        <row r="362">
          <cell r="G362">
            <v>1079291.14864</v>
          </cell>
        </row>
        <row r="373">
          <cell r="G373">
            <v>684003.05</v>
          </cell>
        </row>
        <row r="381">
          <cell r="G381">
            <v>1415445.32864</v>
          </cell>
        </row>
        <row r="394">
          <cell r="G394">
            <v>702005.85</v>
          </cell>
        </row>
        <row r="402">
          <cell r="G402">
            <v>539645.57432000001</v>
          </cell>
        </row>
        <row r="413">
          <cell r="G413">
            <v>341861.80000000005</v>
          </cell>
        </row>
        <row r="421">
          <cell r="G421">
            <v>672543.32000000007</v>
          </cell>
        </row>
        <row r="430">
          <cell r="G430">
            <v>349733.7</v>
          </cell>
        </row>
        <row r="448">
          <cell r="G448">
            <v>584232.22500000009</v>
          </cell>
        </row>
        <row r="458">
          <cell r="G458">
            <v>435853</v>
          </cell>
        </row>
        <row r="467">
          <cell r="G467">
            <v>213750.8</v>
          </cell>
        </row>
        <row r="511">
          <cell r="G511">
            <v>598790</v>
          </cell>
        </row>
        <row r="514">
          <cell r="G514">
            <v>117977.84999999999</v>
          </cell>
        </row>
        <row r="519">
          <cell r="G519">
            <v>704790</v>
          </cell>
        </row>
        <row r="522">
          <cell r="G522">
            <v>105442.815</v>
          </cell>
        </row>
        <row r="527">
          <cell r="G527">
            <v>227596</v>
          </cell>
        </row>
        <row r="535">
          <cell r="G535">
            <v>91589.659999999989</v>
          </cell>
        </row>
        <row r="543">
          <cell r="G543">
            <v>304280</v>
          </cell>
        </row>
        <row r="552">
          <cell r="G552">
            <v>87091.659999999989</v>
          </cell>
        </row>
        <row r="578">
          <cell r="G578">
            <v>122136</v>
          </cell>
        </row>
        <row r="583">
          <cell r="G583">
            <v>4838.8499999999995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ToanChiTiet"/>
      <sheetName val="DuToan"/>
      <sheetName val="HeSo"/>
      <sheetName val="VatTu"/>
      <sheetName val="XL4Popp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anve"/>
      <sheetName val="tk22"/>
      <sheetName val="lk22"/>
      <sheetName val="tk4"/>
      <sheetName val="lk4"/>
      <sheetName val="tba"/>
      <sheetName val="dt"/>
      <sheetName val="TH_TDT"/>
      <sheetName val="TH_DZ+TBA"/>
      <sheetName val="TH_XLAP"/>
      <sheetName val="TH-VLNCMTC"/>
      <sheetName val="CHITIET"/>
      <sheetName val="XA-NEO"/>
      <sheetName val="Phan dien"/>
      <sheetName val="Thietbi"/>
      <sheetName val="TH_THNGHIEM"/>
      <sheetName val="T.nghiem"/>
      <sheetName val="Thkemoi"/>
      <sheetName val="Khao sat"/>
      <sheetName val="TH KS"/>
      <sheetName val="Dinh muc KS"/>
      <sheetName val="V.chVL"/>
      <sheetName val="DG VC TC"/>
      <sheetName val="DG VC 1m3 BT"/>
      <sheetName val="Ctinh VTu"/>
      <sheetName val="Bu VLieu"/>
      <sheetName val="DaoDat"/>
      <sheetName val="XD gia"/>
      <sheetName val="DG 66"/>
      <sheetName val="DG 67"/>
      <sheetName val="DG 85"/>
      <sheetName val="DM Tien luong"/>
      <sheetName val="Denbu"/>
      <sheetName val="THTBo thu hoi"/>
      <sheetName val="TH22thu hoi"/>
      <sheetName val="TH4thu hoi"/>
      <sheetName val="TBAthu hoi"/>
      <sheetName val="Chi tietthu hoi"/>
      <sheetName val="Thvnm22"/>
      <sheetName val="Thvnm4"/>
      <sheetName val="ThvnmTBA"/>
      <sheetName val="Vch22"/>
      <sheetName val="Vc4"/>
      <sheetName val="VcTBA"/>
      <sheetName val="lk22 (2)"/>
      <sheetName val="tk22 (2)"/>
      <sheetName val="lk4 (2)"/>
      <sheetName val="tk4 (2)"/>
      <sheetName val="tktba"/>
      <sheetName val="00000000"/>
      <sheetName val="XXXXXXXX"/>
      <sheetName val="XXXXXXX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  <sheetName val="CHITIET"/>
    </sheetNames>
    <sheetDataSet>
      <sheetData sheetId="0" refreshError="1">
        <row r="414">
          <cell r="A414">
            <v>1</v>
          </cell>
          <cell r="B414">
            <v>2</v>
          </cell>
          <cell r="C414">
            <v>3</v>
          </cell>
          <cell r="D414">
            <v>4</v>
          </cell>
          <cell r="E414">
            <v>5</v>
          </cell>
          <cell r="F414" t="str">
            <v>VL</v>
          </cell>
          <cell r="G414" t="str">
            <v>NC</v>
          </cell>
        </row>
        <row r="415">
          <cell r="A415" t="str">
            <v>TD3P</v>
          </cell>
          <cell r="C415" t="str">
            <v xml:space="preserve">Tieáp ñòa </v>
          </cell>
          <cell r="D415" t="str">
            <v>boä</v>
          </cell>
          <cell r="F415">
            <v>156556</v>
          </cell>
          <cell r="G415">
            <v>5060.1750000000002</v>
          </cell>
        </row>
        <row r="416">
          <cell r="A416" t="str">
            <v>TDHT</v>
          </cell>
          <cell r="C416" t="str">
            <v>Tieáp ñòa ñöôøng daây haï theá</v>
          </cell>
          <cell r="D416" t="str">
            <v>boä</v>
          </cell>
          <cell r="F416">
            <v>122136</v>
          </cell>
          <cell r="G416">
            <v>4978.5749999999998</v>
          </cell>
        </row>
        <row r="417">
          <cell r="A417" t="str">
            <v>M8A</v>
          </cell>
          <cell r="C417" t="str">
            <v>Moùng coät 1 ñaø caûn M8a</v>
          </cell>
          <cell r="D417" t="str">
            <v>boä</v>
          </cell>
          <cell r="F417">
            <v>86550</v>
          </cell>
          <cell r="G417">
            <v>52339.215000000004</v>
          </cell>
        </row>
        <row r="418">
          <cell r="A418" t="str">
            <v>M10AA</v>
          </cell>
          <cell r="C418" t="str">
            <v>Moùng coät 2 ñaø caûn M10aa</v>
          </cell>
          <cell r="D418" t="str">
            <v>boä</v>
          </cell>
          <cell r="F418">
            <v>170700</v>
          </cell>
          <cell r="G418">
            <v>130371.75</v>
          </cell>
        </row>
        <row r="419">
          <cell r="A419" t="str">
            <v>M10BA</v>
          </cell>
          <cell r="C419" t="str">
            <v>Moùng coät 2 ñaø caûn M10ba</v>
          </cell>
          <cell r="D419" t="str">
            <v>boä</v>
          </cell>
          <cell r="F419">
            <v>278500</v>
          </cell>
          <cell r="G419">
            <v>169027.73749999999</v>
          </cell>
        </row>
        <row r="420">
          <cell r="A420" t="str">
            <v>M12BA</v>
          </cell>
          <cell r="C420" t="str">
            <v>Moùng coät 2 ñaø caûn M12ba</v>
          </cell>
          <cell r="D420" t="str">
            <v>boä</v>
          </cell>
          <cell r="F420">
            <v>278500</v>
          </cell>
          <cell r="G420">
            <v>211673.33749999999</v>
          </cell>
        </row>
        <row r="421">
          <cell r="A421" t="str">
            <v>M14BB</v>
          </cell>
          <cell r="C421" t="str">
            <v>Moùng coät 2 ñaø caûn M14bb</v>
          </cell>
          <cell r="D421" t="str">
            <v>boä</v>
          </cell>
          <cell r="F421">
            <v>378300</v>
          </cell>
          <cell r="G421">
            <v>350619.25</v>
          </cell>
        </row>
        <row r="422">
          <cell r="A422" t="str">
            <v>TRU75</v>
          </cell>
          <cell r="C422" t="str">
            <v>Coät BTLT 7,5m</v>
          </cell>
          <cell r="D422" t="str">
            <v>coät</v>
          </cell>
          <cell r="F422">
            <v>598790</v>
          </cell>
          <cell r="G422">
            <v>103497.03750000001</v>
          </cell>
        </row>
        <row r="423">
          <cell r="A423" t="str">
            <v>TRU84</v>
          </cell>
          <cell r="C423" t="str">
            <v>Coät BTLT 8,4m</v>
          </cell>
          <cell r="D423" t="str">
            <v>coät</v>
          </cell>
          <cell r="F423">
            <v>704790</v>
          </cell>
          <cell r="G423">
            <v>104089.71</v>
          </cell>
        </row>
        <row r="424">
          <cell r="A424" t="str">
            <v>TRU10</v>
          </cell>
          <cell r="C424" t="str">
            <v>Coät BTLT 10,5m</v>
          </cell>
          <cell r="D424" t="str">
            <v>coät</v>
          </cell>
          <cell r="F424">
            <v>1190790</v>
          </cell>
          <cell r="G424">
            <v>166626.52499999997</v>
          </cell>
        </row>
        <row r="425">
          <cell r="A425" t="str">
            <v>TRU12</v>
          </cell>
          <cell r="C425" t="str">
            <v>Coät BTLT 12m</v>
          </cell>
          <cell r="D425" t="str">
            <v>coät</v>
          </cell>
          <cell r="F425">
            <v>1491790</v>
          </cell>
          <cell r="G425">
            <v>178479.97499999998</v>
          </cell>
        </row>
        <row r="426">
          <cell r="A426" t="str">
            <v>TRU14</v>
          </cell>
          <cell r="C426" t="str">
            <v>Coät BTLT 14m</v>
          </cell>
          <cell r="D426" t="str">
            <v>coät</v>
          </cell>
          <cell r="F426">
            <v>2524790</v>
          </cell>
          <cell r="G426">
            <v>221611.34999999998</v>
          </cell>
        </row>
        <row r="427">
          <cell r="A427" t="str">
            <v>XIT</v>
          </cell>
          <cell r="C427" t="str">
            <v>Boä xaø ñôõ thaúng XIT</v>
          </cell>
          <cell r="D427" t="str">
            <v>boä</v>
          </cell>
          <cell r="F427">
            <v>299676.38783999998</v>
          </cell>
          <cell r="G427">
            <v>26531.541183024001</v>
          </cell>
        </row>
        <row r="428">
          <cell r="A428" t="str">
            <v>XIG</v>
          </cell>
          <cell r="C428" t="str">
            <v>Boä xaø ñôõ goùc XIG</v>
          </cell>
          <cell r="D428" t="str">
            <v>boä</v>
          </cell>
          <cell r="F428">
            <v>602652.77567999996</v>
          </cell>
          <cell r="G428">
            <v>40289.082366048002</v>
          </cell>
        </row>
        <row r="429">
          <cell r="A429" t="str">
            <v>XIN190</v>
          </cell>
          <cell r="C429" t="str">
            <v>Boä xaø neùo goùc XIN90</v>
          </cell>
          <cell r="D429" t="str">
            <v>boä</v>
          </cell>
          <cell r="F429">
            <v>1082796.95936</v>
          </cell>
          <cell r="G429">
            <v>52235.577310895998</v>
          </cell>
        </row>
        <row r="430">
          <cell r="A430" t="str">
            <v>XFCO</v>
          </cell>
          <cell r="C430" t="str">
            <v>Boä xaø ñôõ XFCO</v>
          </cell>
          <cell r="D430" t="str">
            <v>boä</v>
          </cell>
          <cell r="F430">
            <v>308813.49983999995</v>
          </cell>
          <cell r="G430">
            <v>21030.234301223998</v>
          </cell>
        </row>
        <row r="431">
          <cell r="A431" t="str">
            <v>XIN</v>
          </cell>
          <cell r="C431" t="str">
            <v>Boä xaø neùo goùc XIN</v>
          </cell>
          <cell r="D431" t="str">
            <v>boä</v>
          </cell>
          <cell r="F431">
            <v>561852.77567999996</v>
          </cell>
          <cell r="G431">
            <v>43340.952666048004</v>
          </cell>
        </row>
        <row r="432">
          <cell r="A432" t="str">
            <v>XIND</v>
          </cell>
          <cell r="C432" t="str">
            <v>Boä xaø neùo döøng XIND</v>
          </cell>
          <cell r="D432" t="str">
            <v>boä</v>
          </cell>
          <cell r="F432">
            <v>537652.77567999996</v>
          </cell>
          <cell r="G432">
            <v>37652.952666048004</v>
          </cell>
        </row>
        <row r="433">
          <cell r="A433" t="str">
            <v>XIT24</v>
          </cell>
          <cell r="C433" t="str">
            <v>Boä xaø ñôõ thaúng Ñ daøi 2,4m</v>
          </cell>
          <cell r="D433" t="str">
            <v>boä</v>
          </cell>
          <cell r="F433">
            <v>314385.08319999999</v>
          </cell>
          <cell r="G433">
            <v>21030.545738519999</v>
          </cell>
        </row>
        <row r="434">
          <cell r="A434" t="str">
            <v>XIN24</v>
          </cell>
          <cell r="C434" t="str">
            <v>Boä xaø neùo goùc N daøi 2,4m</v>
          </cell>
          <cell r="D434" t="str">
            <v>boä</v>
          </cell>
          <cell r="F434">
            <v>629070.16639999999</v>
          </cell>
          <cell r="G434">
            <v>38111.591477039998</v>
          </cell>
        </row>
        <row r="435">
          <cell r="A435" t="str">
            <v>XIND24</v>
          </cell>
          <cell r="C435" t="str">
            <v>Boä xaø neùo döøng NC daøi 2,4m</v>
          </cell>
          <cell r="D435" t="str">
            <v>boä</v>
          </cell>
          <cell r="F435">
            <v>314385.08319999999</v>
          </cell>
          <cell r="G435">
            <v>36822.545738519999</v>
          </cell>
        </row>
        <row r="436">
          <cell r="A436" t="str">
            <v>XIT1p</v>
          </cell>
          <cell r="C436" t="str">
            <v>Boä xaø ñôõ thaúng 1 pha X1p-IT</v>
          </cell>
          <cell r="D436" t="str">
            <v>boä</v>
          </cell>
          <cell r="F436">
            <v>43500</v>
          </cell>
          <cell r="G436">
            <v>5688</v>
          </cell>
        </row>
        <row r="437">
          <cell r="A437" t="str">
            <v>XIG1p</v>
          </cell>
          <cell r="C437" t="str">
            <v>Boä xaø ñôõ goùc 1 pha X1p-IG</v>
          </cell>
          <cell r="D437" t="str">
            <v>boä</v>
          </cell>
          <cell r="F437">
            <v>70500</v>
          </cell>
          <cell r="G437">
            <v>11376</v>
          </cell>
        </row>
        <row r="438">
          <cell r="A438" t="str">
            <v>XIN1p</v>
          </cell>
          <cell r="C438" t="str">
            <v>Boä xaø neùo goùc 1 pha X1p-INT</v>
          </cell>
          <cell r="D438" t="str">
            <v>boä</v>
          </cell>
          <cell r="F438">
            <v>61500</v>
          </cell>
          <cell r="G438">
            <v>5688</v>
          </cell>
        </row>
        <row r="439">
          <cell r="A439" t="str">
            <v>XING1p</v>
          </cell>
          <cell r="C439" t="str">
            <v>Boä xaø neùo goùc 1 pha X1p-ING</v>
          </cell>
          <cell r="D439" t="str">
            <v>boä</v>
          </cell>
          <cell r="F439">
            <v>189662.64</v>
          </cell>
          <cell r="G439">
            <v>11376</v>
          </cell>
        </row>
        <row r="440">
          <cell r="A440" t="str">
            <v>XIND1p</v>
          </cell>
          <cell r="C440" t="str">
            <v>Boä xaø neùo cuoái 1 pha X1p-IND</v>
          </cell>
          <cell r="D440" t="str">
            <v>boä</v>
          </cell>
          <cell r="F440">
            <v>97831.32</v>
          </cell>
          <cell r="G440">
            <v>5688</v>
          </cell>
        </row>
        <row r="441">
          <cell r="A441" t="str">
            <v>NIG1p</v>
          </cell>
          <cell r="C441" t="str">
            <v>Boä neùo N1p-IG</v>
          </cell>
          <cell r="D441" t="str">
            <v>boä</v>
          </cell>
          <cell r="F441">
            <v>388608</v>
          </cell>
          <cell r="G441">
            <v>265209.69999999995</v>
          </cell>
        </row>
        <row r="442">
          <cell r="A442" t="str">
            <v>NIN1p</v>
          </cell>
          <cell r="C442" t="str">
            <v>Boä neùo N1p-INT</v>
          </cell>
          <cell r="D442" t="str">
            <v>boä</v>
          </cell>
          <cell r="F442">
            <v>759216</v>
          </cell>
          <cell r="G442">
            <v>530419.39999999991</v>
          </cell>
        </row>
        <row r="443">
          <cell r="A443" t="str">
            <v>NING1p</v>
          </cell>
          <cell r="C443" t="str">
            <v>Boä neùo N1p-ING</v>
          </cell>
          <cell r="D443" t="str">
            <v>boä</v>
          </cell>
          <cell r="F443">
            <v>756016</v>
          </cell>
          <cell r="G443">
            <v>530419.39999999991</v>
          </cell>
        </row>
        <row r="444">
          <cell r="A444" t="str">
            <v>NIND1p</v>
          </cell>
          <cell r="C444" t="str">
            <v>Boä neùo N1p-IND</v>
          </cell>
          <cell r="D444" t="str">
            <v>boä</v>
          </cell>
          <cell r="F444">
            <v>378008</v>
          </cell>
          <cell r="G444">
            <v>265209.69999999995</v>
          </cell>
        </row>
        <row r="445">
          <cell r="A445" t="str">
            <v>NL</v>
          </cell>
          <cell r="C445" t="str">
            <v>Boä neùo NL</v>
          </cell>
          <cell r="D445" t="str">
            <v>boä</v>
          </cell>
          <cell r="F445">
            <v>435853</v>
          </cell>
          <cell r="G445">
            <v>172418.7</v>
          </cell>
        </row>
        <row r="446">
          <cell r="A446" t="str">
            <v>NIN</v>
          </cell>
          <cell r="C446" t="str">
            <v>Boä neùo NIN</v>
          </cell>
          <cell r="D446" t="str">
            <v>boä</v>
          </cell>
          <cell r="F446">
            <v>1079291.14864</v>
          </cell>
          <cell r="G446">
            <v>530838.57499999995</v>
          </cell>
        </row>
        <row r="447">
          <cell r="A447" t="str">
            <v>NN</v>
          </cell>
          <cell r="C447" t="str">
            <v>Boä neùo NN</v>
          </cell>
          <cell r="D447" t="str">
            <v>boä</v>
          </cell>
          <cell r="F447">
            <v>1999768</v>
          </cell>
          <cell r="G447">
            <v>562207.97499999986</v>
          </cell>
        </row>
        <row r="448">
          <cell r="A448" t="str">
            <v>NIG</v>
          </cell>
          <cell r="C448" t="str">
            <v>Boä neùo NIG</v>
          </cell>
          <cell r="D448" t="str">
            <v>boä</v>
          </cell>
          <cell r="F448">
            <v>402108</v>
          </cell>
          <cell r="G448">
            <v>265209.69999999995</v>
          </cell>
        </row>
        <row r="449">
          <cell r="A449" t="str">
            <v>NIND</v>
          </cell>
          <cell r="C449" t="str">
            <v>Boä neùo NIND</v>
          </cell>
          <cell r="D449" t="str">
            <v>boä</v>
          </cell>
          <cell r="F449">
            <v>539645.57432000001</v>
          </cell>
          <cell r="G449">
            <v>265209.69999999995</v>
          </cell>
        </row>
        <row r="450">
          <cell r="A450" t="str">
            <v>NIN90</v>
          </cell>
          <cell r="C450" t="str">
            <v>Boä neùo NIN90</v>
          </cell>
          <cell r="D450" t="str">
            <v>boä</v>
          </cell>
          <cell r="F450">
            <v>1415445.32864</v>
          </cell>
          <cell r="G450">
            <v>550529.77500000002</v>
          </cell>
        </row>
        <row r="451">
          <cell r="A451" t="str">
            <v>NXX</v>
          </cell>
          <cell r="C451" t="str">
            <v>Boä neùo NXX</v>
          </cell>
          <cell r="D451" t="str">
            <v>boä</v>
          </cell>
          <cell r="F451">
            <v>672543.32000000007</v>
          </cell>
          <cell r="G451">
            <v>273361.05</v>
          </cell>
        </row>
        <row r="452">
          <cell r="A452" t="str">
            <v>NX</v>
          </cell>
          <cell r="C452" t="str">
            <v>Boä neùo CX haï theá</v>
          </cell>
          <cell r="D452" t="str">
            <v>boä</v>
          </cell>
          <cell r="F452">
            <v>227596</v>
          </cell>
          <cell r="G452">
            <v>75224.490000000005</v>
          </cell>
        </row>
      </sheetData>
      <sheetData sheetId="1" refreshError="1">
        <row r="302">
          <cell r="G302">
            <v>87736</v>
          </cell>
        </row>
        <row r="383">
          <cell r="G383">
            <v>66331.320000000007</v>
          </cell>
        </row>
        <row r="404">
          <cell r="G404">
            <v>66331.320000000007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  <sheetName val="BC.TN"/>
      <sheetName val="gVL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  <sheetData sheetId="22" refreshError="1"/>
      <sheetData sheetId="2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ty"/>
      <sheetName val="tt"/>
      <sheetName val="Du toan"/>
      <sheetName val="Keothep"/>
      <sheetName val="Re-bar"/>
      <sheetName val="Basic"/>
      <sheetName val="XL4Poppy"/>
      <sheetName val="Du toan Chinese"/>
      <sheetName val="bangt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</sheetNames>
    <sheetDataSet>
      <sheetData sheetId="0">
        <row r="438">
          <cell r="G438">
            <v>1929768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hi tiet"/>
      <sheetName val="Bu CL"/>
      <sheetName val="sheet2"/>
      <sheetName val="Dactinh"/>
      <sheetName val="THUECD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CHITIET"/>
      <sheetName val="TTVanChuyen"/>
      <sheetName val="chi tiet C"/>
      <sheetName val="Kiem-Toan"/>
      <sheetName val="Du toan"/>
      <sheetName val="Quantity"/>
      <sheetName val="Keothep"/>
      <sheetName val="Re-bar"/>
      <sheetName val="DLC DIEN AP"/>
      <sheetName val="SL dau tien"/>
      <sheetName val="HSKVUC"/>
      <sheetName val="VCDD_TBA"/>
      <sheetName val="ND"/>
      <sheetName val="VL"/>
      <sheetName val="chi_tiet"/>
      <sheetName val="Bu_CL"/>
      <sheetName val="TK_SD_DAT"/>
      <sheetName val="QT_THUE"/>
      <sheetName val="0_THXUYE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DU TOAN"/>
      <sheetName val="khung ten TD"/>
      <sheetName val="Thang 01"/>
      <sheetName val="Thang 02"/>
      <sheetName val="Thang 03"/>
      <sheetName val="Thang 04"/>
      <sheetName val="Thang 05"/>
      <sheetName val="Thang 06"/>
      <sheetName val="Sheet2"/>
      <sheetName val="XL4Test5"/>
      <sheetName val="ChiTietDZ"/>
      <sheetName val="VuaBT"/>
      <sheetName val="CHITIET"/>
      <sheetName val="Tongke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Kiem-Toan"/>
      <sheetName val="Bia"/>
      <sheetName val="THDT"/>
      <sheetName val="THDG"/>
      <sheetName val="CTBT"/>
      <sheetName val="CPBT"/>
      <sheetName val="TB"/>
      <sheetName val="VC"/>
      <sheetName val="BANG 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dt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D"/>
      <sheetName val="DmT"/>
      <sheetName val="TBVH"/>
      <sheetName val="Giacot"/>
      <sheetName val="DMN"/>
      <sheetName val="CT"/>
      <sheetName val="Daodat"/>
      <sheetName val="DMthaoVT"/>
      <sheetName val="Cotpha"/>
      <sheetName val="VCvatlieu"/>
      <sheetName val="Gia VL-HTXL"/>
      <sheetName val="THKho"/>
      <sheetName val="K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  <sheetName val="dtk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CT-tuyen chinh"/>
      <sheetName val="m doc"/>
      <sheetName val="QUY TIEN MAT"/>
      <sheetName val="Tongcongchixdnha"/>
      <sheetName val="QUY XAY DUNG NHA HANG"/>
      <sheetName val="00000080"/>
      <sheetName val="truc tiep"/>
      <sheetName val="giathanh1"/>
      <sheetName val="Bke(10"/>
      <sheetName val="tra-vat-lieu"/>
      <sheetName val="THmp03"/>
      <sheetName val="K²"/>
      <sheetName val="ngn"/>
      <sheetName val="tl_khovt"/>
      <sheetName val="Chi tieu ngoak bang - OK"/>
      <sheetName val="CtietQK"/>
      <sheetName val="Thong ke thigt bi"/>
      <sheetName val="K²__OK"/>
      <sheetName val="Dinh muc CP KTCB kêac"/>
      <sheetName val="Luong T1- 03"/>
      <sheetName val="Luong T2- 03"/>
      <sheetName val="Luong T3- 03"/>
      <sheetName val="410-goc"/>
      <sheetName val="420-goc"/>
      <sheetName val="430-goc"/>
      <sheetName val="44-goc"/>
      <sheetName val="45-goc"/>
      <sheetName val="410"/>
      <sheetName val="420"/>
      <sheetName val="430"/>
      <sheetName val="440"/>
      <sheetName val="450"/>
      <sheetName val="~         "/>
      <sheetName val="RECAP"/>
      <sheetName val="Cho giao"/>
      <sheetName val="Ban"/>
      <sheetName val="Cadencier 410"/>
      <sheetName val="Cadencier 420"/>
      <sheetName val="Stock"/>
      <sheetName val="Car"/>
      <sheetName val="soban"/>
      <sheetName val="220"/>
      <sheetName val="230"/>
      <sheetName val="250"/>
      <sheetName val="240"/>
      <sheetName val="choban"/>
      <sheetName val="Vat tu"/>
      <sheetName val="Sheet26"/>
      <sheetName val="dt-tkkttc1-1"/>
      <sheetName val="coctuatrenda"/>
      <sheetName val="NC"/>
      <sheetName val="Bao_cao"/>
      <sheetName val="TG_TSCD_-_OK"/>
      <sheetName val="LC_tien_te"/>
      <sheetName val="QT_TNDN"/>
      <sheetName val="Trang_bia"/>
      <sheetName val="CD_tai_khoan"/>
      <sheetName val="CDKT_-_OK"/>
      <sheetName val="Chi_tieu_ngoai_bang_-_OK"/>
      <sheetName val="GTGT_duoc_KT,_hoan_lai,_mien0k_"/>
      <sheetName val="Bang_ke_chi_phi"/>
      <sheetName val="Phai_thu_-_OK"/>
      <sheetName val="Phai_tra_-_OK"/>
      <sheetName val="Tam_ung"/>
      <sheetName val="XNT_-_OK"/>
      <sheetName val="Thu_noi_bo"/>
      <sheetName val="Phai_tra_noi_bo"/>
      <sheetName val="Tinh_hinh_thu_nhap_CBCNV_-_OK"/>
      <sheetName val="Bang_khoi_luong"/>
      <sheetName val="Bang_phan_tich"/>
      <sheetName val="TH_vat_tu"/>
      <sheetName val="TH_kinh_phi"/>
      <sheetName val="TH_May_TC"/>
      <sheetName val="TH_nhan_cong"/>
      <sheetName val="Thong_ke_thiet_bi"/>
      <sheetName val="Dinh_muc_CP_KTCB_khac"/>
      <sheetName val="MTO REV.0"/>
      <sheetName val="CC.huyen"/>
      <sheetName val="K²__€OK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PNT_QUOT__3"/>
      <sheetName val="COAT_WRAP_QIOT__3"/>
      <sheetName val="THop 3"/>
      <sheetName val="Bag cao"/>
      <sheetName val="Intl with Acq"/>
      <sheetName val="IMT"/>
      <sheetName val="DAILY"/>
      <sheetName val="CY FCST"/>
      <sheetName val="CY PLAN"/>
      <sheetName val="INT'L DAILY"/>
      <sheetName val="CLIENT"/>
      <sheetName val="INTL 03"/>
      <sheetName val="2002 ACT"/>
      <sheetName val="2003 ACT"/>
      <sheetName val="M&amp;A"/>
      <sheetName val="Mexico"/>
      <sheetName val="Intl Nomex"/>
      <sheetName val="Intl Nomex Noweb"/>
      <sheetName val="OV (2)"/>
      <sheetName val="Wu.com"/>
      <sheetName val="Wu.com Mex"/>
      <sheetName val="INTL 02"/>
      <sheetName val="CISCO"/>
      <sheetName val="Sÿÿÿÿÿÿ"/>
      <sheetName val="C4iet11"/>
      <sheetName val="TOONG HOP"/>
      <sheetName val="ten ncc"/>
      <sheetName val="cho g iao"/>
      <sheetName val="0204"/>
      <sheetName val="ton "/>
      <sheetName val="0000000000"/>
      <sheetName val="t-dt_an"/>
      <sheetName val="X_x000c_4Poppy"/>
      <sheetName val="Phai tra - OC"/>
      <sheetName val=""/>
      <sheetName val="ThongSo"/>
      <sheetName val="Can"/>
      <sheetName val="Payment"/>
      <sheetName val="Agg-Require-Asphalt"/>
      <sheetName val="________"/>
      <sheetName val="QU_ TIEN MAT"/>
      <sheetName val="B`ng phan tich"/>
      <sheetName val="TH khnh phi"/>
      <sheetName val="Dinh mub CP KTCB khac"/>
      <sheetName val="px2,tb,tl"/>
      <sheetName val="Sheet00"/>
      <sheetName val="ctdg"/>
      <sheetName val="DTCT-tuyen_chinh"/>
      <sheetName val="m_doc"/>
      <sheetName val="QUY_TIEN_MAT"/>
      <sheetName val="QUY_XAY_DUNG_NHA_HANG"/>
      <sheetName val="Vat_tu"/>
      <sheetName val="truc_tiep"/>
      <sheetName val="Luong_T1-_03"/>
      <sheetName val="Luong_T2-_03"/>
      <sheetName val="Luong_T3-_03"/>
      <sheetName val="Chi_tieu_ngoak_bang_-_OK"/>
      <sheetName val="Thong_ke_thigt_bi"/>
      <sheetName val="Dinh_muc_CP_KTCB_kêac"/>
      <sheetName val="THop12___________Ɽ̖__x0004________xd928_̕__"/>
      <sheetName val="DGchitiet "/>
      <sheetName val="LEGEND"/>
      <sheetName val="CdietQII"/>
      <sheetName val="List of 2 digit codes"/>
      <sheetName val="CD tah khoan"/>
      <sheetName val="C "/>
      <sheetName val="ND"/>
      <sheetName val="_dt-tkkttc1-1.xls_tl_khovt"/>
      <sheetName val="_dt-tkkttc1-1.xls_t-dt_an"/>
      <sheetName val="_dt-tkkttc1-1.xls__dt-tkkttc1-1"/>
      <sheetName val="_Ctiet12"/>
      <sheetName val="THop12_Ɽ̖__x0004___xd928_̕_✠̖_t__x0019__dt-tkkttc"/>
      <sheetName val="ESTI."/>
      <sheetName val="DI-ESTI"/>
      <sheetName val="IBASE"/>
      <sheetName val="~_________"/>
      <sheetName val="Cho_giao"/>
      <sheetName val="Cadencier_410"/>
      <sheetName val="Cadencier_420"/>
      <sheetName val="KKKKKKKK"/>
      <sheetName val="K²_OK"/>
      <sheetName val="CANDOI"/>
      <sheetName val="Nhap VT oto"/>
      <sheetName val="K²_x005f_x0000__x005f_x0000_OK"/>
      <sheetName val="K²_x005f_x0000__x005f_x0000_€OK"/>
      <sheetName val="_dt-tkkttc1-1.xl"/>
      <sheetName val="tl_khovt__________x0009__䀠Ԗ__x0004_______ᓰԗ"/>
      <sheetName val="K²_x005f_x005f_x005f_x0000__x005f_x005f_x005f_x0000_OK"/>
      <sheetName val="K²_x005f_x005f_x005f_x0000__x005f_x005f_x005f_x0000_€OK"/>
      <sheetName val="K²_x005f_x005f_x005f_x005f_x005f_x005f_x005f_x0000__x00"/>
      <sheetName val="THop12_______________x0004___________"/>
      <sheetName val="Thuc thanh"/>
      <sheetName val="VL,NC"/>
      <sheetName val="Page 3"/>
      <sheetName val="dg-VTu"/>
      <sheetName val="_Ctiet12________________x0004________"/>
      <sheetName val="tl_khovt_________ _䀠Ԗ__x0004_______ᓰԗ"/>
      <sheetName val="nc-m"/>
      <sheetName val="Bao_cao1"/>
      <sheetName val="TG_TSCD_-_OK1"/>
      <sheetName val="LC_tien_te1"/>
      <sheetName val="QT_TNDN1"/>
      <sheetName val="Trang_bia1"/>
      <sheetName val="CD_tai_khoan1"/>
      <sheetName val="CDKT_-_OK1"/>
      <sheetName val="Chi_tieu_ngoai_bang_-_OK1"/>
      <sheetName val="GTGT_duoc_KT,_hoan_lai,_mien0k1"/>
      <sheetName val="Bang_ke_chi_phi1"/>
      <sheetName val="Phai_thu_-_OK1"/>
      <sheetName val="Phai_tra_-_OK1"/>
      <sheetName val="Tam_ung1"/>
      <sheetName val="XNT_-_OK1"/>
      <sheetName val="Thu_noi_bo1"/>
      <sheetName val="Phai_tra_noi_bo1"/>
      <sheetName val="Tinh_hinh_thu_nhap_CBCNV_-_OK1"/>
      <sheetName val="Bang_khoi_luong1"/>
      <sheetName val="Bang_phan_tich1"/>
      <sheetName val="TH_vat_tu1"/>
      <sheetName val="TH_kinh_phi1"/>
      <sheetName val="K²_x0000__x0000_OK"/>
      <sheetName val="tl/khovt"/>
      <sheetName val="K²??OK"/>
      <sheetName val="K²_x0000__x0000_€OK"/>
      <sheetName val="K²??€OK"/>
      <sheetName val="t-dt/an"/>
      <sheetName val="THop12_x0000__x0000__x0000__x0000__x0000__x0000__x0000__x0000__x0000__x0000__x0000_Ɽ̖_x0000__x0004__x0000__x0000__x0000__x0000__x0000__x0000__xd928_̕_x0000__x0000_"/>
      <sheetName val="QU[ TIEN MAT"/>
      <sheetName val="????????"/>
      <sheetName val="THop12???????????Ɽ̖?_x0004_??????_xd928_̕??"/>
      <sheetName val="THop12_x0000_Ɽ̖_x0000__x0004__x0000__xd928_̕_x0000_✠̖_x0000_t_x0000__x0019_[dt-tkkttc"/>
      <sheetName val="[dt-tkkttc1-1.xls]tl/khovt"/>
      <sheetName val="[dt-tkkttc1-1.xls]t-dt/an"/>
      <sheetName val="[dt-tkkttc1-1.xls][dt-tkkttc1-1"/>
      <sheetName val="THop12_x0000__x0000__x0000__x0000__x0000__x0000__x0000__x0000__x0000__x0000__x0000_??_x0000__x0004__x0000__x0000__x0000__x0000__x0000__x0000_??_x0000__x0000_"/>
      <sheetName val="]Ctiet12_x0000_?_x0000__x0000__x0000__x0000__x0000__x0000__x0000__x0000__x0000__x0000_??_x0000__x0004__x0000__x0000__x0000__x0000__x0000__x0000_?"/>
      <sheetName val="tl_khovt_x0000__x0000__x0000__x0000__x0000__x0000__x0000__x0000__x0000__x0009__x0000_䀠Ԗ_x0000__x0004__x0000__x0000__x0000__x0000__x0000__x0000_ᓰԗ"/>
      <sheetName val="THop12?Ɽ̖?_x0004_?_xd928_̕?✠̖?t?_x0019_[dt-tkkttc"/>
      <sheetName val="K²?OK"/>
      <sheetName val="[dt-tkkttc1-1.xl"/>
      <sheetName val="tl_khovt_x0000__x0000__x0000__x0000__x0000__x0000__x0000__x0000__x0000_ _x0000_䀠Ԗ_x0000__x0004__x0000__x0000__x0000__x0000__x0000__x0000_ᓰԗ"/>
      <sheetName val="tl_khovt?????????_x0009_?䀠Ԗ?_x0004_??????ᓰԗ"/>
      <sheetName val="THop12??????????????_x0004_??????????"/>
      <sheetName val="]Ctiet12???????????????_x0004_???????"/>
      <sheetName val="tl_khovt????????? ?䀠Ԗ?_x0004_??????ᓰԗ"/>
      <sheetName val="TH_May_TC1"/>
      <sheetName val="TH_nhan_cong1"/>
      <sheetName val="Thong_ke_thiet_bi1"/>
      <sheetName val="Dinh_muc_CP_KTCB_khac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MTO_REV_0"/>
      <sheetName val="CC_huyen"/>
      <sheetName val="Phai_tra_-_OC"/>
      <sheetName val="THop_3"/>
      <sheetName val="Bag_cao"/>
      <sheetName val="TOONG_HOP"/>
      <sheetName val="ten_ncc"/>
      <sheetName val="cho_g_iao"/>
      <sheetName val="ton_"/>
      <sheetName val="X4Poppy"/>
      <sheetName val="Intl_with_Acq"/>
      <sheetName val="CY_FCST"/>
      <sheetName val="CY_PLAN"/>
      <sheetName val="INT'L_DAILY"/>
      <sheetName val="INTL_03"/>
      <sheetName val="2002_ACT"/>
      <sheetName val="2003_ACT"/>
      <sheetName val="Intl_Nomex"/>
      <sheetName val="Intl_Nomex_Noweb"/>
      <sheetName val="OV_(2)"/>
      <sheetName val="Wu_com"/>
      <sheetName val="Wu_com_Mex"/>
      <sheetName val="INTL_02"/>
      <sheetName val="GTXL2"/>
      <sheetName val="THop12_x0000_??_x0000__x0004__x0000_??_x0000_??_x0000_t_x0000__x0019_[dt-tkkttc"/>
      <sheetName val="DG"/>
      <sheetName val="K²?€OK"/>
      <sheetName val="NhanCong"/>
      <sheetName val="Config"/>
      <sheetName val="CP Du phong"/>
      <sheetName val="THCP Lap dat"/>
      <sheetName val="THCP xay dung"/>
      <sheetName val="Don gia LD"/>
      <sheetName val="Ts"/>
      <sheetName val="Du toan XD"/>
      <sheetName val="THDT goi thau TB"/>
      <sheetName val="Tong hop kinh phi"/>
      <sheetName val="THDT goi thau XD"/>
      <sheetName val="Don gia XD"/>
      <sheetName val="Tho lai may"/>
      <sheetName val="Tien do TV"/>
      <sheetName val="t-$t_an"/>
      <sheetName val="]Ctiet12"/>
      <sheetName val="op mai-HC"/>
      <sheetName val="_x0013_heet2"/>
      <sheetName val="K² _x0000_€OK"/>
      <sheetName val="K² ?€OK"/>
      <sheetName val="PTDG"/>
      <sheetName val="THop12Ɽ̖̕"/>
      <sheetName val="B`ng_phan_tich"/>
      <sheetName val="TH_khnh_phi"/>
      <sheetName val="Dinh_mub_CP_KTCB_khac"/>
      <sheetName val="QU[_TIEN_MAT"/>
      <sheetName val="QU__TIEN_MAT"/>
      <sheetName val="NKC+SQ"/>
      <sheetName val="Kiem-Toan"/>
      <sheetName val="m_doc1"/>
      <sheetName val="DTCT-tuyen_chinh1"/>
      <sheetName val="QUY_TIEN_MAT1"/>
      <sheetName val="QUY_XAY_DUNG_NHA_HANG1"/>
      <sheetName val="truc_tiep1"/>
      <sheetName val="Luong_T1-_031"/>
      <sheetName val="Luong_T2-_031"/>
      <sheetName val="Luong_T3-_031"/>
      <sheetName val="Chi_tieu_ngoak_bang_-_OK1"/>
      <sheetName val="Thong_ke_thigt_bi1"/>
      <sheetName val="Vat_tu1"/>
      <sheetName val="Dinh_muc_CP_KTCB_kêac1"/>
      <sheetName val="~_________1"/>
      <sheetName val="Cho_giao1"/>
      <sheetName val="Cadencier_4101"/>
      <sheetName val="Cadencier_4201"/>
      <sheetName val="DGchitiet_"/>
      <sheetName val="List_of_2_digit_codes"/>
      <sheetName val="Bao_cao2"/>
      <sheetName val="TG_TSCD_-_OK2"/>
      <sheetName val="LC_tien_te2"/>
      <sheetName val="QT_TNDN2"/>
      <sheetName val="Trang_bia2"/>
      <sheetName val="CD_tai_khoan2"/>
      <sheetName val="CDKT_-_OK2"/>
      <sheetName val="Chi_tieu_ngoai_bang_-_OK2"/>
      <sheetName val="GTGT_duoc_KT,_hoan_lai,_mien0k2"/>
      <sheetName val="Bang_ke_chi_phi2"/>
      <sheetName val="Phai_thu_-_OK2"/>
      <sheetName val="Phai_tra_-_OK2"/>
      <sheetName val="Tam_ung2"/>
      <sheetName val="XNT_-_OK2"/>
      <sheetName val="Thu_noi_bo2"/>
      <sheetName val="Phai_tra_noi_bo2"/>
      <sheetName val="Tinh_hinh_thu_nhap_CBCNV_-_OK2"/>
      <sheetName val="Bang_khoi_luong2"/>
      <sheetName val="Bang_phan_tich2"/>
      <sheetName val="TH_vat_tu2"/>
      <sheetName val="TH_kinh_phi2"/>
      <sheetName val="TH_May_TC2"/>
      <sheetName val="TH_nhan_cong2"/>
      <sheetName val="Thong_ke_thiet_bi2"/>
      <sheetName val="Dinh_muc_CP_KTCB_khac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m_doc2"/>
      <sheetName val="DTCT-tuyen_chinh2"/>
      <sheetName val="QUY_TIEN_MAT2"/>
      <sheetName val="QUY_XAY_DUNG_NHA_HANG2"/>
      <sheetName val="truc_tiep2"/>
      <sheetName val="Luong_T1-_032"/>
      <sheetName val="Luong_T2-_032"/>
      <sheetName val="Luong_T3-_032"/>
      <sheetName val="Giavl"/>
      <sheetName val="TONGKE3p "/>
      <sheetName val="TDTKP"/>
      <sheetName val="Chi_tieu_ngoak_bang_-_OK2"/>
      <sheetName val="Thong_ke_thigt_bi2"/>
      <sheetName val="Vat_tu2"/>
      <sheetName val="Dinh_muc_CP_KTCB_kêac2"/>
      <sheetName val="~_________2"/>
      <sheetName val="Cho_giao2"/>
      <sheetName val="Cadencier_4102"/>
      <sheetName val="Cadencier_4202"/>
      <sheetName val="Diengiaikluong"/>
      <sheetName val="THop12Ɽ̖̕✠̖t[dt-tkkttc"/>
      <sheetName val="THop12????"/>
      <sheetName val="]Ctiet12????"/>
      <sheetName val="CD_tah_khoan"/>
      <sheetName val="C_"/>
      <sheetName val="THop12???????????Ɽ̖???????̕??"/>
      <sheetName val="ESTI_"/>
      <sheetName val="THop12Ɽ̖̕✠̖t_dt-tkkttc"/>
      <sheetName val="THop12____"/>
      <sheetName val="_Ctiet12____"/>
      <sheetName val="THop12___________Ɽ̖_______̕__"/>
      <sheetName val="Bao_cao6"/>
      <sheetName val="Bang_khoi_luong6"/>
      <sheetName val="Bang_phan_tich6"/>
      <sheetName val="TH_vat_tu6"/>
      <sheetName val="TH_kinh_phi6"/>
      <sheetName val="TH_May_TC6"/>
      <sheetName val="TH_nhan_cong6"/>
      <sheetName val="Thong_ke_thiet_bi6"/>
      <sheetName val="Dinh_muc_CP_KTCB_khac6"/>
      <sheetName val="TG_TSCD_-_OK6"/>
      <sheetName val="LC_tien_te6"/>
      <sheetName val="QT_TNDN6"/>
      <sheetName val="Trang_bia6"/>
      <sheetName val="CD_tai_khoan6"/>
      <sheetName val="CDKT_-_OK6"/>
      <sheetName val="Chi_tieu_ngoai_bang_-_OK6"/>
      <sheetName val="GTGT_duoc_KT,_hoan_lai,_mien0k6"/>
      <sheetName val="Bang_ke_chi_phi6"/>
      <sheetName val="Phai_thu_-_OK6"/>
      <sheetName val="Phai_tra_-_OK6"/>
      <sheetName val="Tam_ung6"/>
      <sheetName val="XNT_-_OK6"/>
      <sheetName val="Thu_noi_bo6"/>
      <sheetName val="Phai_tra_noi_bo6"/>
      <sheetName val="Tinh_hinh_thu_nhap_CBCNV_-_OK6"/>
      <sheetName val="C_tietTH6T6"/>
      <sheetName val="C_tiet_056"/>
      <sheetName val="MTO_REV_01"/>
      <sheetName val="CC_huyen1"/>
      <sheetName val="TOONG_HOP1"/>
      <sheetName val="ten_ncc1"/>
      <sheetName val="cho_g_iao1"/>
      <sheetName val="ton_1"/>
      <sheetName val="THop_31"/>
      <sheetName val="Phai_tra_-_OC1"/>
      <sheetName val="THop12________________________2"/>
      <sheetName val="THop12________________________3"/>
      <sheetName val="tl_khovt______________________2"/>
      <sheetName val="[dt-tkkttc1-1.xls]_dt_tkkttc1_2"/>
      <sheetName val="[dt-tkkttc1-1.xls]_dt_tkkttc1_3"/>
      <sheetName val="THop12_x0000__x0000__x0000__x0000__x0000__x0000__x0000__x0000__x0000__x0000__x0000_Ɽ̖_x0000__x0004__x0000__x0000__x0000__x0000__x0000__x0000_?̕_x0000__x0000_"/>
      <sheetName val="DGchitiet_1"/>
      <sheetName val="Intl_with_Acq1"/>
      <sheetName val="CY_FCST1"/>
      <sheetName val="CY_PLAN1"/>
      <sheetName val="INT'L_DAILY1"/>
      <sheetName val="INTL_031"/>
      <sheetName val="2002_ACT1"/>
      <sheetName val="2003_ACT1"/>
      <sheetName val="Intl_Nomex1"/>
      <sheetName val="Intl_Nomex_Noweb1"/>
      <sheetName val="OV_(2)1"/>
      <sheetName val="Wu_com1"/>
      <sheetName val="Wu_com_Mex1"/>
      <sheetName val="INTL_021"/>
      <sheetName val="Bag_cao1"/>
      <sheetName val="B`ng_phan_tich1"/>
      <sheetName val="TH_khnh_phi1"/>
      <sheetName val="Dinh_mub_CP_KTCB_khac1"/>
      <sheetName val="QU[_TIEN_MAT1"/>
      <sheetName val="List_of_2_digit_codes1"/>
      <sheetName val="X_x005f_x000C_4Poppy"/>
      <sheetName val="THop12___________Ɽ̖__x005f_x0004_____"/>
      <sheetName val="tl_khovt_________ _䀠Ԗ__x005f_x0004___"/>
      <sheetName val="[dt-tkkttc1-1_xl"/>
      <sheetName val="Nhap_VT_oto"/>
      <sheetName val="tl_khovt 䀠Ԗᓰԗ"/>
    </sheetNames>
    <sheetDataSet>
      <sheetData sheetId="0">
        <row r="64">
          <cell r="Q64">
            <v>5000</v>
          </cell>
        </row>
      </sheetData>
      <sheetData sheetId="1">
        <row r="64">
          <cell r="Q64">
            <v>5000</v>
          </cell>
        </row>
      </sheetData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/>
      <sheetData sheetId="241" refreshError="1"/>
      <sheetData sheetId="242" refreshError="1"/>
      <sheetData sheetId="243" refreshError="1"/>
      <sheetData sheetId="244" refreshError="1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 refreshError="1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 refreshError="1"/>
      <sheetData sheetId="485" refreshError="1"/>
      <sheetData sheetId="486" refreshError="1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/>
      <sheetData sheetId="497" refreshError="1"/>
      <sheetData sheetId="498" refreshError="1"/>
      <sheetData sheetId="499" refreshError="1"/>
      <sheetData sheetId="500" refreshError="1"/>
      <sheetData sheetId="501"/>
      <sheetData sheetId="502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 refreshError="1"/>
      <sheetData sheetId="571"/>
      <sheetData sheetId="572"/>
      <sheetData sheetId="57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Bang ve"/>
      <sheetName val="Bang tong ke"/>
      <sheetName val="Liet ke vat tu"/>
      <sheetName val="Thang02"/>
      <sheetName val="Thang03"/>
      <sheetName val="thang04"/>
      <sheetName val="Sheet2"/>
      <sheetName val="Sheet3"/>
      <sheetName val="Sheet4"/>
      <sheetName val="Sheet5"/>
      <sheetName val="XL4Test5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1"/>
      <sheetName val="VL_NC_溼_XL_khac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SDL"/>
      <sheetName val="toketoanCND MSTS"/>
      <sheetName val="TSKH"/>
      <sheetName val="Chart1"/>
      <sheetName val="TDTH"/>
      <sheetName val=""/>
      <sheetName val="KL_dak_Lap_dat"/>
      <sheetName val="KL_cot[thep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Sheet7"/>
      <sheetName val="Sheet6"/>
      <sheetName val="cong DST2"/>
      <sheetName val="cong DS T1"/>
      <sheetName val="thang 1"/>
      <sheetName val="THANG 3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tôiuhoi"/>
      <sheetName val="K,DTt5-6"/>
      <sheetName val="K,DTt7-11"/>
      <sheetName val="K,DTt5-6 (2)"/>
      <sheetName val="K,DTt7-11 (2)"/>
      <sheetName val="BIA HUD_x0001_ LON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KH-Q1,Q2,01"/>
      <sheetName val="_x0004_T3714"/>
      <sheetName val="THXM-tr"/>
      <sheetName val="pp3x!"/>
      <sheetName val="၃hi_tiet_cot_pha"/>
      <sheetName val="Tong_GT_khac_Pbo_v!n_GT"/>
      <sheetName val="Rheet30"/>
      <sheetName val="CL17_x0000_7"/>
      <sheetName val="Don_giaíCTC"/>
      <sheetName val="VL_NC_?_XL_khac"/>
      <sheetName val="Khoi luong"/>
      <sheetName val="[Gia_$hau.xls_x0005_CL6463"/>
      <sheetName val="THANG 4"/>
      <sheetName val="Sheet1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thanh1"/>
      <sheetName val="DONGIA"/>
      <sheetName val="TTVanChuyen"/>
      <sheetName val="Vat tu"/>
      <sheetName val="h"/>
      <sheetName val="桃彩楴瑥损瑯灟慨_x0012_䌀楨瑥瑟湩彨潤"/>
      <sheetName val="Tinh_CT_dao_dat_Lue"/>
      <sheetName val="Tinh_CT__x0003__x0000_o_dat"/>
      <sheetName val="BAOGIATHANG"/>
      <sheetName val="DAODAT"/>
      <sheetName val="vanchuyen TC"/>
      <sheetName val="1-1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MTO REV.2(ARMOR)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Btt luong"/>
      <sheetName val="Bang cc"/>
      <sheetName val="Du toan"/>
      <sheetName val="DINH MUC"/>
      <sheetName val="A301"/>
      <sheetName val="cc"/>
      <sheetName val="khung ten TD"/>
      <sheetName val="ctdg"/>
      <sheetName val="thau.xls]SAM OTO 1100-20 DN"/>
      <sheetName val="toketoanCLD MSTS"/>
      <sheetName val="bia"/>
      <sheetName val="TH "/>
      <sheetName val="van chuyen"/>
      <sheetName val="KL"/>
      <sheetName val="Phan-Tich"/>
      <sheetName val="20000000"/>
      <sheetName val="30000000"/>
      <sheetName val="NEW-PANEL"/>
      <sheetName val="DATA"/>
      <sheetName val="Summary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DGXDCB_DD"/>
      <sheetName val="DG CANTHO"/>
      <sheetName val="Dutoan KL"/>
      <sheetName val="PT VATTU"/>
      <sheetName val="TONGKE3p "/>
      <sheetName val="TDTKP"/>
      <sheetName val="dtxl"/>
      <sheetName val="DANHPHAP"/>
      <sheetName val="Gia_thau"/>
      <sheetName val="T T CL VC DZ 22"/>
      <sheetName val="????????_x0012_???????"/>
      <sheetName val="PTCT"/>
      <sheetName val="Define finishing"/>
      <sheetName val="Sheed27"/>
      <sheetName val="KL_daoWLap_dat"/>
      <sheetName val="Tinh_CT_da䁯_dat_Luu"/>
      <sheetName val="Cty"/>
      <sheetName val="Trả nợ"/>
      <sheetName val="Nhập"/>
      <sheetName val="K.Toan"/>
      <sheetName val="KTNXT"/>
      <sheetName val="DGchitiet "/>
      <sheetName val="Chi_tiet_gm"/>
      <sheetName val="CL28&quot;8"/>
      <sheetName val="tbam3x25"/>
      <sheetName val="`p1p"/>
      <sheetName val="Tinh_CT__x0003_?o_dat"/>
      <sheetName val="CKC"/>
      <sheetName val="MTP"/>
      <sheetName val="CL17?7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TH MUONG_x0007__x0000__x0000_Sheet24_x0007__x0000__x0000_heet25_x0007__x0000__x0000_"/>
      <sheetName val="Manh???_x0000_?"/>
      <sheetName val="Manh?"/>
      <sheetName val="Manh԰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c"/>
      <sheetName val="Liet ie vat tu"/>
      <sheetName val="?hi_tiet_cot_pha"/>
      <sheetName val="TH헾】_x0005__x0000_"/>
      <sheetName val="S-SKTM"/>
      <sheetName val="CL200_x0019_"/>
      <sheetName val="Soî"/>
      <sheetName val="k,dd1"/>
      <sheetName val="Don_giI&lt;_x0000__x0000_J&lt;"/>
      <sheetName val="_x001f__x0000__x0000__x0000__x0000__x0000__x0000__x0000__x0000__x0000__x0000__x0000__x0016__x0000__x0000__x0000__x0000__x0000__x0015_6_x0001__x0017_ö_x0003__x0000__x0000__x001a_Ö _x0000_"/>
      <sheetName val="S-BDMTK"/>
      <sheetName val="SQTM"/>
      <sheetName val="SNKTT"/>
      <sheetName val="BCDTKKT"/>
      <sheetName val="BCKQHDKD"/>
      <sheetName val="TGTGTDKT"/>
      <sheetName val="SOCAI"/>
      <sheetName val="Chi_tiet_cot_x001f_pha"/>
      <sheetName val="CD2895"/>
      <sheetName val="C(iet_x001f_tinh_do._gia"/>
      <sheetName val="Don_'ia_VCTC"/>
      <sheetName val="Gia_HTXL+_x0016_C"/>
      <sheetName val="XL4_x0010_oppy"/>
      <sheetName val="Don gia 3285"/>
      <sheetName val="Don gia"/>
      <sheetName val="Kl.dat dao"/>
      <sheetName val="PTDG_x0006_??DGTHDC_x0002_??GM_x0003_??GVL_x0003_??GN@_x0004_"/>
      <sheetName val="ManhԀ???Ȁ"/>
      <sheetName val="Manh︀ᇕ԰?缀"/>
      <sheetName val="ManhԀ???"/>
      <sheetName val="PTDG_x0006_?DGTHDC_x0002_?GM_x0003_?GVL_x0003_?GN@_x0004_?DKT"/>
      <sheetName val="Manh?????"/>
      <sheetName val="TH MUONG_x0007_??Sheet24_x0007_??heet25_x0007_??"/>
      <sheetName val="Manh??????"/>
      <sheetName val="ManhԀ???Ȁ?"/>
      <sheetName val="Manh???"/>
      <sheetName val="CL5178"/>
      <sheetName val="CT day dan su      ien"/>
      <sheetName val="T10"/>
      <sheetName val="T11"/>
      <sheetName val="T12"/>
      <sheetName val="SQ12"/>
      <sheetName val="12(2)"/>
      <sheetName val="CT35"/>
      <sheetName val="DT41_x0017_2"/>
      <sheetName val="CL6&amp;53"/>
      <sheetName val="DT_x0018_654"/>
      <sheetName val="BIA SG _x0013_30"/>
      <sheetName val="BG MEO 5 0g"/>
      <sheetName val="T1"/>
      <sheetName val="PTT1"/>
      <sheetName val="pT12"/>
      <sheetName val="Sua"/>
      <sheetName val="TT661"/>
      <sheetName val="T661-2"/>
      <sheetName val="T661"/>
    </sheetNames>
    <sheetDataSet>
      <sheetData sheetId="0"/>
      <sheetData sheetId="1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 refreshError="1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/>
      <sheetData sheetId="508"/>
      <sheetData sheetId="509" refreshError="1"/>
      <sheetData sheetId="510" refreshError="1"/>
      <sheetData sheetId="511"/>
      <sheetData sheetId="512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/>
      <sheetData sheetId="659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 refreshError="1"/>
      <sheetData sheetId="693"/>
      <sheetData sheetId="694"/>
      <sheetData sheetId="695" refreshError="1"/>
      <sheetData sheetId="696" refreshError="1"/>
      <sheetData sheetId="697"/>
      <sheetData sheetId="698" refreshError="1"/>
      <sheetData sheetId="699" refreshError="1"/>
      <sheetData sheetId="700"/>
      <sheetData sheetId="701"/>
      <sheetData sheetId="702"/>
      <sheetData sheetId="703"/>
      <sheetData sheetId="704"/>
      <sheetData sheetId="705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 refreshError="1"/>
      <sheetData sheetId="727"/>
      <sheetData sheetId="728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VL-NC-MTC"/>
      <sheetName val="Chi tiet VL_NC_MTC"/>
      <sheetName val="DZ22"/>
      <sheetName val="DM 56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ổng hợp"/>
      <sheetName val="Đất"/>
      <sheetName val="mồ mả"/>
      <sheetName val="cây cối"/>
      <sheetName val="Hỗ trợ"/>
      <sheetName val="Tổng từng hộ"/>
      <sheetName val="Caycoi,Hmau-Bieu12- HIỂN VĂN"/>
      <sheetName val="gia nha"/>
      <sheetName val="gia cay coi"/>
      <sheetName val="gia mo m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TEN"/>
      <sheetName val="M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  <sheetName val=""/>
      <sheetName val="Ten da dat_x0000__x0003_材本柀果栰栌梠桼検楠"/>
      <sheetName val="K懼TC 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Ten da dat_x0000__x0003_材™本™柀™果™栰™栌™梠™桼™検™楠"/>
      <sheetName val="Ap Don"/>
      <sheetName val="Ap Gia Be"/>
      <sheetName val="Áp Xom Moi"/>
      <sheetName val="Ap Trang Lam"/>
      <sheetName val="Ap Trung Hoa"/>
      <sheetName val="Ap Lao Tao Trung"/>
      <sheetName val="XXXXXXXX"/>
      <sheetName val="???????????????????????????????"/>
      <sheetName val="Chiet tinh dz35"/>
      <sheetName val="HelpMe"/>
      <sheetName val="1KP"/>
      <sheetName val="2D1"/>
      <sheetName val="3V1"/>
      <sheetName val="4P1"/>
      <sheetName val="5KL"/>
      <sheetName val="6DD"/>
      <sheetName val="7KNML"/>
      <sheetName val="8ML"/>
      <sheetName val="NC-m"/>
      <sheetName val="gia VT"/>
      <sheetName val="BTRA"/>
      <sheetName val="CFC"/>
      <sheetName val="NiCau"/>
      <sheetName val="TDO"/>
      <sheetName val="QD3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Dgia vat tu"/>
      <sheetName val="Don gia_III"/>
      <sheetName val="Ten da dat_x0000__x0003_??????????"/>
      <sheetName val="Ten da dat_x0000__x0003_???????????????????"/>
      <sheetName val="Ten da dat_x0000__x0003_?™?™?™?™?™?™?™?™?™?"/>
      <sheetName val="K?TC "/>
      <sheetName val="Ap Tr@_x0004__x0000__x0001__x0000__x0000__x0000_"/>
      <sheetName val="Ap Tr@_x0004_"/>
      <sheetName val="Ten da dat?_x0003_材本柀果栰栌梠桼検楠"/>
      <sheetName val="Ten da dat?_x0003_材™本™柀™果™栰™栌™梠™桼™検™楠"/>
      <sheetName val="Ten da dat?_x0003_??????????"/>
      <sheetName val="Ten da dat?_x0003_???????????????????"/>
      <sheetName val="Ten da dat?_x0003_?™?™?™?™?™?™?™?™?™?"/>
      <sheetName val="Ap Tr@_x0004_?_x0001_???"/>
      <sheetName val="Ap Tr@_x0004_?_x0001_?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TH VL, NC, DDHT Thanhphuoc"/>
      <sheetName val="#REF"/>
      <sheetName val="DONGIA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DTCT"/>
      <sheetName val="2.KLDT"/>
      <sheetName val="0.BTH.CHNG"/>
      <sheetName val="BTHKP"/>
      <sheetName val="000000"/>
      <sheetName val="3.THVT"/>
      <sheetName val="4.PTVT"/>
      <sheetName val="DANH MUC"/>
      <sheetName val="tkkl"/>
      <sheetName val="5.BANG KHOI LUONG"/>
      <sheetName val="Ten da dat_x0000__x0000__x0000__x0000__x0000__x0000__x0000__x0000_̃̃̃̃Ϩ_x0000_㣤e狈秌_x0015__x0000_О"/>
      <sheetName val="MTO REV.2(ARMOR)"/>
      <sheetName val="_______________________________"/>
      <sheetName val="K_TC "/>
      <sheetName val="Ten da dat__x0003_材本柀果栰栌梠桼検楠"/>
      <sheetName val="Ten da dat__x0003_材™本™柀™果™栰™栌™梠™桼™検™楠"/>
      <sheetName val="Ten da dat__x0003___________"/>
      <sheetName val="Ten da dat__x0003____________________"/>
      <sheetName val="Ten da dat__x0003__™_™_™_™_™_™_™_™_™_"/>
      <sheetName val="Ap Tr@_x0004___x0001____"/>
      <sheetName val="Ap Tr@_x0004___x0001__"/>
      <sheetName val="D.lg Lao &amp; 2_x0000__x0000_"/>
      <sheetName val="D.lg Lao &amp; 2??"/>
      <sheetName val="Ten da dat_x0000__x0003_材本柀果栰栌梠桼䤜楠"/>
      <sheetName val="Sheep1"/>
      <sheetName val="_x0018_L4Poppy"/>
      <sheetName val="瑥㌳_x0007_匀"/>
      <sheetName val="桓敥㍴ܴ_x0000_桓敥㍴ܵ_x0000_桓敥㍴"/>
      <sheetName val="ܵ_x0000_桓敥㍴ܶ_x0000_桓敥㍴ܷ"/>
      <sheetName val="ܸ_x0000_桓敥㍴ܹ"/>
      <sheetName val="㤳_x0007_匀敨瑥〴_x0007_匀敨瑥ㄴ_x0007_匀敨瑥"/>
      <sheetName val="瑥ㄴ_x0007_匀敨瑥㈴_x0007_匀敨瑥㌴_x0007_匀"/>
      <sheetName val="桓敥㑴ܳ_x0000_桓敥㑴ܴ_x0000_桓"/>
      <sheetName val="瑥㘴_x0007_匀敨"/>
      <sheetName val="敨瑥㜴_x0007_匀敨瑥"/>
      <sheetName val="敨瑥㠴_x0007_匀敨瑥㤴_x0007_匀敨瑥"/>
      <sheetName val="ܹ_x0000_桓敥㕴Ȱ_x0000_䍎_x0002_嘀ь_x0000_"/>
      <sheetName val="Ƀ_x0000_䱖_x0004_吀䑈є_x0000_䡔呑"/>
      <sheetName val="桓敥㍴ܷ_x0000_桓敥㍴ܸ_x0000_桓敥㍴"/>
      <sheetName val="㑴ܴ_x0000_桓敥㑴ܵ_x0000_桓敥㑴ܶ_x0000_桓敥㑴"/>
      <sheetName val="PRO.OT1"/>
      <sheetName val="gia vt,nc,may"/>
      <sheetName val="桓敥㍴ܴ"/>
      <sheetName val="ܵ"/>
      <sheetName val="ܸ"/>
      <sheetName val="桓敥㑴ܳ"/>
      <sheetName val="ܹ"/>
      <sheetName val="桓敥㍴ܷ"/>
      <sheetName val="㑴ܴ"/>
      <sheetName val="Ten da dat_x0000_f㆘f㇀f㇨f㈐f㈸fゐf㋰f㌘f㍀f㍨"/>
      <sheetName val="D.lg Lao &amp; 2"/>
      <sheetName val="D.lg Lao &amp; 2__"/>
      <sheetName val="Ten da dat?_x0003_材本柀果栰栌梠桼䤜楠"/>
      <sheetName val="Ten da dat__x0003_材本柀果栰栌梠桼䤜楠"/>
      <sheetName val="Chiet tinh 0,4KV"/>
      <sheetName val="Bang KT"/>
      <sheetName val="DS T.bi"/>
      <sheetName val="CPK"/>
      <sheetName val="f?f?f?f?f?f?f?f?f?f?f?f?f?f?f?f"/>
      <sheetName val="DF"/>
      <sheetName val="D_lg_Thang_Mo"/>
      <sheetName val="CT_Thang_Mo"/>
      <sheetName val="D_lg_Phu_Lung"/>
      <sheetName val="CT__PL"/>
      <sheetName val="D_lg_Lao_&amp;_chai"/>
      <sheetName val="CT__Lao_&amp;_chai"/>
      <sheetName val="Gia_thau_TM"/>
      <sheetName val="TH_chao_thau_(2)"/>
      <sheetName val="KHTC_"/>
      <sheetName val="Tien_do"/>
      <sheetName val="Nguon_goc_VT"/>
      <sheetName val="TH_chao_thau"/>
      <sheetName val="Ten_da_dat"/>
      <sheetName val="Ten_da_dat材™本™柀™果™栰™栌™梠™桼™検™楠"/>
      <sheetName val="Ten_da_dat材本柀果栰栌梠桼検楠"/>
      <sheetName val="Ap_Don"/>
      <sheetName val="Ap_Gia_Be"/>
      <sheetName val="Áp_Xom_Moi"/>
      <sheetName val="Ap_Trang_Lam"/>
      <sheetName val="Ap_Trung_Hoa"/>
      <sheetName val="Ap_Lao_Tao_Trung"/>
      <sheetName val="gia_VT"/>
      <sheetName val="K懼TC_"/>
      <sheetName val="2_KLDT"/>
      <sheetName val="0_BTH_CHNG"/>
      <sheetName val="3_THVT"/>
      <sheetName val="4_PTVT"/>
      <sheetName val="DANH_MUC"/>
      <sheetName val="5_BANG_KHOI_LUONG"/>
      <sheetName val="MTO_REV_2(ARMOR)"/>
      <sheetName val="D.lg Lao &amp; 2_x0000__x0000_€"/>
      <sheetName val="D.lg Lao &amp; 2??€"/>
      <sheetName val="D.lg Lao &amp; 2__€"/>
      <sheetName val="Ten da dat?_x0003_???????????????7???"/>
      <sheetName val="Khoi luong"/>
      <sheetName val="Ten da dat????????̃̃̃̃Ϩ?㣤e狈秌_x0015_?О"/>
      <sheetName val="QUY1"/>
      <sheetName val="QUY2"/>
      <sheetName val="QUY3"/>
      <sheetName val="QUY4"/>
      <sheetName val="Nam"/>
      <sheetName val="2011"/>
      <sheetName val="Q.1"/>
      <sheetName val="Q.2"/>
      <sheetName val="th.7ch. nhu"/>
      <sheetName val="Ten_da_dat??????????"/>
      <sheetName val="Ten_da_dat???????????????????"/>
      <sheetName val="f_f_f_f_f_f_f_f_f_f_f_f_f_f_f_f"/>
      <sheetName val="Ten_da_dat__________"/>
      <sheetName val="Ten_da_dat___________________"/>
      <sheetName val="Chiet tinh dz22"/>
      <sheetName val="桓敥㍴ܴ?桓敥㍴ܵ?桓敥㍴"/>
      <sheetName val="ܵ?桓敥㍴ܶ?桓敥㍴ܷ"/>
      <sheetName val="ܸ?桓敥㍴ܹ"/>
      <sheetName val="桓敥㑴ܳ?桓敥㑴ܴ?桓"/>
      <sheetName val="ܹ?桓敥㕴Ȱ?䍎_x0002_嘀ь?"/>
      <sheetName val="Ƀ?䱖_x0004_吀䑈є?䡔呑"/>
      <sheetName val="桓敥㍴ܷ?桓敥㍴ܸ?桓敥㍴"/>
      <sheetName val="㑴ܴ?桓敥㑴ܵ?桓敥㑴ܶ?桓敥㑴"/>
      <sheetName val="Ten da dat?f㆘f㇀f㇨f㈐f㈸fゐf㋰f㌘f㍀f㍨"/>
      <sheetName val="Ten_da__x0000__x0000__x0000__x0000__x0000__x0000__x0000__x0000__x0000__x0000__x0000__x0000__x0000__x0000__x0000__x0000__x0000__x0000__x0000__x0000__x0000__x0000_"/>
      <sheetName val="D_lg_Thang_Mo1"/>
      <sheetName val="CT_Thang_Mo1"/>
      <sheetName val="D_lg_Phu_Lung1"/>
      <sheetName val="CT__PL1"/>
      <sheetName val="D_lg_Lao_&amp;_chai1"/>
      <sheetName val="CT__Lao_&amp;_chai1"/>
      <sheetName val="Gia_thau_TM1"/>
      <sheetName val="TH_chao_thau_(2)1"/>
      <sheetName val="KHTC_1"/>
      <sheetName val="Tien_do1"/>
      <sheetName val="Nguon_goc_VT1"/>
      <sheetName val="TH_chao_thau1"/>
      <sheetName val="Ten_da_dat1"/>
      <sheetName val="gia_VT1"/>
      <sheetName val="Ap_Don1"/>
      <sheetName val="Ap_Gia_Be1"/>
      <sheetName val="Áp_Xom_Moi1"/>
      <sheetName val="Ap_Trang_Lam1"/>
      <sheetName val="Ap_Trung_Hoa1"/>
      <sheetName val="Ap_Lao_Tao_Trung1"/>
      <sheetName val="K懼TC_1"/>
      <sheetName val="2_KLDT1"/>
      <sheetName val="0_BTH_CHNG1"/>
      <sheetName val="3_THVT1"/>
      <sheetName val="4_PTVT1"/>
      <sheetName val="DANH_MUC1"/>
      <sheetName val="5_BANG_KHOI_LUONG1"/>
      <sheetName val="MTO_REV_2(ARMOR)1"/>
      <sheetName val="Ten da dat_x0000_̃_x0007__x0000_%_x0000__x0000__x0000__x0000__x0000__x0000__x0000_̃̃_xffff__xffff_̃̃̃̃̃"/>
      <sheetName val="Ten da dat_x0000__x0003_材_x0019_本柀果栰栌梠桼検楠"/>
      <sheetName val="Cheet5"/>
      <sheetName val="???/???????????????????????????"/>
      <sheetName val="Ten da dat?̃_x0007_?%???????̃̃_xffff__xffff_̃̃̃̃̃"/>
      <sheetName val="Ten da dat_̃_x0007__%_______̃̃_xffff__xffff_̃̃̃̃̃"/>
      <sheetName val="Dgia_vat_tu"/>
      <sheetName val="Don_gia_III"/>
      <sheetName val="Chiet_tinh_dz35"/>
      <sheetName val="Ten_da_dat?™?™?™?™?™?™?™?™?™?"/>
      <sheetName val="K?TC_"/>
      <sheetName val="Ap_Tr@"/>
      <sheetName val="Ten_da_dat?材™本™柀™果™栰™栌™梠™桼™検™楠"/>
      <sheetName val="Ten_da_dat?材本柀果栰栌梠桼検楠"/>
      <sheetName val="Ten_da_dat???????????"/>
      <sheetName val="Ten_da_dat????????????????????"/>
      <sheetName val="Ten_da_dat??™?™?™?™?™?™?™?™?™?"/>
      <sheetName val="Ap_Tr@????"/>
      <sheetName val="Ap_Tr@??"/>
      <sheetName val="dongia_(2)"/>
      <sheetName val="TONG_HOP_VL-NC"/>
      <sheetName val="THPDMoi__(2)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K_TC_"/>
      <sheetName val="Ten_da_dat_材本柀果栰栌梠桼検楠"/>
      <sheetName val="Ten_da_dat_材™本™柀™果™栰™栌™梠™桼™検™楠"/>
      <sheetName val="Ten_da_dat___________"/>
      <sheetName val="Ten_da_dat____________________"/>
      <sheetName val="Ten_da_dat__™_™_™_™_™_™_™_™_™_"/>
      <sheetName val="Ap_Tr@____"/>
      <sheetName val="Ap_Tr@__"/>
      <sheetName val="D_lg_Lao_&amp;_2"/>
      <sheetName val="D_lg_Lao_&amp;_2??"/>
      <sheetName val="D_lg_Lao_&amp;_2"/>
      <sheetName val="D_lg_Lao_&amp;_2__"/>
      <sheetName val="Ten da dat__x0003________________7___"/>
      <sheetName val="Ten da dat_f㆘f㇀f㇨f㈐f㈸fゐf㋰f㌘f㍀f㍨"/>
      <sheetName val="Ten da dat_x0000_̃̃̃̃Ϩ_x0000_㣤e狈秌_x0015__x0000_О «_x0000_̃̃̃̃"/>
      <sheetName val="Ƀ"/>
      <sheetName val="Ten da dat________̃衃绿㤁䊄䐀飼送戮퀋陸_xdc0b_ᾄ"/>
      <sheetName val="Ten da dat________̃̃̃̃Ϩ_㣤e狈秌_x0015__О"/>
      <sheetName val="Ten da dat__x0003_???????????????????"/>
      <sheetName val="Ten da dat__x0003_??????????"/>
      <sheetName val="Ten da dat?_x0003_材_x0019_本柀果栰栌梠桼検楠"/>
      <sheetName val="Ten da dat__x0003_材_x0019_本柀果栰栌梠桼検楠"/>
      <sheetName val="_x0000__x0000__x0000__x0000__x0000__x0000__x0000__x0001__x0000_??_x0000__x0000__x0000__x0000__x0000__x0000__x0000__x0000__x0000__x0000__x0000__x0000__x0000__x0000_??_x0000__x0000_?_x0000_"/>
      <sheetName val="桓敥㍴ܴ_桓敥㍴ܵ_桓敥㍴"/>
      <sheetName val="ܵ_桓敥㍴ܶ_桓敥㍴ܷ"/>
      <sheetName val="ܸ_桓敥㍴ܹ"/>
      <sheetName val="桓敥㑴ܳ_桓敥㑴ܴ_桓"/>
      <sheetName val="ܹ_桓敥㕴Ȱ_䍎_x0002_嘀ь_"/>
      <sheetName val="Ƀ_䱖_x0004_吀䑈є_䡔呑"/>
      <sheetName val="桓敥㍴ܷ_桓敥㍴ܸ_桓敥㍴"/>
      <sheetName val="㑴ܴ_桓敥㑴ܵ_桓敥㑴ܶ_桓敥㑴"/>
      <sheetName val="IBASE"/>
      <sheetName val="Ten da dat_x0000__x0000__x0000__x0000__x0000__x0000__x0000__x0000__x0000__x0000__x0000__x0000__x0000__x0000__x0000__x0000__x0000__x0000_䀀Ł_x0000_"/>
      <sheetName val="Khai toan XD"/>
      <sheetName val="gvl"/>
      <sheetName val="Ten da dat_x0000_f?f?f?f?f?f?f?f?f?f?"/>
      <sheetName val="K?TC_1"/>
      <sheetName val="Thuong"/>
      <sheetName val="Ten da dat?f?f?f?f?f?f?f?f?f?f?"/>
      <sheetName val="THKP"/>
      <sheetName val="DTXL"/>
      <sheetName val="PTKL"/>
      <sheetName val="KL"/>
      <sheetName val="BK"/>
      <sheetName val="BKL BV"/>
      <sheetName val="QD-437"/>
      <sheetName val="DG_Binh Duong"/>
      <sheetName val="89"/>
      <sheetName val="K_TC_1"/>
      <sheetName val="Ten da dat_f_f_f_f_f_f_f_f_f_f_"/>
      <sheetName val="DKL"/>
      <sheetName val="TGL-TC"/>
      <sheetName val="Chart1"/>
      <sheetName val="TLL"/>
      <sheetName val="TTL"/>
      <sheetName val="DKTC "/>
      <sheetName val="HDTS"/>
      <sheetName val="TTLuong"/>
      <sheetName val="CT_Thang_Mo3"/>
      <sheetName val="CT__PL3"/>
      <sheetName val="D_lg_Thang_Mo3"/>
      <sheetName val="D_lg_Phu_Lung3"/>
      <sheetName val="D_lg_Lao_&amp;_chai3"/>
      <sheetName val="CT__Lao_&amp;_chai3"/>
      <sheetName val="Gia_thau_TM3"/>
      <sheetName val="TH_chao_thau_(2)3"/>
      <sheetName val="KHTC_3"/>
      <sheetName val="Tien_do3"/>
      <sheetName val="Nguon_goc_VT3"/>
      <sheetName val="TH_chao_thau3"/>
      <sheetName val="Ten_da_dat3"/>
      <sheetName val="gia_VT3"/>
      <sheetName val="Chiet_tinh_dz353"/>
      <sheetName val="Ap_Don3"/>
      <sheetName val="桓捐!༶"/>
      <sheetName val="[Du thau Yªn Minh - Hµ Giang.xl"/>
      <sheetName val="Ten 猀ݏ4_x0000_噮î_x0000__x0000__x0000__x0000_吸î悈⽏噮î呮î4_x0000_4_x0000__x0001__x0000_콴〽Љ"/>
      <sheetName val="Ten da dat_x0000__x0000__x0000__x0000__x0000__x0000_쨁ￊ_xdba0_x_x0000__x0000__x0000__x0000__x0000__x0000__x0000__x0000__x0000__x0000__x0000_"/>
      <sheetName val="Ap_Gia_Be3"/>
      <sheetName val="Áp_Xom_Moi3"/>
      <sheetName val="Ap_Trang_Lam3"/>
      <sheetName val="Ap_Trung_Hoa3"/>
      <sheetName val="Ap_Lao_Tao_Trung3"/>
      <sheetName val="K懼TC_3"/>
      <sheetName val="2_KLDT3"/>
      <sheetName val="0_BTH_CHNG3"/>
      <sheetName val="3_THVT3"/>
      <sheetName val="4_PTVT3"/>
      <sheetName val="DANH_MUC3"/>
      <sheetName val="5_BANG_KHOI_LUONG3"/>
      <sheetName val="MTO_REV_2(ARMOR)3"/>
      <sheetName val="Dgia_vat_tu3"/>
      <sheetName val="Don_gia_III3"/>
      <sheetName val="K?TC_3"/>
      <sheetName val="L4Poppy"/>
      <sheetName val="Dgia_vat_tu1"/>
      <sheetName val="Don_gia_III1"/>
      <sheetName val="Chiet_tinh_dz351"/>
      <sheetName val="CT_Thang_Mo2"/>
      <sheetName val="CT__PL2"/>
      <sheetName val="D_lg_Thang_Mo2"/>
      <sheetName val="D_lg_Phu_Lung2"/>
      <sheetName val="D_lg_Lao_&amp;_chai2"/>
      <sheetName val="CT__Lao_&amp;_chai2"/>
      <sheetName val="Gia_thau_TM2"/>
      <sheetName val="TH_chao_thau_(2)2"/>
      <sheetName val="KHTC_2"/>
      <sheetName val="Tien_do2"/>
      <sheetName val="Ten da dat??????쨁ￊ_xdba0_x???????????"/>
      <sheetName val="???????_x0001_???????????????????????"/>
      <sheetName val="Ten da dat________̃硃듬젃쌩瀀聲_x0019__x0000__x0000__x0000_ᰀ땨"/>
      <sheetName val="________x0001________________________"/>
      <sheetName val="Ten da dat_x0000__x0000__x0000__x0000__x0000__x0000__x0000_쀀_x0000_쀀_x0009__x0000__x0000__x0000__x0000__x0000__x0000__x0000__x0000__x0000__x0000_"/>
      <sheetName val="Ten da dat________̃瀀彀〒₾_x001a__x0000_佩؃_x0000_退氲"/>
      <sheetName val="Ten da dat________̃　䀒㾥_x001a__x0000_瀀佥؃_x0000_蠀唲"/>
      <sheetName val="Ten da dat________̃ȃ_x0000_堀盧鴃莼က勵_x001a__x0000__x0000__x0000_"/>
      <sheetName val="Ten da dat________̃ృ_x0002_　ڼ᠃뗓⠀_xd9f2_’_x001f__x0000_"/>
      <sheetName val="Ten da dat________̃ꕃ럩띕鯪_x0019__x0000_ꀀ賧가赧"/>
      <sheetName val="Ten da dat________̃鴀횼䀀쭬_x001a__x0000__x0000__x0000_刀_x0010_㐀껿"/>
      <sheetName val="Ten da dat________̃蠃ᷫ젃䤩⠀까_x0019__x0000__x0000__x0000_Ⰰṧ"/>
      <sheetName val="Ten da dat________̃恳_x0013__x0000__x0000__x0000_吀饡؀_x0000_␀줝"/>
      <sheetName val="Ten da dat________̃졃≅_x0012__x0000__x0000__x0000_䐀㍥؃_x0000_攀爀"/>
      <sheetName val="Ten da dat________̃뀀ﴴ_x0011__x0000__x0000__x0000_鐀佡؃_x0000_攀爀"/>
      <sheetName val="Ten da dat________̃ృ_x0002_ 倴މ瀁䴳㠚顅_x001d__x0000_"/>
      <sheetName val="Ten da dat________̃顂쾣_xd812__x0012__x0000__x0000_⽤؃_x0000_砀䄲"/>
      <sheetName val="Ten da dat________̃၃ズ搃_xdc50_⠀ၡ速_x001f__x0000_㠀镥"/>
      <sheetName val="Ten da dat________̃၃邺搂㱐⠀羪”㎟_x001d__x0000_䠀ᥨ"/>
      <sheetName val="Ten da dat________̃ꁂ꽙䠒쇋_x0010__x0000_䀀ᥥ؃_x0000_䨳"/>
      <sheetName val="Ten da dat________̃끃깮퀅핒_x001a__x0000__x0000_́ᢀ潨؃_x0000_"/>
      <sheetName val="Ten da dat________̃ꁓ꽙ࢀ_x001a__x0000_䀀ᥥ؃_x0000_䨳"/>
      <sheetName val="Ten da dat________̃ꁓ꽙芍_x001d__x0000_䀀ᥥ؃_x0000_䨳"/>
      <sheetName val="#REF!$I$17 Thang Mo"/>
      <sheetName val="#REF!$I$17  PL"/>
      <sheetName val="Ten da dat______쨁ￊ_xdba0_x___________"/>
      <sheetName val="Ten da dat_x0000__x0000__x0000__x0000__x0000__x0000_頁㻈䞜Ë_x0000__x0000__x0000__x0000__x0000__x0000__x0000__x0000__x0000__x0000__x0000_"/>
      <sheetName val="Ten da dat_x0000__x0000__x0000__x0000__x0000__x0000__x0001__x0000_䞜Ë_x0000__x0000__x0000__x0000__x0000__x0000__x0000__x0000__x0000__x0000__x0000_"/>
      <sheetName val="Ten da dat_x0000__x0000_ _x0000_d_x0000_a_x0000_t_x0000__x0000__x0000__x0000__x0000__x0000__x0000__x0000__x0000__x0000__x0000__x0000_"/>
      <sheetName val="Ten da dat_x0000__x0000__x0000__x0000__x0000__x0000_阁㻈䞜Ë_x0000__x0000__x0000__x0000__x0000__x0000__x0000__x0000__x0000__x0000__x0000_"/>
      <sheetName val="Ten da dat_x0000__x0000_湰_x0000__x0000_殸_x0000__x0000_溨_x0000__x0000_滠_x0000__x0000_漀_x0000_"/>
      <sheetName val="Ten da dat???????쀀?쀀_x0009_??????????"/>
      <sheetName val="Ten da dat??????頁㻈䞜Ë???????????"/>
      <sheetName val="D*lg Thang Mo"/>
      <sheetName val="D_lg Thang Mo"/>
      <sheetName val="Ten da dat________̃C_x0000_Ԁ_x0000_耀ퟀ癜_x0002__x0000__x0000_Ā_x0000_"/>
      <sheetName val="Ten da dat________̃̓_x0000_䠀볦鴃倀牒_x001a__x0000__x0000__x0000_"/>
      <sheetName val="Ten da dat________̃塃潆ጃ᪦码䅕뷈_x001a__x0000_쐀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F161">
            <v>0</v>
          </cell>
          <cell r="G161">
            <v>0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F162">
            <v>0</v>
          </cell>
          <cell r="G162">
            <v>0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F182">
            <v>0</v>
          </cell>
          <cell r="G182">
            <v>0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F220">
            <v>0</v>
          </cell>
          <cell r="G220">
            <v>0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F323">
            <v>0</v>
          </cell>
          <cell r="G323">
            <v>0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F324">
            <v>0</v>
          </cell>
          <cell r="G324">
            <v>0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G350">
            <v>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G370">
            <v>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G390">
            <v>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F406">
            <v>0</v>
          </cell>
          <cell r="G406">
            <v>0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F431">
            <v>0</v>
          </cell>
          <cell r="G431">
            <v>0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F432">
            <v>0</v>
          </cell>
          <cell r="G432">
            <v>0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/>
      <sheetData sheetId="345" refreshError="1"/>
      <sheetData sheetId="346"/>
      <sheetData sheetId="347"/>
      <sheetData sheetId="348"/>
      <sheetData sheetId="349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KL"/>
      <sheetName val="DTOAN"/>
      <sheetName val="PTVT"/>
      <sheetName val="THVT"/>
      <sheetName val="T-HOP"/>
      <sheetName val="GIA"/>
      <sheetName val="GIA2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ong hop"/>
      <sheetName val="phan tich DG"/>
      <sheetName val="gia vat lieu"/>
      <sheetName val="gia xe may"/>
      <sheetName val="gia nhan cong"/>
      <sheetName val="XL4Test5"/>
      <sheetName val="Vatu"/>
      <sheetName val="khluongconlai"/>
      <sheetName val="Bao cao"/>
      <sheetName val="00000000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DTCT-tuyen chinh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Sheet1"/>
      <sheetName val="tra-vat-lieu"/>
      <sheetName val="IBASE"/>
      <sheetName val="Tuong-#han"/>
      <sheetName val="dtct cong"/>
      <sheetName val="TT_10KV"/>
      <sheetName val="tuong"/>
      <sheetName val="Du_lieu"/>
      <sheetName val="Sheet2"/>
      <sheetName val="Tra_bang"/>
      <sheetName val="Tra KS"/>
      <sheetName val="Chart1"/>
      <sheetName val="Chart2"/>
      <sheetName val=" 8"/>
      <sheetName val="XL4Poppy"/>
      <sheetName val="DG "/>
      <sheetName val="Giai trinh"/>
      <sheetName val="DLDT"/>
      <sheetName val="GPXL-duong"/>
      <sheetName val="dap__ƌ__x0004_______㝌ƌ________ƌ___x0007__"/>
      <sheetName val="_____x0004______________________x0007______"/>
      <sheetName val="dtoan_(4)"/>
      <sheetName val="THQui_1"/>
      <sheetName val="THQui_2"/>
      <sheetName val="THQui_3"/>
      <sheetName val="THQui_4"/>
      <sheetName val="TH_nam_2003"/>
      <sheetName val="tong_hop"/>
      <sheetName val="phan_tich_DG"/>
      <sheetName val="gia_vat_lieu"/>
      <sheetName val="gia_xe_may"/>
      <sheetName val="gia_nhan_cong"/>
      <sheetName val="Bao_cao"/>
      <sheetName val="Tu_phap"/>
      <sheetName val="T_TRA"/>
      <sheetName val="Dan_so"/>
      <sheetName val="B-n_(2)"/>
      <sheetName val="TH-t_toan"/>
      <sheetName val="Tro_giup"/>
      <sheetName val="dtct_cong"/>
      <sheetName val="dapƌ㝌ƌƌ"/>
      <sheetName val="Sheet4"/>
      <sheetName val="nhiemvu2006"/>
      <sheetName val="RutTM"/>
      <sheetName val="10000000"/>
      <sheetName val="20000000"/>
      <sheetName val="30000000"/>
      <sheetName val="GiaVL"/>
      <sheetName val="Thuc thanh"/>
      <sheetName val="DTCT"/>
      <sheetName val="g)a vat lieu"/>
      <sheetName val="dap______x0004______________________x0007__"/>
      <sheetName val="Gia"/>
      <sheetName val="LEGEND"/>
      <sheetName val="Giai trũnh"/>
      <sheetName val="__"/>
      <sheetName val="Gia KS"/>
      <sheetName val="QLKTÔH"/>
      <sheetName val="gihaxe may"/>
      <sheetName val="DG-TH_ǲ__________ẜǰ__x0004_______ǰ__"/>
      <sheetName val="THQui_11"/>
      <sheetName val="THQui_21"/>
      <sheetName val="THQui_31"/>
      <sheetName val="THQui_41"/>
      <sheetName val="TH_nam_20031"/>
      <sheetName val="dtoan_(4)1"/>
      <sheetName val="tong_hop1"/>
      <sheetName val="phan_tich_DG1"/>
      <sheetName val="gia_vat_lieu1"/>
      <sheetName val="gia_xe_may1"/>
      <sheetName val="gia_nhan_cong1"/>
      <sheetName val="Bao_cao1"/>
      <sheetName val="B-n_(2)1"/>
      <sheetName val="TH-t_toan1"/>
      <sheetName val="Tro_giup1"/>
      <sheetName val="Tu_phap1"/>
      <sheetName val="T_TRA1"/>
      <sheetName val="Dan_so1"/>
      <sheetName val="dtct_cong1"/>
      <sheetName val="DTCT-tuyen_chinh"/>
      <sheetName val="_8"/>
      <sheetName val="Giai_trinh"/>
      <sheetName val="DG_"/>
      <sheetName val="Tra_KS"/>
      <sheetName val="______"/>
      <sheetName val="_____________________________"/>
      <sheetName val="dap__ƌ_______㝌ƌ________ƌ___"/>
      <sheetName val="dap__________________________"/>
      <sheetName val="g)a_vat_lieu"/>
      <sheetName val="dap______"/>
      <sheetName val="Thuc_thanh"/>
      <sheetName val="____x0004_________x0007__"/>
      <sheetName val="PutTM"/>
      <sheetName val="Nhat ky - socai thang 1"/>
      <sheetName val="____x0004________x0007__"/>
      <sheetName val="MTO REV.2(ARMOR)"/>
      <sheetName val="dap__ƌ__x005f_x0004_______㝌ƌ________"/>
      <sheetName val="fattu"/>
      <sheetName val="KKKKKKKK"/>
      <sheetName val="Package1"/>
      <sheetName val="Giai trunh"/>
      <sheetName val="j"/>
      <sheetName val="DG-TH_____________j__x0004________j__"/>
      <sheetName val="Gia_KS"/>
      <sheetName val="DG-THǲẜǰǰ"/>
      <sheetName val="DG-TH_ǲ__________ẜǰ_______ǰ__"/>
      <sheetName val="DG-THǲẜǰǰ೔ǰᷴǰ"/>
      <sheetName val="___________"/>
      <sheetName val="Giai_trũnh"/>
      <sheetName val="tong_hop2"/>
      <sheetName val="phan_tich_DG2"/>
      <sheetName val="gia_vat_lieu2"/>
      <sheetName val="gia_xe_may2"/>
      <sheetName val="gia_nhan_cong2"/>
      <sheetName val="THQui_12"/>
      <sheetName val="THQui_22"/>
      <sheetName val="THQui_32"/>
      <sheetName val="THQui_42"/>
      <sheetName val="TH_nam_20032"/>
      <sheetName val="dtoan_(4)2"/>
      <sheetName val="Bao_cao2"/>
      <sheetName val="B-n_(2)2"/>
      <sheetName val="TH-t_toan2"/>
      <sheetName val="Tro_giup2"/>
      <sheetName val="Tu_phap2"/>
      <sheetName val="T_TRA2"/>
      <sheetName val="Dan_so2"/>
      <sheetName val="dtct_cong2"/>
      <sheetName val="DTCT-tuyen_chinh1"/>
      <sheetName val="_81"/>
      <sheetName val="Tra_KS1"/>
      <sheetName val="DG_1"/>
      <sheetName val="Giai_trinh1"/>
      <sheetName val="g)a_vat_lieu1"/>
      <sheetName val="Thuc_thanh1"/>
      <sheetName val="Gia_KS1"/>
      <sheetName val="tong_hop3"/>
      <sheetName val="phan_tich_DG3"/>
      <sheetName val="gia_vat_lieu3"/>
      <sheetName val="gia_xe_may3"/>
      <sheetName val="gia_nhan_cong3"/>
      <sheetName val="THQui_13"/>
      <sheetName val="THQui_23"/>
      <sheetName val="THQui_33"/>
      <sheetName val="THQui_43"/>
      <sheetName val="TH_nam_20033"/>
      <sheetName val="dtoan_(4)3"/>
      <sheetName val="Bao_cao3"/>
      <sheetName val="B-n_(2)3"/>
      <sheetName val="TH-t_toan3"/>
      <sheetName val="Tro_giup3"/>
      <sheetName val="Tu_phap3"/>
      <sheetName val="T_TRA3"/>
      <sheetName val="Dan_so3"/>
      <sheetName val="dtct_cong3"/>
      <sheetName val="DTCT-tuyen_chinh2"/>
      <sheetName val="_82"/>
      <sheetName val="Tra_KS2"/>
      <sheetName val="DG_2"/>
      <sheetName val="Giai_trinh2"/>
      <sheetName val="g)a_vat_lieu2"/>
      <sheetName val="Thuc_thanh2"/>
      <sheetName val="Gia_KS2"/>
      <sheetName val="tong_hop4"/>
      <sheetName val="phan_tich_DG4"/>
      <sheetName val="gia_vat_lieu4"/>
      <sheetName val="gia_xe_may4"/>
      <sheetName val="gia_nhan_cong4"/>
      <sheetName val="THQui_14"/>
      <sheetName val="THQui_24"/>
      <sheetName val="THQui_34"/>
      <sheetName val="THQui_44"/>
      <sheetName val="TH_nam_20034"/>
      <sheetName val="dtoan_(4)4"/>
      <sheetName val="Bao_cao4"/>
      <sheetName val="B-n_(2)4"/>
      <sheetName val="TH-t_toan4"/>
      <sheetName val="Tro_giup4"/>
      <sheetName val="Tu_phap4"/>
      <sheetName val="T_TRA4"/>
      <sheetName val="Dan_so4"/>
      <sheetName val="dtct_cong4"/>
      <sheetName val="DTCT-tuyen_chinh3"/>
      <sheetName val="_83"/>
      <sheetName val="Tra_KS3"/>
      <sheetName val="DG_3"/>
      <sheetName val="Giai_trinh3"/>
      <sheetName val="g)a_vat_lieu3"/>
      <sheetName val="Thuc_thanh3"/>
      <sheetName val="Gia_KS3"/>
      <sheetName val="dap_ƌ__x0004__㝌ƌ_ƌ__x0007__"/>
      <sheetName val="dap_____x0004_________x0007__"/>
      <sheetName val="SILICATE"/>
      <sheetName val="MTO REV.0"/>
      <sheetName val="_____x0004________________Ŀ_____x0007______"/>
      <sheetName val="Gia tri vat tu"/>
      <sheetName val="dap_x005f_x0000__x005f_x0000_ƌ_x005f_x0000__x000"/>
      <sheetName val="_x005f_x0000____x005f_x0000__x005f_x0004__x005f_x0000__"/>
      <sheetName val="_____x005f_x0004_____________________"/>
      <sheetName val="dap______x005f_x0004_________________"/>
      <sheetName val="dap_x005f_x0000__x005f_x0000____x005f_x0000__x000"/>
      <sheetName val="dap_x005f_x005f_x005f_x0000__x005f_x005f_x005f_x0000_ƌ"/>
      <sheetName val="dap__ƌ__x005f_x005f_x005f_x0004_______㝌ƌ__"/>
      <sheetName val="_x005f_x005f_x005f_x0000____x005f_x005f_x005f_x0000__x0"/>
      <sheetName val="_____x005f_x005f_x005f_x0004_______________"/>
      <sheetName val="dap______x005f_x005f_x005f_x0004___________"/>
      <sheetName val="dap_x005f_x005f_x005f_x0000__x005f_x005f_x005f_x0000___"/>
      <sheetName val="dap_x005f_x005f_x005f_x005f_x005f_x005f_x005f_x0000__x0"/>
      <sheetName val="dap__ƌ__x005f_x005f_x005f_x005f_x005f_x005f_x000"/>
      <sheetName val="_x005f_x005f_x005f_x005f_x005f_x005f_x005f_x0000____x00"/>
      <sheetName val="_____x005f_x005f_x005f_x005f_x005f_x005f_x005f_x0004___"/>
      <sheetName val="dap_x0000__x0000_ƌ_x0000__x0004__x0000__x0000__x0000__x0000__x0000__x0000_㝌ƌ_x0000__x0000__x0000__x0000__x0000__x0000__x0000__x0000_ƌ_x0000__x0000__x0007__x0000_"/>
      <sheetName val="_x0000_??_x0000__x0004__x0000__x0000__x0000__x0000__x0000__x0000_??_x0000__x0000__x0000__x0000__x0000__x0000__x0000__x0000_??_x0000__x0000__x0007__x0000__x0000__x0000__x0000__x0000_"/>
      <sheetName val="dap??ƌ?_x0004_??????㝌ƌ????????ƌ??_x0007_?"/>
      <sheetName val="????_x0004_????????????????????_x0007_?????"/>
      <sheetName val="dap_x0000__x0000_??_x0000__x0004__x0000__x0000__x0000__x0000__x0000__x0000_??_x0000__x0000__x0000__x0000__x0000__x0000__x0000__x0000_??_x0000__x0000__x0007__x0000_"/>
      <sheetName val="dap?????_x0004_????????????????????_x0007_?"/>
      <sheetName val="DG-TH_x0000_ǲ_x0000__x0000__x0000__x0000__x0000__x0000__x0000__x0000__x0000__x0000_ẜǰ_x0000__x0004__x0000__x0000__x0000__x0000__x0000__x0000_ǰ_x0000__x0000_"/>
      <sheetName val="??????"/>
      <sheetName val="?????????????????????????????"/>
      <sheetName val="dap??ƌ???????㝌ƌ????????ƌ???"/>
      <sheetName val="dap??????????????????????????"/>
      <sheetName val="dap??????"/>
      <sheetName val="???_x0004_???????_x0007_?"/>
      <sheetName val="dap__??__x0004_______??________??___x0007__"/>
      <sheetName val="DG-TH?ǲ??????????ẜǰ?_x0004_??????ǰ??"/>
      <sheetName val="???_x0004_??????_x0007_?"/>
      <sheetName val="dap__??_______??________??___"/>
      <sheetName val="j_x0000__x0000__x001f__x0000__x0000__x0000__x0000__x0000__x0000__x0000__x0000__x0000__x0000__x0000__x0000__x0000__x0000__x0000__x0000__x0000__x0000__x0000__x0000__x0000__x0000__x0000__x0000__x0000_?j"/>
      <sheetName val="DG-TH_x0000_?_x0000__x0000__x0000__x0000__x0000__x0000__x0000__x0000__x0000__x0000_?j_x0000__x0004__x0000__x0000__x0000__x0000__x0000__x0000_?j_x0000__x0000_"/>
      <sheetName val="DG-TH?????????????j?_x0004_???????j??"/>
      <sheetName val="DG-TH?ǲ??????????ẜǰ???????ǰ??"/>
      <sheetName val="???????????"/>
      <sheetName val="dap?ƌ?_x0004_?㝌ƌ?ƌ?_x0007_?"/>
      <sheetName val="dap????_x0004_???????_x0007_?"/>
      <sheetName val="????_x0004_???????????????Ŀ????_x0007_?????"/>
      <sheetName val="dap??ƌ?_x005f_x0004_??????㝌ƌ????????"/>
      <sheetName val="_x005f_x0000_??_x005f_x0000__x005f_x0004__x005f_x0000__"/>
      <sheetName val="????_x005f_x0004_????????????????????"/>
      <sheetName val="dap__??__x005f_x0004_______??________"/>
      <sheetName val="dap_x005f_x0000__x005f_x0000_??_x005f_x0000__x000"/>
      <sheetName val="dap?????_x005f_x0004_????????????????"/>
      <sheetName val="dap______x005f_x005f_x005f_x005f_x005f_x005f_x000"/>
      <sheetName val="j??_x001f_??????????????????????????j"/>
      <sheetName val="Loading"/>
      <sheetName val="Check C"/>
      <sheetName val="C4iet-dien"/>
      <sheetName val="Sheet_x0011_"/>
      <sheetName val="VANKHUON"/>
      <sheetName val="DSCBGV"/>
      <sheetName val="dscbgvcdd"/>
      <sheetName val="DSDKhoc them"/>
      <sheetName val="DSCBGVDH"/>
      <sheetName val="dap__ƌ__x0004_______㝌ƌ________"/>
      <sheetName val="_____x0004_____________________"/>
      <sheetName val="dap______x0004_________________"/>
      <sheetName val="X_x0000__x0000__x0000__x0000_st5"/>
      <sheetName val="j___x001f___________________________j"/>
      <sheetName val="X"/>
      <sheetName val="dap___________________________2"/>
      <sheetName val="dap___________________________3"/>
      <sheetName val="BEGIN"/>
      <sheetName val="____x005f_x0004_________x005f_x0007__"/>
      <sheetName val="DG-TH_ǲ__________ẜǰ__x005f_x0004_____"/>
      <sheetName val="Giai_trũnh1"/>
      <sheetName val="DG_TH_________________________2"/>
      <sheetName val="DG_TH_________________________3"/>
      <sheetName val="dap______x005f_x0004________________2"/>
      <sheetName val="THOP XL"/>
      <sheetName val="NC"/>
      <sheetName val="vua(c)"/>
      <sheetName val="MTO_REV_2(ARMOR)"/>
      <sheetName val="gihaxe_may"/>
      <sheetName val="chenhlech"/>
      <sheetName val="tong_hop7"/>
      <sheetName val="phan_tich_DG7"/>
      <sheetName val="gia_vat_lieu7"/>
      <sheetName val="gia_xe_may7"/>
      <sheetName val="gia_nhan_cong7"/>
      <sheetName val="THQui_17"/>
      <sheetName val="THQui_27"/>
      <sheetName val="THQui_37"/>
      <sheetName val="THQui_47"/>
      <sheetName val="TH_nam_20037"/>
      <sheetName val="Bao_cao7"/>
      <sheetName val="dtoan_(4)7"/>
      <sheetName val="B-n_(2)7"/>
      <sheetName val="TH-t_toan7"/>
      <sheetName val="Tro_giup7"/>
      <sheetName val="Tu_phap7"/>
      <sheetName val="T_TRA7"/>
      <sheetName val="Dan_so7"/>
      <sheetName val="dtct_cong7"/>
      <sheetName val="DTCT-tuyen_chinh6"/>
      <sheetName val="DG_6"/>
      <sheetName val="Tra_KS6"/>
      <sheetName val="_86"/>
      <sheetName val="Giai_trinh6"/>
      <sheetName val="g)a_vat_lieu6"/>
      <sheetName val="Thuc_thanh6"/>
      <sheetName val="Gia_KS6"/>
      <sheetName val="Giai_trũnh3"/>
      <sheetName val="MTO_REV_2(ARMOR)2"/>
      <sheetName val="THQui_15"/>
      <sheetName val="THQui_25"/>
      <sheetName val="THQui_35"/>
      <sheetName val="THQui_45"/>
      <sheetName val="TH_nam_20035"/>
      <sheetName val="tong_hop5"/>
      <sheetName val="phan_tich_DG5"/>
      <sheetName val="gia_vat_lieu5"/>
      <sheetName val="gia_xe_may5"/>
      <sheetName val="gia_nhan_cong5"/>
      <sheetName val="dtoan_(4)5"/>
      <sheetName val="Bao_cao5"/>
      <sheetName val="Tu_phap5"/>
      <sheetName val="T_TRA5"/>
      <sheetName val="Dan_so5"/>
      <sheetName val="dtct_cong5"/>
      <sheetName val="B-n_(2)5"/>
      <sheetName val="TH-t_toan5"/>
      <sheetName val="Tro_giup5"/>
      <sheetName val="DG_4"/>
      <sheetName val="DTCT-tuyen_chinh4"/>
      <sheetName val="Tra_KS4"/>
      <sheetName val="_84"/>
      <sheetName val="Giai_trinh4"/>
      <sheetName val="g)a_vat_lieu4"/>
      <sheetName val="Thuc_thanh4"/>
      <sheetName val="Gia_KS4"/>
      <sheetName val="MTO_REV_0"/>
      <sheetName val="Gia_tri_vat_tu"/>
      <sheetName val="tong_hop6"/>
      <sheetName val="phan_tich_DG6"/>
      <sheetName val="gia_vat_lieu6"/>
      <sheetName val="gia_xe_may6"/>
      <sheetName val="gia_nhan_cong6"/>
      <sheetName val="THQui_16"/>
      <sheetName val="THQui_26"/>
      <sheetName val="THQui_36"/>
      <sheetName val="THQui_46"/>
      <sheetName val="TH_nam_20036"/>
      <sheetName val="Bao_cao6"/>
      <sheetName val="dtoan_(4)6"/>
      <sheetName val="B-n_(2)6"/>
      <sheetName val="TH-t_toan6"/>
      <sheetName val="Tro_giup6"/>
      <sheetName val="Tu_phap6"/>
      <sheetName val="T_TRA6"/>
      <sheetName val="Dan_so6"/>
      <sheetName val="dtct_cong6"/>
      <sheetName val="DTCT-tuyen_chinh5"/>
      <sheetName val="DG_5"/>
      <sheetName val="Tra_KS5"/>
      <sheetName val="_85"/>
      <sheetName val="Giai_trinh5"/>
      <sheetName val="g)a_vat_lieu5"/>
      <sheetName val="Thuc_thanh5"/>
      <sheetName val="Gia_KS5"/>
      <sheetName val="Giai_trũnh2"/>
      <sheetName val="MTO_REV_2(ARMOR)1"/>
      <sheetName val="??"/>
      <sheetName val="SITE-E"/>
      <sheetName val="TONG HOP VL-NC"/>
      <sheetName val="____________O________________"/>
      <sheetName val="dap___________________________4"/>
      <sheetName val="DG_TH_________________________4"/>
      <sheetName val="DG_TH_________________________5"/>
      <sheetName val="dap______x005f_x0004________________3"/>
      <sheetName val="dap___________________________5"/>
      <sheetName val="????_x0004_????????????_xffff_???????_x0007_?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/>
      <sheetData sheetId="165"/>
      <sheetData sheetId="166" refreshError="1"/>
      <sheetData sheetId="167"/>
      <sheetData sheetId="168" refreshError="1"/>
      <sheetData sheetId="169"/>
      <sheetData sheetId="170" refreshError="1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 refreshError="1"/>
      <sheetData sheetId="185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 refreshError="1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 refreshError="1"/>
      <sheetData sheetId="447" refreshError="1"/>
      <sheetData sheetId="448" refreshError="1"/>
      <sheetData sheetId="44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yenVanChuyen"/>
      <sheetName val="HeSoDonGia"/>
      <sheetName val="BangApGia"/>
      <sheetName val="PhanTichDonGia"/>
      <sheetName val="PhanTichbieu3"/>
      <sheetName val="PhanTichbieu5"/>
      <sheetName val="GiaVatLieu"/>
      <sheetName val="GiaNhanCong"/>
      <sheetName val="GiaXeMay"/>
      <sheetName val="TongHopDuToan"/>
      <sheetName val="PtVatLieu"/>
      <sheetName val="PtNhanCong"/>
      <sheetName val="PtXeMay"/>
      <sheetName val="ThNhienLieu"/>
      <sheetName val="XXXXXXXX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P"/>
      <sheetName val="CPTV"/>
      <sheetName val="DLNS"/>
      <sheetName val="TONGHOP"/>
      <sheetName val="BT"/>
      <sheetName val="dtchi tietCS"/>
      <sheetName val="DGIAVC22KV"/>
      <sheetName val="dt chi tiet TT"/>
      <sheetName val="dt chi tiet HT "/>
      <sheetName val="Phan thi nghiem DZ"/>
      <sheetName val="VANCHUYEN"/>
      <sheetName val="LKE VL&amp;TB 250"/>
      <sheetName val="LKE TB&amp;VL320"/>
      <sheetName val="DT250 T1&amp;TH2TRAM"/>
      <sheetName val="320 LECH XT- T3"/>
      <sheetName val="LKTBA T1,2&amp;3"/>
      <sheetName val="TBA320 CANBANG-T2"/>
      <sheetName val="dthc"/>
      <sheetName val="LKE VL&amp;TB 270"/>
      <sheetName val="LKE&quot;TB&amp;VL322"/>
      <sheetName val="TBA320 CANBANG-U2"/>
      <sheetName val="PHAN DS 22 KV"/>
      <sheetName val="SL dau tien"/>
      <sheetName val="HSKVUC"/>
      <sheetName val="dt chi piet TT"/>
      <sheetName val="Giai trinh"/>
      <sheetName val="Du_lieu"/>
      <sheetName val="DMQT"/>
      <sheetName val="Chi tiet VL-NC-MTC"/>
      <sheetName val="NC"/>
      <sheetName val="Bu CL"/>
      <sheetName val="CAPPHOI"/>
      <sheetName val="DAOMONG"/>
      <sheetName val="DMUC_SCL"/>
      <sheetName val="DMUC_TN"/>
      <sheetName val="XL"/>
      <sheetName val="Bangluong "/>
      <sheetName val="NC_CTKC trung the"/>
      <sheetName val="khac"/>
      <sheetName val="vl"/>
      <sheetName val="VL_CTKT"/>
      <sheetName val="CPVCBX"/>
      <sheetName val="dtchi_tietCS"/>
      <sheetName val="dt_chi_tiet_TT"/>
      <sheetName val="dt_chi_tiet_HT_"/>
      <sheetName val="Phan_thi_nghiem_DZ"/>
      <sheetName val="LKE_VL&amp;TB_250"/>
      <sheetName val="LKE_TB&amp;VL320"/>
      <sheetName val="DT250_T1&amp;TH2TRAM"/>
      <sheetName val="320_LECH_XT-_T3"/>
      <sheetName val="LKTBA_T1,2&amp;3"/>
      <sheetName val="TBA320_CANBANG-T2"/>
      <sheetName val="LKE_VL&amp;TB_270"/>
      <sheetName val="TBA320_CANBANG-U2"/>
      <sheetName val="THVT"/>
      <sheetName val="TL"/>
      <sheetName val="DC"/>
      <sheetName val="Gi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eCN0,4"/>
      <sheetName val="cn-t1"/>
      <sheetName val="cn-t2"/>
      <sheetName val="cn-t3"/>
      <sheetName val="cn-t4"/>
      <sheetName val="cn-t5"/>
      <sheetName val="cn-t6"/>
      <sheetName val="TKe DZ 0,4"/>
      <sheetName val="LKe DZ 0,4"/>
      <sheetName val="TKe 15"/>
      <sheetName val="LietKe 15"/>
      <sheetName val="TBA"/>
      <sheetName val="SL dau tien"/>
      <sheetName val="HSDC GOC"/>
      <sheetName val="LK-CS"/>
      <sheetName val="DM 85"/>
      <sheetName val="bang dien"/>
      <sheetName val="TD-CS"/>
      <sheetName val="Cl lech-cs"/>
      <sheetName val="SLVC CS"/>
      <sheetName val="BiaDT"/>
      <sheetName val="th CT"/>
      <sheetName val="TH-XL"/>
      <sheetName val="th-cpk"/>
      <sheetName val="KS-KT"/>
      <sheetName val="TKP"/>
      <sheetName val="chiet tinh"/>
      <sheetName val="DLNS"/>
      <sheetName val="CPTV"/>
      <sheetName val="LP-BTC"/>
      <sheetName val="Gvlcht"/>
      <sheetName val="TH VT22"/>
      <sheetName val="SLVC 22"/>
      <sheetName val="VCDD 22"/>
      <sheetName val="Chlech -22"/>
      <sheetName val="TNGHIEM 22"/>
      <sheetName val="chi tiet dz 22 kv"/>
      <sheetName val="TONG KE DZ 22 KV"/>
      <sheetName val="vt A cap"/>
      <sheetName val="vc vat tu CHUNG "/>
      <sheetName val="PQ tuyen"/>
      <sheetName val="Trung chuyen"/>
      <sheetName val="T T CL VC DZ 22"/>
      <sheetName val="TH dz 22"/>
      <sheetName val="bia22KV"/>
      <sheetName val="CPDB"/>
      <sheetName val="DGVCTC 67"/>
      <sheetName val="DG 89"/>
      <sheetName val="SLVC 0.4"/>
      <sheetName val="DM 285"/>
      <sheetName val="VCDD 0.4"/>
      <sheetName val="Ch lech -0,4"/>
      <sheetName val="TDIEN-PHAn PHOI"/>
      <sheetName val="TNGHIEM 0,4"/>
      <sheetName val="CHITIET 0.4 KV"/>
      <sheetName val="TONG DZ 0.4 KV"/>
      <sheetName val="VT ds 0,4"/>
      <sheetName val="Th 0,4"/>
      <sheetName val="Bia 0.4"/>
      <sheetName val="TU BU"/>
      <sheetName val="TU DIEN"/>
      <sheetName val="TH VT0,4"/>
      <sheetName val="SLVC TBA"/>
      <sheetName val="VC TBA"/>
      <sheetName val="chi tiet TBA"/>
      <sheetName val="VT_TB TBA"/>
      <sheetName val="TH 400"/>
      <sheetName val="Bia 400"/>
      <sheetName val="DM 286"/>
      <sheetName val="DTCD"/>
      <sheetName val="kl tt"/>
      <sheetName val="DG vat tu"/>
      <sheetName val="chitietdatdao"/>
      <sheetName val="TKe Thaodo0,4"/>
      <sheetName val="Th Thao do 0,4"/>
      <sheetName val="Bia Thao do 0,4"/>
      <sheetName val="TKe thaodoTBA"/>
      <sheetName val="TH-TBA THAO DO"/>
      <sheetName val="Bia thao do TBA"/>
      <sheetName val="TKe thaodo22"/>
      <sheetName val="TH thao do 22"/>
      <sheetName val="Bia Thao do 22"/>
      <sheetName val="Bia"/>
      <sheetName val="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B4">
            <v>500000000000</v>
          </cell>
          <cell r="C4">
            <v>3.3E-3</v>
          </cell>
          <cell r="D4">
            <v>2.7100000000000002E-3</v>
          </cell>
          <cell r="E4">
            <v>2.3000000000000001E-4</v>
          </cell>
        </row>
        <row r="5">
          <cell r="B5">
            <v>200000000000</v>
          </cell>
          <cell r="C5">
            <v>4.5999999999999999E-3</v>
          </cell>
          <cell r="D5">
            <v>3.3899999999999998E-3</v>
          </cell>
          <cell r="E5">
            <v>2.9999999999999997E-4</v>
          </cell>
        </row>
        <row r="6">
          <cell r="B6">
            <v>100000000000</v>
          </cell>
          <cell r="C6">
            <v>6.0000000000000001E-3</v>
          </cell>
          <cell r="D6">
            <v>4.3400000000000001E-3</v>
          </cell>
          <cell r="E6">
            <v>5.0000000000000001E-4</v>
          </cell>
        </row>
        <row r="7">
          <cell r="B7">
            <v>50000000000</v>
          </cell>
          <cell r="C7">
            <v>8.5000000000000006E-3</v>
          </cell>
          <cell r="D7">
            <v>5.5199999999999997E-3</v>
          </cell>
          <cell r="E7">
            <v>8.0000000000000004E-4</v>
          </cell>
        </row>
        <row r="8">
          <cell r="B8">
            <v>25000000000</v>
          </cell>
          <cell r="C8">
            <v>1.12E-2</v>
          </cell>
          <cell r="D8">
            <v>6.3800000000000003E-3</v>
          </cell>
          <cell r="E8">
            <v>1.15E-3</v>
          </cell>
        </row>
        <row r="9">
          <cell r="B9">
            <v>15000000000</v>
          </cell>
          <cell r="C9">
            <v>1.2E-2</v>
          </cell>
          <cell r="D9">
            <v>7.1399999999999996E-3</v>
          </cell>
          <cell r="E9">
            <v>1.6800000000000001E-3</v>
          </cell>
        </row>
        <row r="10">
          <cell r="B10">
            <v>5000000000</v>
          </cell>
          <cell r="C10">
            <v>1.2999999999999999E-2</v>
          </cell>
          <cell r="D10">
            <v>8.5400000000000007E-3</v>
          </cell>
          <cell r="E10">
            <v>2.0999999999999999E-3</v>
          </cell>
        </row>
        <row r="11">
          <cell r="B11">
            <v>1000000000</v>
          </cell>
          <cell r="C11">
            <v>1.37E-2</v>
          </cell>
          <cell r="D11">
            <v>9.3200000000000002E-3</v>
          </cell>
          <cell r="E11">
            <v>2.31E-3</v>
          </cell>
        </row>
        <row r="12">
          <cell r="B12">
            <v>500000000</v>
          </cell>
          <cell r="C12">
            <v>1.43E-2</v>
          </cell>
          <cell r="D12">
            <v>1.167E-2</v>
          </cell>
          <cell r="E12">
            <v>2.7699999999999999E-3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Lç khoan LK1"/>
      <sheetName val="SILICATE"/>
      <sheetName val="Du_lieu"/>
      <sheetName val="DLNS"/>
      <sheetName val="TH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TH VL, NC, DDHT Thanhphuoc"/>
      <sheetName val="TONG HOP VL-NC"/>
      <sheetName val="BSQ3"/>
      <sheetName val="sat"/>
      <sheetName val="ptvt"/>
      <sheetName val="TK"/>
      <sheetName val="DU TOAN"/>
      <sheetName val="khung ten TD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SO_CHUNG"/>
      <sheetName val="th dt dz&amp;tba shoa"/>
      <sheetName val="kstk"/>
      <sheetName val="gVL"/>
      <sheetName val="CBKC-110"/>
      <sheetName val="chitimc"/>
      <sheetName val="dtxl"/>
      <sheetName val="Sheet1"/>
      <sheetName val="du lieu du toan"/>
      <sheetName val="Sheet2"/>
      <sheetName val="MTL$-INTER"/>
      <sheetName val="Chi tiet VL-NC-MTC"/>
      <sheetName val="Thang 01"/>
      <sheetName val="Thang 02"/>
      <sheetName val="Thang 03"/>
      <sheetName val="Thang 04"/>
      <sheetName val="Thang 05"/>
      <sheetName val="Thang 06"/>
      <sheetName val="XL4Test5"/>
      <sheetName val="Tongke"/>
      <sheetName val="ChiTietDZ"/>
      <sheetName val="VuaBT"/>
      <sheetName val="Gia"/>
      <sheetName val="Chiet tinh cong to"/>
      <sheetName val="CTFS"/>
      <sheetName val="CPVCBX"/>
      <sheetName val="thkp"/>
      <sheetName val="THPDMoi  (2)"/>
      <sheetName val="CT35"/>
      <sheetName val="Giai trinh"/>
      <sheetName val="VL"/>
      <sheetName val="klbtong"/>
      <sheetName val="ESTI."/>
      <sheetName val="DI-ESTI"/>
      <sheetName val="gia vt,nc,m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o_Cao"/>
      <sheetName val="H'MLAY"/>
      <sheetName val="M'DOAL"/>
      <sheetName val="ChiTiet"/>
      <sheetName val="giagoc"/>
      <sheetName val="Vat_Tu"/>
      <sheetName val="BeTong"/>
      <sheetName val="D_DAO"/>
      <sheetName val="Th_Nghiem"/>
      <sheetName val="dongia (2)"/>
      <sheetName val="giathanh1"/>
      <sheetName val="DONGIA"/>
      <sheetName val="lam-moi"/>
      <sheetName val="chitimc"/>
      <sheetName val="gtrinh"/>
      <sheetName val="thao-go"/>
      <sheetName val="DON GIA"/>
      <sheetName val="TONGKE-HT"/>
      <sheetName val="DG"/>
      <sheetName val="#REF"/>
      <sheetName val="dtxl"/>
      <sheetName val="LKVL-CK-HT-GD1"/>
      <sheetName val="phuluc1"/>
      <sheetName val="THPDMoi  (2)"/>
      <sheetName val="t-h HA THE"/>
      <sheetName val="CHITIET VL-NC-TT -1p"/>
      <sheetName val="TONG HOP VL-NC TT"/>
      <sheetName val="TNHCHINH"/>
      <sheetName val="TH XL"/>
      <sheetName val="TONGKE3p 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"/>
      <sheetName val="tra_vat_lieu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ESTI."/>
      <sheetName val="DI-ESTI"/>
      <sheetName val="Mau NT cho doi"/>
      <sheetName val="THDG- Nha VS"/>
      <sheetName val="THDG- Mong thiet bi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Tong hop phan bo nhien lieu"/>
      <sheetName val="XD Ninh Quang"/>
      <sheetName val="K10"/>
      <sheetName val="PB chi tiet"/>
      <sheetName val="tong hop phan bo nhien lieu "/>
      <sheetName val="gvl"/>
      <sheetName val="THCT"/>
      <sheetName val="THDZ0,4"/>
      <sheetName val="TH DZ35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402"/>
      <sheetName val="tong hgp"/>
      <sheetName val="YL4Test5"/>
      <sheetName val="MTL$-INTER"/>
      <sheetName val="SILICATE"/>
      <sheetName val="Gia KS"/>
      <sheetName val="DTCT-TB"/>
      <sheetName val="_TKKT_15Alan1-dg.xlsYPTDG"/>
      <sheetName val="ႀ￸B"/>
      <sheetName val="cat vaɮѧ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cat va__"/>
      <sheetName val="THTram"/>
      <sheetName val="¢çeet9"/>
      <sheetName val="_HKP22-46"/>
      <sheetName val="_TKKT_15Alan1-dg.xls࡝DTCTNÀNG"/>
      <sheetName val="GiaVL"/>
      <sheetName val="Bu_vat_lieu"/>
      <sheetName val="Gia"/>
      <sheetName val="CHITIET"/>
      <sheetName val="__B"/>
      <sheetName val="_x000d_BTA"/>
      <sheetName val="D_x0014_CTQD"/>
      <sheetName val="_x0004_TCT22-46"/>
      <sheetName val="_x0007_XL"/>
      <sheetName val="_x0013_heet2"/>
      <sheetName val="to.ghoptt"/>
      <sheetName val="Du_lieu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H_DZ35"/>
      <sheetName val="TIEN_L"/>
      <sheetName val="ESTI_"/>
      <sheetName val="bang_"/>
      <sheetName val="373_e6"/>
      <sheetName val="372_e6"/>
      <sheetName val="373_e4"/>
      <sheetName val="Mau_NT_cho_doi"/>
      <sheetName val="THDG-_Nha_VS"/>
      <sheetName val="THDG-_Mong_thiet_bi"/>
      <sheetName val="TK"/>
      <sheetName val="Giaitrinh"/>
      <sheetName val="M02"/>
      <sheetName val="M03"/>
      <sheetName val="M5"/>
      <sheetName val="hd01"/>
      <sheetName val="_TKKT_15Ala"/>
      <sheetName val="FD"/>
      <sheetName val="GI"/>
      <sheetName val="EE (3)"/>
      <sheetName val="PAVEMENT"/>
      <sheetName val="TRAFFIC"/>
      <sheetName val="_BTA"/>
      <sheetName val="TH khoan ha"/>
      <sheetName val="CT35"/>
      <sheetName val="_TKKT_15Alan1-dg.xls_DTCTNÀNG"/>
      <sheetName val="CTTra"/>
      <sheetName val="VL,NC"/>
      <sheetName val="¸TCT30+8"/>
      <sheetName val="ctdg"/>
      <sheetName val="Don gia kꦤoan son "/>
      <sheetName val="Lç khoan LK1"/>
      <sheetName val="chiet tifh khoan son "/>
      <sheetName val="DATA"/>
      <sheetName val="dbgt(tuyan)"/>
      <sheetName val="TNBH_ͧ_x001f__TKKT_15Alan1-dg.xls_tls"/>
      <sheetName val="chi ðhi khac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[TKKT_15Alan1-dg.xlsYPTDG"/>
      <sheetName val="cat va??"/>
      <sheetName val="\HKP22-46"/>
      <sheetName val="[TKKT_15Alan1-dg.xls࡝DTCTNÀNG"/>
      <sheetName val="??B"/>
      <sheetName val="TNBH_x0000_ͧ_x001f_[TKKT_15Alan1-dg.xls]tls"/>
      <sheetName val="[TKKT_15Ala"/>
      <sheetName val="_x000a_BTA"/>
      <sheetName val="[TKKT_15Alan1-dg.xls?DTCTNÀNG"/>
      <sheetName val="_TKKT_15Alan1-dg.xls?DTCTNÀNG"/>
      <sheetName val="_x0000__x0000__x0000__x0000_??_x0000__x0000__x0000__x0000__x0000__x0000__x0000__x0000_??_x0000__x0000_±_x0000__x0000__x0000__x0000__x0000__x0000__x0000__x0000__x0000__x0000__x0000__x0000_"/>
      <sheetName val="TNBH?ͧ_x001f_[TKKT_15Alan1-dg.xls]tls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TH khoan ha?"/>
      <sheetName val="\ra_bang"/>
      <sheetName val="TH khoan`han"/>
      <sheetName val="C䁑D"/>
      <sheetName val="DTKPSADUONO"/>
      <sheetName val="chiet tinh Khoan gia cono"/>
      <sheetName val="BANGTRA"/>
      <sheetName val="TH-XL"/>
      <sheetName val="Tongh/p"/>
      <sheetName val="Tongh_p"/>
      <sheetName val="chiet tinh Khoan gib cong"/>
      <sheetName val="TH VL, NC, DDHT Thanhphuoc"/>
      <sheetName val="#REF"/>
      <sheetName val="TKKT_15Alan1-dg"/>
      <sheetName val="[TKKT_15Alan1-䡤g.xlsYPTDG"/>
      <sheetName val="Tai khgan"/>
      <sheetName val="DTCTFÀNG"/>
      <sheetName val="dtct cong"/>
      <sheetName val="VAB"/>
      <sheetName val="_TKKT_15Alan1-䡤g.xlsYPTDG"/>
      <sheetName val="400000p0"/>
      <sheetName val="chi tiet Khoan GB+HTP"/>
      <sheetName val="373 ²_x0000_"/>
      <sheetName val="ESUI."/>
      <sheetName val="??????????????????±????????????"/>
      <sheetName val="373 ²?"/>
      <sheetName val="RA"/>
      <sheetName val="VAO"/>
      <sheetName val="Da tmn_x0000_dung"/>
      <sheetName val="Tra_x001f_bang"/>
      <sheetName val="lt-4l"/>
      <sheetName val="px#_x000d_tl"/>
      <sheetName val="_TKKT_1_x0015_Alan1-dg.xlsYPTD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KKKKKKKK"/>
      <sheetName val="TH khoan ha_"/>
      <sheetName val="chiet tinh Khoan gia cofg"/>
      <sheetName val="Sheeô4"/>
      <sheetName val="TNBH_x0000_?_x001f_[TKKT_15Alan1-dg.xls]tls"/>
      <sheetName val="chiet tGh khoan son "/>
      <sheetName val="tra,vat-lieu"/>
      <sheetName val="ND"/>
      <sheetName val="VL"/>
      <sheetName val="dtct cau"/>
      <sheetName val="Don gia k?oan son "/>
      <sheetName val="Da_tan_dung2"/>
      <sheetName val="tong_hop2"/>
      <sheetName val="phan_tich_DG2"/>
      <sheetName val="gia_vat_lieu2"/>
      <sheetName val="gia_xe_may2"/>
      <sheetName val="gia_nhan_cong2"/>
      <sheetName val="Tai_khoan2"/>
      <sheetName val="TM_Gach2"/>
      <sheetName val="HM_bao_gia2"/>
      <sheetName val="BiaTong_Khoan2"/>
      <sheetName val="BiaT_K12"/>
      <sheetName val="TH_khoan_GC+H+L+S2"/>
      <sheetName val="TM_Khoan_HAN2"/>
      <sheetName val="TM_Khoan_GC2"/>
      <sheetName val="TM_Khoan_SON2"/>
      <sheetName val="tc_phan_tich_don_gia2"/>
      <sheetName val="tc_chi_tiet_TC2"/>
      <sheetName val="tc_chiet_tinh_TC2"/>
      <sheetName val="tc_Don_gia2"/>
      <sheetName val="tc_TH_-_TC2"/>
      <sheetName val="tc_Bia_TC_(3)2"/>
      <sheetName val="chi_tiet_khoan_son2"/>
      <sheetName val="chiet_tinh_khoan_son_2"/>
      <sheetName val="Don_gia_khoan_son_2"/>
      <sheetName val="TH_khoan_son2"/>
      <sheetName val="SS_Sgianh2"/>
      <sheetName val="chi_tiet_Khoan_GC+HTP2"/>
      <sheetName val="chiet_tinh_Khoan_GC+HTP2"/>
      <sheetName val="Dongiakhoan_GC+HTP2"/>
      <sheetName val="TH_khoan_GC+HTP2"/>
      <sheetName val="chi_tiet_Khoan_gia_cong2"/>
      <sheetName val="chiet_tinh_Khoan_gia_cong2"/>
      <sheetName val="Don_gia_khoan_gia_cong2"/>
      <sheetName val="TH_khoan_gia_cong2"/>
      <sheetName val="chi_tiet_Khoan_Han2"/>
      <sheetName val="_ra_bang"/>
      <sheetName val="Da tmn?dung"/>
      <sheetName val="chiet_tinh_Khoan_Han2"/>
      <sheetName val="TH_khoan_han2"/>
      <sheetName val="tc_Bia_TC_(3-"/>
      <sheetName val="TH_khoan_GC+@TP"/>
      <sheetName val="Dongia_khoan_gia_cong"/>
      <sheetName val="DongiaK_lap_TB"/>
      <sheetName val="ES\I_"/>
      <sheetName val="Mau_NT_cho_doy"/>
      <sheetName val="cad vang"/>
      <sheetName val="TH_DZ351"/>
      <sheetName val="chi_tiet_K_lap_TB2"/>
      <sheetName val="chiet_tinh_K_lap_TB2"/>
      <sheetName val="Dongia_K_lap_TB2"/>
      <sheetName val="TH_K_lap_TB2"/>
      <sheetName val="da_1x22"/>
      <sheetName val="cat_vang2"/>
      <sheetName val="TIEN_L2"/>
      <sheetName val="bang_2"/>
      <sheetName val="373_e62"/>
      <sheetName val="372_e62"/>
      <sheetName val="373_e42"/>
      <sheetName val="²_x0000__x0000_hoan GC+HTP"/>
      <sheetName val="TH khoan ha_x0000_"/>
      <sheetName val="Tong_hop_phan_bo_nhien_lieu1"/>
      <sheetName val="XD_Ninh_Quang1"/>
      <sheetName val="PB_chi_tiet1"/>
      <sheetName val="t#m"/>
      <sheetName val="tong_hop_phan_bo_nhien_lieu_1"/>
      <sheetName val="Mau_NT_cho_doi2"/>
      <sheetName val="THDG-_Nha_VS2"/>
      <sheetName val="THDG-_Mong_thiet_bi2"/>
      <sheetName val="tong_hgp1"/>
      <sheetName val="ESTI_2"/>
      <sheetName val="Gia_KS1"/>
      <sheetName val="duc_da2"/>
      <sheetName val="A_Tam2"/>
      <sheetName val="A_To2"/>
      <sheetName val="a_thanh_da2"/>
      <sheetName val="co_nguyen2"/>
      <sheetName val="lap_thinh2"/>
      <sheetName val="xe_ui_ly2"/>
      <sheetName val="xe_cuoc_Dat2"/>
      <sheetName val="tra,vat-lie_x0000_"/>
      <sheetName val="Sheet02"/>
      <sheetName val="²"/>
      <sheetName val="TONG_HOPVAT_TU_MO_x0009_"/>
      <sheetName val="[TKKT_15Alan1-?g.xlsYPTDG"/>
      <sheetName val="TNBH??_x001f_[TKKT_15Alan1-dg.xls]tls"/>
      <sheetName val="TNBH_?_x001f__TKKT_15Alan1-dg.xls_tls"/>
      <sheetName val="Bang chiet tinh TBA"/>
      <sheetName val="vc_xe_ben2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 refreshError="1"/>
      <sheetData sheetId="346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 refreshError="1"/>
      <sheetData sheetId="469"/>
      <sheetData sheetId="470" refreshError="1"/>
      <sheetData sheetId="47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/>
      <sheetData sheetId="482"/>
      <sheetData sheetId="483" refreshError="1"/>
      <sheetData sheetId="484"/>
      <sheetData sheetId="485" refreshError="1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/>
      <sheetData sheetId="549" refreshError="1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 refreshError="1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/>
      <sheetData sheetId="583"/>
      <sheetData sheetId="584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OC"/>
      <sheetName val="CU36"/>
      <sheetName val="DG57"/>
      <sheetName val="dm56"/>
      <sheetName val="CU89"/>
    </sheetNames>
    <sheetDataSet>
      <sheetData sheetId="0" refreshError="1">
        <row r="3">
          <cell r="A3">
            <v>2</v>
          </cell>
          <cell r="B3">
            <v>1999</v>
          </cell>
          <cell r="C3">
            <v>2047</v>
          </cell>
          <cell r="D3">
            <v>2420</v>
          </cell>
          <cell r="E3">
            <v>2650</v>
          </cell>
          <cell r="F3">
            <v>2969</v>
          </cell>
          <cell r="G3">
            <v>3562.7999999999997</v>
          </cell>
        </row>
        <row r="4">
          <cell r="A4">
            <v>3</v>
          </cell>
          <cell r="B4">
            <v>1425</v>
          </cell>
          <cell r="C4">
            <v>1513</v>
          </cell>
          <cell r="D4">
            <v>1675</v>
          </cell>
          <cell r="E4">
            <v>2024</v>
          </cell>
          <cell r="F4">
            <v>2570</v>
          </cell>
          <cell r="G4">
            <v>3084</v>
          </cell>
        </row>
        <row r="5">
          <cell r="A5">
            <v>4</v>
          </cell>
          <cell r="B5">
            <v>1193</v>
          </cell>
          <cell r="C5">
            <v>1247</v>
          </cell>
          <cell r="D5">
            <v>1509</v>
          </cell>
          <cell r="E5">
            <v>1707</v>
          </cell>
          <cell r="F5">
            <v>1974</v>
          </cell>
          <cell r="G5">
            <v>2368.7999999999997</v>
          </cell>
        </row>
        <row r="6">
          <cell r="A6">
            <v>5</v>
          </cell>
          <cell r="B6">
            <v>1020</v>
          </cell>
          <cell r="C6">
            <v>1086</v>
          </cell>
          <cell r="D6">
            <v>1330</v>
          </cell>
          <cell r="E6">
            <v>1518</v>
          </cell>
          <cell r="F6">
            <v>1771</v>
          </cell>
          <cell r="G6">
            <v>2125.1999999999998</v>
          </cell>
        </row>
        <row r="7">
          <cell r="A7">
            <v>6</v>
          </cell>
          <cell r="B7">
            <v>929</v>
          </cell>
          <cell r="C7">
            <v>985</v>
          </cell>
          <cell r="D7">
            <v>1205</v>
          </cell>
          <cell r="E7">
            <v>1389</v>
          </cell>
          <cell r="F7">
            <v>1642</v>
          </cell>
          <cell r="G7">
            <v>1970.3999999999999</v>
          </cell>
        </row>
        <row r="8">
          <cell r="A8">
            <v>7</v>
          </cell>
          <cell r="B8">
            <v>856</v>
          </cell>
          <cell r="C8">
            <v>907</v>
          </cell>
          <cell r="D8">
            <v>1125</v>
          </cell>
          <cell r="E8">
            <v>1298</v>
          </cell>
          <cell r="F8">
            <v>1551</v>
          </cell>
          <cell r="G8">
            <v>1861.1999999999998</v>
          </cell>
        </row>
        <row r="9">
          <cell r="A9">
            <v>8</v>
          </cell>
          <cell r="B9">
            <v>800</v>
          </cell>
          <cell r="C9">
            <v>851</v>
          </cell>
          <cell r="D9">
            <v>1058</v>
          </cell>
          <cell r="E9">
            <v>1233</v>
          </cell>
          <cell r="F9">
            <v>1477</v>
          </cell>
          <cell r="G9">
            <v>1772.3999999999999</v>
          </cell>
        </row>
        <row r="10">
          <cell r="A10">
            <v>9</v>
          </cell>
          <cell r="B10">
            <v>754</v>
          </cell>
          <cell r="C10">
            <v>824</v>
          </cell>
          <cell r="D10">
            <v>1008</v>
          </cell>
          <cell r="E10">
            <v>1178</v>
          </cell>
          <cell r="F10">
            <v>1422</v>
          </cell>
          <cell r="G10">
            <v>1706.3999999999999</v>
          </cell>
        </row>
        <row r="11">
          <cell r="A11">
            <v>10</v>
          </cell>
          <cell r="B11">
            <v>736</v>
          </cell>
          <cell r="C11">
            <v>768</v>
          </cell>
          <cell r="D11">
            <v>962</v>
          </cell>
          <cell r="E11">
            <v>1137</v>
          </cell>
          <cell r="F11">
            <v>1380</v>
          </cell>
          <cell r="G11">
            <v>1656</v>
          </cell>
        </row>
        <row r="12">
          <cell r="A12">
            <v>11</v>
          </cell>
          <cell r="B12">
            <v>669</v>
          </cell>
          <cell r="C12">
            <v>696</v>
          </cell>
          <cell r="D12">
            <v>878</v>
          </cell>
          <cell r="E12">
            <v>1038</v>
          </cell>
          <cell r="F12">
            <v>1262</v>
          </cell>
          <cell r="G12">
            <v>1514.3999999999999</v>
          </cell>
        </row>
        <row r="13">
          <cell r="A13">
            <v>12</v>
          </cell>
          <cell r="B13">
            <v>617</v>
          </cell>
          <cell r="C13">
            <v>668</v>
          </cell>
          <cell r="D13">
            <v>838</v>
          </cell>
          <cell r="E13">
            <v>1002</v>
          </cell>
          <cell r="F13">
            <v>1217</v>
          </cell>
          <cell r="G13">
            <v>1460.3999999999999</v>
          </cell>
        </row>
        <row r="14">
          <cell r="A14">
            <v>13</v>
          </cell>
          <cell r="B14">
            <v>600</v>
          </cell>
          <cell r="C14">
            <v>647</v>
          </cell>
          <cell r="D14">
            <v>818</v>
          </cell>
          <cell r="E14">
            <v>976</v>
          </cell>
          <cell r="F14">
            <v>1199</v>
          </cell>
          <cell r="G14">
            <v>1438.8</v>
          </cell>
        </row>
        <row r="15">
          <cell r="A15">
            <v>14</v>
          </cell>
          <cell r="B15">
            <v>576</v>
          </cell>
          <cell r="C15">
            <v>629</v>
          </cell>
          <cell r="D15">
            <v>796</v>
          </cell>
          <cell r="E15">
            <v>954</v>
          </cell>
          <cell r="F15">
            <v>1175</v>
          </cell>
          <cell r="G15">
            <v>1410</v>
          </cell>
        </row>
        <row r="16">
          <cell r="A16">
            <v>15</v>
          </cell>
          <cell r="B16">
            <v>567</v>
          </cell>
          <cell r="C16">
            <v>618</v>
          </cell>
          <cell r="D16">
            <v>784</v>
          </cell>
          <cell r="E16">
            <v>937</v>
          </cell>
          <cell r="F16">
            <v>1154</v>
          </cell>
          <cell r="G16">
            <v>1384.8</v>
          </cell>
        </row>
        <row r="17">
          <cell r="A17">
            <v>16</v>
          </cell>
          <cell r="B17">
            <v>552</v>
          </cell>
          <cell r="C17">
            <v>599</v>
          </cell>
          <cell r="D17">
            <v>768</v>
          </cell>
          <cell r="E17">
            <v>917</v>
          </cell>
          <cell r="F17">
            <v>1138</v>
          </cell>
          <cell r="G17">
            <v>1365.6</v>
          </cell>
        </row>
        <row r="18">
          <cell r="A18">
            <v>17</v>
          </cell>
          <cell r="B18">
            <v>539</v>
          </cell>
          <cell r="C18">
            <v>590</v>
          </cell>
          <cell r="D18">
            <v>751</v>
          </cell>
          <cell r="E18">
            <v>904</v>
          </cell>
          <cell r="F18">
            <v>1124</v>
          </cell>
          <cell r="G18">
            <v>1348.8</v>
          </cell>
        </row>
        <row r="19">
          <cell r="A19">
            <v>18</v>
          </cell>
          <cell r="B19">
            <v>525</v>
          </cell>
          <cell r="C19">
            <v>571</v>
          </cell>
          <cell r="D19">
            <v>729</v>
          </cell>
          <cell r="E19">
            <v>879</v>
          </cell>
          <cell r="F19">
            <v>1087</v>
          </cell>
          <cell r="G19">
            <v>1304.3999999999999</v>
          </cell>
        </row>
        <row r="20">
          <cell r="A20">
            <v>19</v>
          </cell>
          <cell r="B20">
            <v>512</v>
          </cell>
          <cell r="C20">
            <v>562</v>
          </cell>
          <cell r="D20">
            <v>716</v>
          </cell>
          <cell r="E20">
            <v>866</v>
          </cell>
          <cell r="F20">
            <v>1080</v>
          </cell>
          <cell r="G20">
            <v>1296</v>
          </cell>
        </row>
        <row r="21">
          <cell r="A21">
            <v>20</v>
          </cell>
          <cell r="B21">
            <v>504</v>
          </cell>
          <cell r="C21">
            <v>553</v>
          </cell>
          <cell r="D21">
            <v>712</v>
          </cell>
          <cell r="E21">
            <v>857</v>
          </cell>
          <cell r="F21">
            <v>1067</v>
          </cell>
          <cell r="G21">
            <v>1280.3999999999999</v>
          </cell>
        </row>
        <row r="22">
          <cell r="A22">
            <v>21</v>
          </cell>
          <cell r="B22">
            <v>492</v>
          </cell>
          <cell r="C22">
            <v>537</v>
          </cell>
          <cell r="D22">
            <v>692</v>
          </cell>
          <cell r="E22">
            <v>836</v>
          </cell>
          <cell r="F22">
            <v>1045</v>
          </cell>
          <cell r="G22">
            <v>1254</v>
          </cell>
        </row>
        <row r="23">
          <cell r="A23">
            <v>22</v>
          </cell>
          <cell r="B23">
            <v>476</v>
          </cell>
          <cell r="C23">
            <v>525</v>
          </cell>
          <cell r="D23">
            <v>674</v>
          </cell>
          <cell r="E23">
            <v>815</v>
          </cell>
          <cell r="F23">
            <v>1021</v>
          </cell>
          <cell r="G23">
            <v>1225.2</v>
          </cell>
        </row>
        <row r="24">
          <cell r="A24">
            <v>23</v>
          </cell>
          <cell r="B24">
            <v>467</v>
          </cell>
          <cell r="C24">
            <v>512</v>
          </cell>
          <cell r="D24">
            <v>659</v>
          </cell>
          <cell r="E24">
            <v>798</v>
          </cell>
          <cell r="F24">
            <v>996</v>
          </cell>
          <cell r="G24">
            <v>1195.2</v>
          </cell>
        </row>
        <row r="25">
          <cell r="A25">
            <v>24</v>
          </cell>
          <cell r="B25">
            <v>449</v>
          </cell>
          <cell r="C25">
            <v>491</v>
          </cell>
          <cell r="D25">
            <v>634</v>
          </cell>
          <cell r="E25">
            <v>771</v>
          </cell>
          <cell r="F25">
            <v>968</v>
          </cell>
          <cell r="G25">
            <v>1161.5999999999999</v>
          </cell>
        </row>
        <row r="26">
          <cell r="A26">
            <v>25</v>
          </cell>
          <cell r="B26">
            <v>441</v>
          </cell>
          <cell r="C26">
            <v>484</v>
          </cell>
          <cell r="D26">
            <v>626</v>
          </cell>
          <cell r="E26">
            <v>760</v>
          </cell>
          <cell r="F26">
            <v>950</v>
          </cell>
          <cell r="G26">
            <v>1140</v>
          </cell>
        </row>
        <row r="27">
          <cell r="A27">
            <v>26</v>
          </cell>
          <cell r="B27">
            <v>434</v>
          </cell>
          <cell r="C27">
            <v>476</v>
          </cell>
          <cell r="D27">
            <v>617</v>
          </cell>
          <cell r="E27">
            <v>750</v>
          </cell>
          <cell r="F27">
            <v>940</v>
          </cell>
          <cell r="G27">
            <v>1128</v>
          </cell>
        </row>
        <row r="28">
          <cell r="A28">
            <v>27</v>
          </cell>
          <cell r="B28">
            <v>423</v>
          </cell>
          <cell r="C28">
            <v>464</v>
          </cell>
          <cell r="D28">
            <v>603</v>
          </cell>
          <cell r="E28">
            <v>734</v>
          </cell>
          <cell r="F28">
            <v>920</v>
          </cell>
          <cell r="G28">
            <v>1104</v>
          </cell>
        </row>
        <row r="29">
          <cell r="A29">
            <v>28</v>
          </cell>
          <cell r="B29">
            <v>415</v>
          </cell>
          <cell r="C29">
            <v>456</v>
          </cell>
          <cell r="D29">
            <v>590</v>
          </cell>
          <cell r="E29">
            <v>723</v>
          </cell>
          <cell r="F29">
            <v>909</v>
          </cell>
          <cell r="G29">
            <v>1090.8</v>
          </cell>
        </row>
        <row r="30">
          <cell r="A30">
            <v>29</v>
          </cell>
          <cell r="B30">
            <v>411</v>
          </cell>
          <cell r="C30">
            <v>452</v>
          </cell>
          <cell r="D30">
            <v>586</v>
          </cell>
          <cell r="E30">
            <v>716</v>
          </cell>
          <cell r="F30">
            <v>905</v>
          </cell>
          <cell r="G30">
            <v>1086</v>
          </cell>
        </row>
        <row r="31">
          <cell r="A31">
            <v>30</v>
          </cell>
          <cell r="B31">
            <v>403</v>
          </cell>
          <cell r="C31">
            <v>447</v>
          </cell>
          <cell r="D31">
            <v>580</v>
          </cell>
          <cell r="E31">
            <v>709</v>
          </cell>
          <cell r="F31">
            <v>898</v>
          </cell>
          <cell r="G31">
            <v>1077.5999999999999</v>
          </cell>
        </row>
        <row r="32">
          <cell r="A32">
            <v>31</v>
          </cell>
          <cell r="B32">
            <v>390</v>
          </cell>
          <cell r="C32">
            <v>438</v>
          </cell>
          <cell r="D32">
            <v>567</v>
          </cell>
          <cell r="E32">
            <v>694</v>
          </cell>
          <cell r="F32">
            <v>880</v>
          </cell>
          <cell r="G32">
            <v>1056</v>
          </cell>
        </row>
        <row r="33">
          <cell r="A33">
            <v>32</v>
          </cell>
          <cell r="B33">
            <v>390</v>
          </cell>
          <cell r="C33">
            <v>438</v>
          </cell>
          <cell r="D33">
            <v>567</v>
          </cell>
          <cell r="E33">
            <v>694</v>
          </cell>
          <cell r="F33">
            <v>880</v>
          </cell>
          <cell r="G33">
            <v>1056</v>
          </cell>
        </row>
        <row r="34">
          <cell r="A34">
            <v>33</v>
          </cell>
          <cell r="B34">
            <v>390</v>
          </cell>
          <cell r="C34">
            <v>438</v>
          </cell>
          <cell r="D34">
            <v>567</v>
          </cell>
          <cell r="E34">
            <v>694</v>
          </cell>
          <cell r="F34">
            <v>880</v>
          </cell>
          <cell r="G34">
            <v>1056</v>
          </cell>
        </row>
        <row r="35">
          <cell r="A35">
            <v>34</v>
          </cell>
          <cell r="B35">
            <v>390</v>
          </cell>
          <cell r="C35">
            <v>438</v>
          </cell>
          <cell r="D35">
            <v>567</v>
          </cell>
          <cell r="E35">
            <v>694</v>
          </cell>
          <cell r="F35">
            <v>880</v>
          </cell>
          <cell r="G35">
            <v>1056</v>
          </cell>
        </row>
        <row r="36">
          <cell r="A36">
            <v>35</v>
          </cell>
          <cell r="B36">
            <v>390</v>
          </cell>
          <cell r="C36">
            <v>438</v>
          </cell>
          <cell r="D36">
            <v>567</v>
          </cell>
          <cell r="E36">
            <v>694</v>
          </cell>
          <cell r="F36">
            <v>880</v>
          </cell>
          <cell r="G36">
            <v>1056</v>
          </cell>
        </row>
        <row r="37">
          <cell r="A37">
            <v>36</v>
          </cell>
          <cell r="B37">
            <v>380</v>
          </cell>
          <cell r="C37">
            <v>427</v>
          </cell>
          <cell r="D37">
            <v>553</v>
          </cell>
          <cell r="E37">
            <v>679</v>
          </cell>
          <cell r="F37">
            <v>861</v>
          </cell>
          <cell r="G37">
            <v>1033.2</v>
          </cell>
        </row>
        <row r="38">
          <cell r="A38">
            <v>37</v>
          </cell>
          <cell r="B38">
            <v>380</v>
          </cell>
          <cell r="C38">
            <v>427</v>
          </cell>
          <cell r="D38">
            <v>553</v>
          </cell>
          <cell r="E38">
            <v>679</v>
          </cell>
          <cell r="F38">
            <v>861</v>
          </cell>
          <cell r="G38">
            <v>1033.2</v>
          </cell>
        </row>
        <row r="39">
          <cell r="A39">
            <v>38</v>
          </cell>
          <cell r="B39">
            <v>380</v>
          </cell>
          <cell r="C39">
            <v>427</v>
          </cell>
          <cell r="D39">
            <v>553</v>
          </cell>
          <cell r="E39">
            <v>679</v>
          </cell>
          <cell r="F39">
            <v>861</v>
          </cell>
          <cell r="G39">
            <v>1033.2</v>
          </cell>
        </row>
        <row r="40">
          <cell r="A40">
            <v>39</v>
          </cell>
          <cell r="B40">
            <v>380</v>
          </cell>
          <cell r="C40">
            <v>427</v>
          </cell>
          <cell r="D40">
            <v>553</v>
          </cell>
          <cell r="E40">
            <v>679</v>
          </cell>
          <cell r="F40">
            <v>861</v>
          </cell>
          <cell r="G40">
            <v>1033.2</v>
          </cell>
        </row>
        <row r="41">
          <cell r="A41">
            <v>40</v>
          </cell>
          <cell r="B41">
            <v>380</v>
          </cell>
          <cell r="C41">
            <v>427</v>
          </cell>
          <cell r="D41">
            <v>553</v>
          </cell>
          <cell r="E41">
            <v>679</v>
          </cell>
          <cell r="F41">
            <v>861</v>
          </cell>
          <cell r="G41">
            <v>1033.2</v>
          </cell>
        </row>
        <row r="42">
          <cell r="A42">
            <v>41</v>
          </cell>
          <cell r="B42">
            <v>373</v>
          </cell>
          <cell r="C42">
            <v>417</v>
          </cell>
          <cell r="D42">
            <v>543</v>
          </cell>
          <cell r="E42">
            <v>666</v>
          </cell>
          <cell r="F42">
            <v>848</v>
          </cell>
          <cell r="G42">
            <v>1017.5999999999999</v>
          </cell>
        </row>
        <row r="43">
          <cell r="A43">
            <v>42</v>
          </cell>
          <cell r="B43">
            <v>373</v>
          </cell>
          <cell r="C43">
            <v>417</v>
          </cell>
          <cell r="D43">
            <v>543</v>
          </cell>
          <cell r="E43">
            <v>666</v>
          </cell>
          <cell r="F43">
            <v>848</v>
          </cell>
          <cell r="G43">
            <v>1017.5999999999999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onGiaLD"/>
      <sheetName val="Thietke"/>
      <sheetName val="So_Chu"/>
      <sheetName val="Module1"/>
      <sheetName val="Module2"/>
      <sheetName val="Sheet2"/>
      <sheetName val="Sheet3"/>
      <sheetName val="Sheet4"/>
      <sheetName val="Sheet5"/>
      <sheetName val="dongiaNC"/>
      <sheetName val="Personal"/>
      <sheetName val="CM"/>
      <sheetName val="Convert Font"/>
      <sheetName val="Price"/>
      <sheetName val="Prog1"/>
      <sheetName val="Name_Person"/>
      <sheetName val="Cap bac LD"/>
      <sheetName val="Module3"/>
      <sheetName val="Module6"/>
      <sheetName val="Module7"/>
      <sheetName val="Module8"/>
      <sheetName val="Module4"/>
      <sheetName val="Module5"/>
      <sheetName val="PTH"/>
      <sheetName val="ckyv"/>
      <sheetName val="d-x"/>
      <sheetName val="To_Bia1"/>
      <sheetName val="To_Bia2 "/>
      <sheetName val="THKP"/>
      <sheetName val="Congbe"/>
      <sheetName val="Cap bac lao dong"/>
      <sheetName val="B1vong"/>
      <sheetName val="B2vong"/>
      <sheetName val="B1KS"/>
      <sheetName val="B2KS"/>
      <sheetName val="THKP1"/>
      <sheetName val="DTXL1"/>
      <sheetName val="clech1"/>
      <sheetName val="GTVT1"/>
      <sheetName val="VC1"/>
      <sheetName val="L§ªm-§h¹i"/>
      <sheetName val="THXL1"/>
      <sheetName val="§Òn bï"/>
      <sheetName val="C_Tinh1"/>
      <sheetName val="DMBS"/>
      <sheetName val="Vltd"/>
      <sheetName val="B1"/>
      <sheetName val="B2"/>
      <sheetName val="B3"/>
      <sheetName val="Chªnh lÖch"/>
      <sheetName val="VC_M"/>
      <sheetName val="C_Tinh"/>
      <sheetName val="Nhap-KL"/>
      <sheetName val="§Òn bï-èng thu håi"/>
      <sheetName val="KLTC"/>
      <sheetName val="DonGia"/>
      <sheetName val="Thö l¹i"/>
      <sheetName val="CÃp bÄc lao Åång"/>
      <sheetName val="000000"/>
      <sheetName val="0000000"/>
      <sheetName val="1000000"/>
      <sheetName val="xl-cong be"/>
      <sheetName val="xl-cap cong"/>
      <sheetName val="xl-cap treo"/>
      <sheetName val="Dien giai"/>
      <sheetName val="kehoach-thau"/>
      <sheetName val="th cong trinh"/>
      <sheetName val="noi suy"/>
      <sheetName val="VL cu tinh chi phi TK"/>
      <sheetName val="dtoan CB"/>
      <sheetName val="CL CB"/>
      <sheetName val="GTVT CB"/>
      <sheetName val="VC CB"/>
      <sheetName val="dt cap cong"/>
      <sheetName val="CL cap cong"/>
      <sheetName val="GTVT cap cong"/>
      <sheetName val="VC capcong"/>
      <sheetName val="dt cap treo"/>
      <sheetName val="CL cap treo"/>
      <sheetName val="GTVT cap treo"/>
      <sheetName val="VC captreo"/>
      <sheetName val="GTVT TH"/>
      <sheetName val="Suatdautu"/>
      <sheetName val="Hoan von"/>
      <sheetName val="kh-thau"/>
      <sheetName val="To_Bia 2"/>
      <sheetName val="THCPXL"/>
      <sheetName val="DT"/>
      <sheetName val="CLVT"/>
      <sheetName val="GTVT"/>
      <sheetName val="VC"/>
      <sheetName val="PCCB"/>
      <sheetName val="PCCAP"/>
      <sheetName val="VLNNGOAI"/>
      <sheetName val="XL"/>
      <sheetName val="THVTCT"/>
      <sheetName val="CPKHAC"/>
      <sheetName val="DGDB"/>
      <sheetName val="Doanh_thu"/>
      <sheetName val="Chi_phi"/>
      <sheetName val="Hoan_Von"/>
      <sheetName val="KHDT"/>
      <sheetName val="NhapCB"/>
      <sheetName val="Nhapcap"/>
      <sheetName val="Bia1"/>
      <sheetName val="Bia2"/>
      <sheetName val="DToan"/>
      <sheetName val="CLVTu"/>
      <sheetName val="GTVTu"/>
      <sheetName val="VChuyen"/>
      <sheetName val="BCAO1"/>
      <sheetName val="BCAO2"/>
      <sheetName val="THKPDC"/>
      <sheetName val="KPDC"/>
      <sheetName val="bs"/>
      <sheetName val="Nhap"/>
      <sheetName val="DT-5t"/>
      <sheetName val="clech"/>
      <sheetName val="Caba5t"/>
      <sheetName val="doc-hai5t"/>
      <sheetName val="DThua"/>
      <sheetName val="THVT"/>
      <sheetName val="XL-5t"/>
      <sheetName val="XLDC"/>
      <sheetName val="CachtinhDC"/>
      <sheetName val="Cachtinh"/>
      <sheetName val="thau"/>
      <sheetName val="GDCP"/>
      <sheetName val="PTTQ"/>
      <sheetName val="HSBS"/>
      <sheetName val="HS"/>
      <sheetName val="BCKS"/>
      <sheetName val="TH_KP"/>
      <sheetName val="CL"/>
      <sheetName val="Dochai"/>
      <sheetName val="Lamdem"/>
      <sheetName val="C_TINH "/>
      <sheetName val="HT"/>
      <sheetName val="LM"/>
      <sheetName val="TH"/>
      <sheetName val="NQ1"/>
      <sheetName val="TDT1"/>
      <sheetName val="GKSTK"/>
      <sheetName val="CBLDONG"/>
      <sheetName val="mdlOld"/>
      <sheetName val="Bia"/>
      <sheetName val="THXL"/>
      <sheetName val="KSTK"/>
      <sheetName val="VTC"/>
      <sheetName val="BGTVT"/>
      <sheetName val="DGVT"/>
      <sheetName val="CLVL"/>
      <sheetName val="solieu"/>
      <sheetName val="Dathicong"/>
      <sheetName val="Dangthicong"/>
      <sheetName val="Xong thu tuc"/>
      <sheetName val="Danglamtt"/>
      <sheetName val="Chuanbi"/>
      <sheetName val="Tbi"/>
      <sheetName val="HeSo"/>
      <sheetName val="Don-gia"/>
      <sheetName val="TH_NT"/>
      <sheetName val="THXL_NT"/>
      <sheetName val="DT_NT"/>
      <sheetName val="CL_NT"/>
      <sheetName val="TBi_NT"/>
      <sheetName val="VC_NT"/>
      <sheetName val="Cachtinh_NT"/>
      <sheetName val="HeSo_NT"/>
      <sheetName val="TKCS"/>
      <sheetName val="TKCS2"/>
      <sheetName val="Bia2 "/>
      <sheetName val="BCKS(1)"/>
      <sheetName val="BCKS(2)"/>
      <sheetName val="DA1"/>
      <sheetName val="DA2"/>
      <sheetName val="THXL (2)"/>
      <sheetName val="Phu cap"/>
      <sheetName val="CLgia cap"/>
      <sheetName val="DB"/>
      <sheetName val="ktra-daodat (2)"/>
      <sheetName val="KLCap"/>
      <sheetName val="KLCbe"/>
      <sheetName val="GTVT-EXCEL"/>
      <sheetName val="Cap 29"/>
      <sheetName val="Cap 30"/>
      <sheetName val="ktra-daodat"/>
      <sheetName val="gddt"/>
      <sheetName val="hvon"/>
      <sheetName val="be"/>
      <sheetName val="cd"/>
      <sheetName val="cq"/>
      <sheetName val="nt"/>
      <sheetName val="THKP_TD"/>
      <sheetName val="KPXL-TD"/>
      <sheetName val="DT_TD"/>
      <sheetName val="VT_TD"/>
      <sheetName val="CL_TD"/>
      <sheetName val="VC_TD"/>
      <sheetName val="Tbi_TD"/>
      <sheetName val="Cachtinh_TD"/>
      <sheetName val="HESOTD"/>
      <sheetName val="THKP_CB"/>
      <sheetName val="KPXLCB"/>
      <sheetName val="VT_CB"/>
      <sheetName val="CL_CB"/>
      <sheetName val="DT_CB"/>
      <sheetName val="VATTU"/>
      <sheetName val="VC_CB"/>
      <sheetName val="Cachtinh_CB"/>
      <sheetName val="HESO-CB"/>
      <sheetName val="KPXL_CQ"/>
      <sheetName val="THKP_CQ"/>
      <sheetName val="DT_CQ"/>
      <sheetName val="VT_CQ"/>
      <sheetName val="CL_CQ"/>
      <sheetName val="Tbi_CQ"/>
      <sheetName val="cachtinh_CQ"/>
      <sheetName val="VC_CQ"/>
      <sheetName val="THKP_NT"/>
      <sheetName val="KPXL_NT"/>
      <sheetName val="VT"/>
      <sheetName val="XL4Test5"/>
      <sheetName val="B×a 1"/>
      <sheetName val="B×a 2"/>
      <sheetName val="B×a 3"/>
      <sheetName val="Tæng ®µi"/>
      <sheetName val="Kim Liªn"/>
      <sheetName val="Th­îng §×nh"/>
      <sheetName val="¤ Chî Dõa"/>
      <sheetName val="B¸o ch¸y"/>
      <sheetName val="Chèng sÐt"/>
      <sheetName val="§iÖn l­íi"/>
      <sheetName val="DTTT"/>
      <sheetName val="ThiÕt bÞ ngo¹i"/>
      <sheetName val="DL më réng"/>
      <sheetName val="Thuª bao ph¸t triÓn"/>
      <sheetName val="Xp1"/>
      <sheetName val="Xp2"/>
      <sheetName val="BCKSB1"/>
      <sheetName val="BCKSB2"/>
      <sheetName val="PC"/>
      <sheetName val="TKP"/>
      <sheetName val="denbu"/>
      <sheetName val="HTCB_D5"/>
      <sheetName val="KLHTCB_D5"/>
      <sheetName val="cBm_d5"/>
      <sheetName val="KLmCB_D5 "/>
      <sheetName val="HTCB_Sui"/>
      <sheetName val="KLHTCB_sui"/>
      <sheetName val="KLHTCap_D5"/>
      <sheetName val="GDKLCD23"/>
      <sheetName val="GDKLCD14"/>
      <sheetName val="ngabasui"/>
      <sheetName val="DDon gia (2)"/>
      <sheetName val="KlCB"/>
      <sheetName val="xayranh"/>
      <sheetName val="Macro1"/>
      <sheetName val="Macro2"/>
      <sheetName val="cuoc"/>
      <sheetName val="cuoc89"/>
      <sheetName val="duong"/>
      <sheetName val="cuoccu"/>
      <sheetName val="XL4Poppy"/>
      <sheetName val="Tong DToan"/>
      <sheetName val="KhoiLuong"/>
      <sheetName val="20.030"/>
      <sheetName val="20.050"/>
      <sheetName val="20.060"/>
      <sheetName val="20.070"/>
      <sheetName val="40.010"/>
      <sheetName val="010.01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Sheet1"/>
      <sheetName val="Sheet2"/>
      <sheetName val="Sheet3"/>
      <sheetName val="Sheet4"/>
      <sheetName val="Sheet5"/>
      <sheetName val="Dinh muc du toan"/>
      <sheetName val="Config"/>
      <sheetName val="AutoClose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TSCD DUNG CHUNG "/>
      <sheetName val="KHKHAUHAOTSCHUNG"/>
      <sheetName val="TSCDTOAN NHA MAY"/>
      <sheetName val="CPSXTOAN BO SP"/>
      <sheetName val="PBCPCHUNG CHO CAC DTUONG"/>
      <sheetName val="XL4Poppy"/>
      <sheetName val="VLieu"/>
      <sheetName val="CT"/>
      <sheetName val="DToan"/>
      <sheetName val="TH"/>
      <sheetName val="Tong hop"/>
      <sheetName val="Cuoc V.chuyen"/>
      <sheetName val="Sheet7"/>
      <sheetName val="Sheet8"/>
      <sheetName val="Sheet9"/>
      <sheetName val="TH An ca"/>
      <sheetName val="XN SL An ca"/>
      <sheetName val="Dang ky an ca"/>
      <sheetName val="Dang ky an ca T2"/>
      <sheetName val="XL4Test5"/>
      <sheetName val="vatlieu"/>
      <sheetName val="vattu"/>
      <sheetName val="CHITIET"/>
      <sheetName val="DONGIA"/>
      <sheetName val="DT02"/>
      <sheetName val="DTgoi1"/>
      <sheetName val="DTgoi2"/>
      <sheetName val="DTgoi3"/>
      <sheetName val="DTgoi4"/>
      <sheetName val="DTgoi5"/>
      <sheetName val="DTgoi6"/>
      <sheetName val="Tong hop goi thau"/>
      <sheetName val="DT-tn"/>
      <sheetName val="TH02"/>
      <sheetName val="THgoi1"/>
      <sheetName val="THgoi2"/>
      <sheetName val="THgoi3"/>
      <sheetName val="KLgoi11"/>
      <sheetName val="THgoi4"/>
      <sheetName val="THgoi5"/>
      <sheetName val="THgoi6"/>
      <sheetName val="chitiet02"/>
      <sheetName val="THKL1"/>
      <sheetName val="chitiet1"/>
      <sheetName val="TH-KL"/>
      <sheetName val="kl-chitiet"/>
      <sheetName val="1"/>
      <sheetName val="00000000"/>
      <sheetName val="NC"/>
      <sheetName val="M"/>
      <sheetName val="TSo"/>
      <sheetName val="PC"/>
      <sheetName val="Vua"/>
      <sheetName val="KL"/>
      <sheetName val="VC"/>
      <sheetName val="DGduong"/>
      <sheetName val="DT"/>
      <sheetName val="Thu"/>
      <sheetName val="XXXXXXXX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C47-456"/>
      <sheetName val="C46"/>
      <sheetName val="C47-PII"/>
      <sheetName val="DTduong"/>
      <sheetName val="Nhahat"/>
      <sheetName val="Sheet6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50000000"/>
      <sheetName val="60000000"/>
      <sheetName val="XL4Uest5"/>
      <sheetName val="tra-vat-lieu"/>
      <sheetName val="phan tich DG"/>
      <sheetName val="gia vat lieu"/>
      <sheetName val="gia xe may"/>
      <sheetName val="gia nhan cong"/>
      <sheetName val="DT-THL7"/>
      <sheetName val="dgth"/>
      <sheetName val="thkl"/>
      <sheetName val="thkl (2)"/>
      <sheetName val="LK2"/>
      <sheetName val="He so"/>
      <sheetName val="PL Vua"/>
      <sheetName val="DPD"/>
      <sheetName val="dgmo-tru"/>
      <sheetName val="dgdam"/>
      <sheetName val="Dam-Mo-Tru"/>
      <sheetName val="GTXLc"/>
      <sheetName val="CPXLk"/>
      <sheetName val="KPTH"/>
      <sheetName val="Bang KL ket cau"/>
      <sheetName val="Lç khoan LK1"/>
      <sheetName val="kl-hoga"/>
      <sheetName val="tra Ap"/>
      <sheetName val="so lieu bang tra"/>
      <sheetName val="tam"/>
      <sheetName val="tra h~v"/>
      <sheetName val="tinh toan"/>
      <sheetName val="kluong"/>
      <sheetName val="TH-XL"/>
      <sheetName val="S`eet12"/>
      <sheetName val="Ky thu , Ky tho"/>
      <sheetName val="ThCtiet Hanh Lang  KG, KT, KP"/>
      <sheetName val="TH Hanh Lang  KG, KT, KP "/>
      <sheetName val="ThCtiet lap dung cot KG,KT, KP"/>
      <sheetName val="TH Ky Anh"/>
      <sheetName val="Th Ct iet KL,KH,KT,Kvan"/>
      <sheetName val=" THop  KL,KH,KT,Kvan "/>
      <sheetName val=" THop  KL,KH,KT,Kvan  (2)"/>
      <sheetName val="Lap dung cot, san bai"/>
      <sheetName val="00000001"/>
      <sheetName val="00000002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ktduong"/>
      <sheetName val="vl"/>
      <sheetName val="cu"/>
      <sheetName val="KTcau2004"/>
      <sheetName val="KT2004XL#moi"/>
      <sheetName val="denbu"/>
      <sheetName val="MTO REV.2(ARMOR)"/>
      <sheetName val="Thuc thanh"/>
      <sheetName val="glv"/>
      <sheetName val="IBASE"/>
      <sheetName val="dongia (2)"/>
      <sheetName val="NewPOS"/>
      <sheetName val="Thdien"/>
      <sheetName val="DTdien"/>
      <sheetName val="Gia"/>
      <sheetName val="SILICATE"/>
      <sheetName val="klmchitiet"/>
      <sheetName val="THCT"/>
      <sheetName val="THDZ0,4"/>
      <sheetName val="TH DZ35"/>
      <sheetName val="gvt"/>
      <sheetName val="10.1.20"/>
      <sheetName val="10.2.20"/>
      <sheetName val="11.7.30"/>
      <sheetName val="Nhan cong KS"/>
      <sheetName val="01.2.20"/>
      <sheetName val="01.2.30"/>
      <sheetName val="08.6.00"/>
      <sheetName val="12.1.30"/>
      <sheetName val="12.1.70"/>
      <sheetName val="12.1.50"/>
      <sheetName val="17.1.30"/>
      <sheetName val="17.1.20"/>
      <sheetName val="07.3.10"/>
      <sheetName val="03.1.00"/>
      <sheetName val="09.3.00"/>
      <sheetName val="TH VL, NC, DDHT Thanhphuoc"/>
      <sheetName val="THTram"/>
      <sheetName val="Tinh Qmax (Xoko)"/>
      <sheetName val="Hinh thai"/>
      <sheetName val="Khau do Kasin"/>
      <sheetName val="Khau do cau nho"/>
      <sheetName val="Tinh Qmax"/>
      <sheetName val="H2%"/>
      <sheetName val="H~Q~V"/>
      <sheetName val="Tra K"/>
      <sheetName val="b_ tra"/>
      <sheetName val="DGXDCB_DD"/>
      <sheetName val="_x0001__x0008_䂀_x0004_"/>
      <sheetName val="Bcaonhanh"/>
      <sheetName val="Tonghop"/>
      <sheetName val="chitieth.chinh"/>
      <sheetName val="trinhEVN29.8"/>
      <sheetName val="hieuchinh30.11"/>
      <sheetName val="PBCPCHUNG CHO CAC ETUONG"/>
      <sheetName val="TT35"/>
      <sheetName val="Congty"/>
      <sheetName val="VPPN"/>
      <sheetName val="XN74"/>
      <sheetName val="XN54"/>
      <sheetName val="XN33"/>
      <sheetName val="NK96"/>
      <sheetName val="DG "/>
      <sheetName val="TNHCHINH"/>
      <sheetName val="chiet tinh"/>
      <sheetName val="111"/>
      <sheetName val="112"/>
      <sheetName val="311(1)"/>
      <sheetName val="3331"/>
      <sheetName val="511"/>
      <sheetName val="336,334"/>
      <sheetName val="Nợ111"/>
      <sheetName val="531"/>
      <sheetName val="BK thu-chi"/>
      <sheetName val="SổTSCĐ"/>
      <sheetName val="tamungKB"/>
      <sheetName val="khoanchiHC"/>
      <sheetName val="TGNH"/>
      <sheetName val="Sổ chi hoạt động"/>
      <sheetName val=" 111"/>
      <sheetName val="BKCO111"/>
      <sheetName val="BKCO112"/>
      <sheetName val="BKCO3331"/>
      <sheetName val="BKCO511"/>
      <sheetName val="CO531"/>
      <sheetName val="BKNỢ 111"/>
      <sheetName val="QTQLXNCBG07"/>
      <sheetName val="ÑMCPB"/>
      <sheetName val="DADTBD"/>
      <sheetName val="DUANDTUNMCSU"/>
      <sheetName val="THKK31032007"/>
      <sheetName val="PAQTXNCBG2007"/>
      <sheetName val="KHNLIEÄU 0906"/>
      <sheetName val="BAOCAOTHANG2006"/>
      <sheetName val="baobi06"/>
      <sheetName val="THÑHPETITUC06"/>
      <sheetName val="TTCHIPHI"/>
      <sheetName val="CÑSXEHMIKE06"/>
      <sheetName val="KH06"/>
      <sheetName val="triniti2"/>
      <sheetName val="KHTHTRINÍTPOON"/>
      <sheetName val="THDHMIKE06"/>
      <sheetName val="THDHY06"/>
      <sheetName val="cdcontainer"/>
      <sheetName val="ÑCHHCMHOA"/>
      <sheetName val="QCCDGOÕ06"/>
      <sheetName val="KHSX1006"/>
      <sheetName val="CDXEGO06"/>
      <sheetName val="CDGOÕ06"/>
      <sheetName val="DMSOÛNTANGGAZE"/>
      <sheetName val="CDPHOILAPRAPS"/>
      <sheetName val="QCXDGOSX07"/>
      <sheetName val="GTXK06"/>
      <sheetName val="BANG GIA GO MUØA0607"/>
      <sheetName val="GTVILADUCLONG"/>
      <sheetName val="GTDuanCAOSU"/>
      <sheetName val="GT2006M"/>
      <sheetName val="KHHCDUBAI"/>
      <sheetName val="TTND2006"/>
      <sheetName val="BANGGIANOITHAT1006"/>
      <sheetName val="HDKT06"/>
      <sheetName val="VATTUSX06"/>
      <sheetName val="BBNTHU"/>
      <sheetName val="BGND06"/>
      <sheetName val="Chart1"/>
      <sheetName val="bgxk06"/>
      <sheetName val="THTD"/>
      <sheetName val="tt"/>
      <sheetName val="bankl"/>
      <sheetName val="bankl cau"/>
      <sheetName val="THDT"/>
      <sheetName val="ctkl"/>
      <sheetName val="ptdg"/>
      <sheetName val="luong"/>
      <sheetName val="bb"/>
      <sheetName val="tkcc"/>
      <sheetName val="BDDT"/>
      <sheetName val="Mua sach"/>
      <sheetName val="TIEN DIEN"/>
      <sheetName val="Bao hiem"/>
      <sheetName val="VPP"/>
      <sheetName val="Muc - thanh quang"/>
      <sheetName val="Quang cao"/>
      <sheetName val="Nuoc"/>
      <sheetName val="D thoai"/>
      <sheetName val="Dat com"/>
      <sheetName val="May photo"/>
      <sheetName val="COTTHEPMO"/>
      <sheetName val="t6"/>
      <sheetName val="t7"/>
      <sheetName val="t8"/>
      <sheetName val="t9"/>
      <sheetName val="t10"/>
      <sheetName val="t11"/>
      <sheetName val="t12"/>
      <sheetName val="Thang 2"/>
      <sheetName val="Tháng 3"/>
      <sheetName val="Tháng 4"/>
      <sheetName val="Tháng 5"/>
      <sheetName val="Tháng 6"/>
      <sheetName val="BC 6 nhanh"/>
      <sheetName val="uoc 2002"/>
      <sheetName val="thang 7"/>
      <sheetName val="thang 8"/>
      <sheetName val="thang 9"/>
      <sheetName val="Thang 10"/>
      <sheetName val="Thang 11"/>
      <sheetName val="S02-TTN"/>
      <sheetName val="T.pho"/>
      <sheetName val="P.Hoa"/>
      <sheetName val="T.An"/>
      <sheetName val="D.Hoa"/>
      <sheetName val="T.Hoa"/>
      <sheetName val="S.hoa"/>
      <sheetName val="S.Hinh"/>
      <sheetName val="D.Xuan"/>
      <sheetName val="S.Cau"/>
      <sheetName val="TuanAnh"/>
      <sheetName val="TrungAnh "/>
      <sheetName val="VanAnh"/>
      <sheetName val="N,T,Binh"/>
      <sheetName val="D,T,Chung"/>
      <sheetName val="N,T,Chung "/>
      <sheetName val="Chungf"/>
      <sheetName val="N,T,Dung"/>
      <sheetName val="Dung "/>
      <sheetName val="Dien-tb"/>
      <sheetName val="Duc.182"/>
      <sheetName val="D.X.Ha"/>
      <sheetName val="T,T,Hai"/>
      <sheetName val="T,D,.Hai"/>
      <sheetName val="Huong-PGD"/>
      <sheetName val="Huong-kh"/>
      <sheetName val="Hung185"/>
      <sheetName val="Hoa-TCCB"/>
      <sheetName val="Hoa-KH"/>
      <sheetName val="Huy-KH"/>
      <sheetName val="Huy-199"/>
      <sheetName val="Khanh"/>
      <sheetName val="Lan-KH"/>
      <sheetName val="Lan-KH (2)"/>
      <sheetName val="Lan-TCKT"/>
      <sheetName val="Lanh-TCKT"/>
      <sheetName val="Loi-TCKT"/>
      <sheetName val="Ngoan-187"/>
      <sheetName val="Nhuong-TCCB"/>
      <sheetName val="Ninh-188"/>
      <sheetName val="MInh"/>
      <sheetName val="Quang-KHKT"/>
      <sheetName val="San-TCCB"/>
      <sheetName val="Son-PGD"/>
      <sheetName val="Thanh-TCCB"/>
      <sheetName val="Thao -CoMa"/>
      <sheetName val="Tuyen182"/>
      <sheetName val="L.V.thinh"/>
      <sheetName val="Vu-lxe"/>
      <sheetName val="P.V.Xuan"/>
      <sheetName val="70000000"/>
      <sheetName val="80000000"/>
      <sheetName val="90000000"/>
      <sheetName val="a0000000"/>
      <sheetName val="TSCD DUNE CHUNG "/>
      <sheetName val="KHKHAUHAOTSCHUNE"/>
      <sheetName val="Dinh_x0000_mub du poan"/>
      <sheetName val="AutgClose"/>
      <sheetName val="tatlieu"/>
      <sheetName val="CHIT_x0009_ET"/>
      <sheetName val="_x0014_Hgoi2"/>
      <sheetName val="THgoi_x0013_"/>
      <sheetName val="RBI(eng)SW"/>
      <sheetName val="VLiau"/>
      <sheetName val="Dinh"/>
      <sheetName val="KP-XL"/>
      <sheetName val="RFI(eng)SW_(2)"/>
      <sheetName val="RFI(eng)Lab_"/>
      <sheetName val="RFI_-add"/>
      <sheetName val="Dinh_muc_du_toan"/>
      <sheetName val="TSCD_DUNG_CHUNG_"/>
      <sheetName val="TSCDTOAN_NHA_MAY"/>
      <sheetName val="CPSXTOAN_BO_SP"/>
      <sheetName val="PBCPCHUNG_CHO_CAC_DTUONG"/>
      <sheetName val="Tong_hop"/>
      <sheetName val="Cuoc_V_chuyen"/>
      <sheetName val="TH_An_ca"/>
      <sheetName val="XN_SL_An_ca"/>
      <sheetName val="Dang_ky_an_ca"/>
      <sheetName val="Dang_ky_an_ca_T2"/>
      <sheetName val="Tong_hop_goi_thau"/>
      <sheetName val="Ky_thu_,_Ky_tho"/>
      <sheetName val="ThCtiet_Hanh_Lang__KG,_KT,_KP"/>
      <sheetName val="TH_Hanh_Lang__KG,_KT,_KP_"/>
      <sheetName val="ThCtiet_lap_dung_cot_KG,KT,_KP"/>
      <sheetName val="TH_Ky_Anh"/>
      <sheetName val="Th_Ct_iet_KL,KH,KT,Kvan"/>
      <sheetName val="_THop__KL,KH,KT,Kvan_"/>
      <sheetName val="_THop__KL,KH,KT,Kvan__(2)"/>
      <sheetName val="Lap_dung_cot,_san_bai"/>
      <sheetName val="RFI(eng)SW_(2)1"/>
      <sheetName val="RFI(eng)Lab_1"/>
      <sheetName val="RFI_-add1"/>
      <sheetName val="Dinh_muc_du_toan1"/>
      <sheetName val="TSCD_DUNG_CHUNG_1"/>
      <sheetName val="TSCDTOAN_NHA_MAY1"/>
      <sheetName val="CPSXTOAN_BO_SP1"/>
      <sheetName val="PBCPCHUNG_CHO_CAC_DTUONG1"/>
      <sheetName val="Tong_hop1"/>
      <sheetName val="Cuoc_V_chuyen1"/>
      <sheetName val="TH_An_ca1"/>
      <sheetName val="XN_SL_An_ca1"/>
      <sheetName val="Dang_ky_an_ca1"/>
      <sheetName val="Dang_ky_an_ca_T21"/>
      <sheetName val="Tong_hop_goi_thau1"/>
      <sheetName val="Ky_thu_,_Ky_tho1"/>
      <sheetName val="ThCtiet_Hanh_Lang__KG,_KT,_KP1"/>
      <sheetName val="TH_Hanh_Lang__KG,_KT,_KP_1"/>
      <sheetName val="ThCtiet_lap_dung_cot_KG,KT,_KP1"/>
      <sheetName val="TH_Ky_Anh1"/>
      <sheetName val="Th_Ct_iet_KL,KH,KT,Kvan1"/>
      <sheetName val="_THop__KL,KH,KT,Kvan_1"/>
      <sheetName val="_THop__KL,KH,KT,Kvan__(2)1"/>
      <sheetName val="Lap_dung_cot,_san_bai1"/>
      <sheetName val="기둥"/>
      <sheetName val="저판(버림100)"/>
      <sheetName val="thuyet minh"/>
      <sheetName val="BKKLHT"/>
      <sheetName val="gia cong"/>
      <sheetName val="KHAI BAO"/>
      <sheetName val="DU TOAN"/>
      <sheetName val="THKP"/>
      <sheetName val="MR"/>
      <sheetName val="CVC"/>
      <sheetName val="BIA"/>
      <sheetName val="QT"/>
      <sheetName val="THQT"/>
      <sheetName val="BIA QT"/>
      <sheetName val="CTRUNGC"/>
      <sheetName val="Du_lieu"/>
      <sheetName val="THDK03"/>
      <sheetName val="thuchien"/>
      <sheetName val="KH chung"/>
      <sheetName val="AVuong"/>
      <sheetName val="CBDT03"/>
      <sheetName val="dauthau"/>
      <sheetName val="CBDT"/>
      <sheetName val="DK04"/>
      <sheetName val="DSKH HN"/>
      <sheetName val="NKY "/>
      <sheetName val="DS-TT"/>
      <sheetName val=" HN NHAP"/>
      <sheetName val="KHO HN"/>
      <sheetName val="CNO "/>
      <sheetName val="10_1_20"/>
      <sheetName val="10_2_20"/>
      <sheetName val="11_7_30"/>
      <sheetName val="Nhan_cong_KS"/>
      <sheetName val="01_2_20"/>
      <sheetName val="01_2_30"/>
      <sheetName val="08_6_00"/>
      <sheetName val="12_1_30"/>
      <sheetName val="12_1_70"/>
      <sheetName val="12_1_50"/>
      <sheetName val="17_1_30"/>
      <sheetName val="17_1_20"/>
      <sheetName val="07_3_10"/>
      <sheetName val="03_1_00"/>
      <sheetName val="09_3_00"/>
      <sheetName val="TH_DZ35"/>
      <sheetName val="TH_VL,_NC,_DDHT_Thanhphuoc"/>
      <sheetName val="Chiet tinh dz35"/>
      <sheetName val="TONGKE3p "/>
      <sheetName val="TDTKP"/>
      <sheetName val="CHITIET VL-NC-TT -1p"/>
      <sheetName val="TONG HOP VL-NC TT"/>
      <sheetName val="Thongso"/>
      <sheetName val="DGXDCB"/>
      <sheetName val="chitimc"/>
      <sheetName val="PLoaiNS"/>
      <sheetName val="LuongNS"/>
      <sheetName val="BLuong"/>
      <sheetName val="TN"/>
      <sheetName val="Blad1"/>
      <sheetName val="TSO_CHUNG"/>
      <sheetName val="Chiet tinh 0,4KV"/>
      <sheetName val="Khoi luong TBA"/>
      <sheetName val="Khoi luong"/>
      <sheetName val="Chung"/>
      <sheetName val="TH tong du toan"/>
      <sheetName val="TH Chi phi XD"/>
      <sheetName val="TH chi phi T. Bi"/>
      <sheetName val="TH Thi nghiem"/>
      <sheetName val="TH Lap TB TBA"/>
      <sheetName val="Dz0,4kV"/>
      <sheetName val="VL,NC,MTC-DZ"/>
      <sheetName val="CHIET TINH 35KV (chuan)"/>
      <sheetName val="C Tinh 1m3 BT"/>
      <sheetName val="GiaVL Q4-2008"/>
      <sheetName val="Dao dat1"/>
      <sheetName val="Thep t9-2008"/>
      <sheetName val="TONG KE 35kV"/>
      <sheetName val="VL,NC-TBA"/>
      <sheetName val="Chiet tinh TBA"/>
      <sheetName val="Thi nghiem"/>
      <sheetName val="Thu hoi"/>
      <sheetName val="KS"/>
      <sheetName val="Tu TK"/>
      <sheetName val="Tu QT"/>
      <sheetName val="Thep ma kem-DT"/>
      <sheetName val="Thep ma kem"/>
      <sheetName val="KLCT"/>
      <sheetName val="PNT-QUOT-#3"/>
      <sheetName val="COAT&amp;WRAP-QIOT-#3"/>
      <sheetName val="CHIT ET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ach tinh TG CL"/>
      <sheetName val="TG BC PA1"/>
      <sheetName val="HC+QL P2"/>
      <sheetName val="Day them gio"/>
      <sheetName val="Phu dao-Bd"/>
      <sheetName val="TH thua gio CL"/>
      <sheetName val="Thuc nhan thua gio CL"/>
      <sheetName val="Tru tiet Lao Dong"/>
      <sheetName val="Day Ban cong"/>
      <sheetName val="Tong hop BC"/>
      <sheetName val="Tong hop chung"/>
      <sheetName val="Phu dao-LThi"/>
      <sheetName val="Quan ly-PVu"/>
      <sheetName val="QLquy PD-LT "/>
      <sheetName val="Tong hop PD-LT"/>
      <sheetName val="Giai trinh"/>
      <sheetName val="DGchitiet "/>
      <sheetName val="PSIII"/>
      <sheetName val="PSIV"/>
      <sheetName val="TC"/>
      <sheetName val="PTNenduong"/>
      <sheetName val="PTMatduong"/>
      <sheetName val="PTAntoan"/>
      <sheetName val="Gia vua"/>
      <sheetName val="PTGiaco"/>
      <sheetName val="PTChieusang"/>
      <sheetName val="TNuoc"/>
      <sheetName val="CI"/>
      <sheetName val="CII"/>
      <sheetName val="Ctrong"/>
      <sheetName val="CT-500"/>
      <sheetName val="ctdg"/>
      <sheetName val="Chi tiet"/>
      <sheetName val="DK-KH"/>
      <sheetName val="12KV"/>
      <sheetName val="TONG HOP VL-NC"/>
      <sheetName val="CUOC"/>
      <sheetName val="Cuoc89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 refreshError="1"/>
      <sheetData sheetId="392"/>
      <sheetData sheetId="393"/>
      <sheetData sheetId="394"/>
      <sheetData sheetId="395"/>
      <sheetData sheetId="396"/>
      <sheetData sheetId="397"/>
      <sheetData sheetId="398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G (2)"/>
      <sheetName val="Loading"/>
      <sheetName val="Check A"/>
      <sheetName val="CheckB"/>
      <sheetName val="Check C"/>
      <sheetName val="Check D"/>
      <sheetName val="Check F"/>
      <sheetName val="Check G"/>
      <sheetName val="Check E"/>
      <sheetName val="XXXXXXXX"/>
      <sheetName val="XL4Poppy (2)"/>
      <sheetName val="XL4Poppy"/>
      <sheetName val="B-B"/>
      <sheetName val="Analysis"/>
      <sheetName val="C-C"/>
      <sheetName val="D-D"/>
      <sheetName val="chitimc"/>
      <sheetName val="DG"/>
      <sheetName val="Don gia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NSL"/>
      <sheetName val="KH-Q1,Q2,01"/>
      <sheetName val="Du_lieu"/>
      <sheetName val="Sheet3"/>
      <sheetName val="Sheet1"/>
      <sheetName val="DG "/>
      <sheetName val="A6,MAY"/>
      <sheetName val="tra-vat-lieu"/>
      <sheetName val="Xuly Data"/>
      <sheetName val="gvl"/>
      <sheetName val="GTXL1"/>
      <sheetName val="XXXXXXX_x0018_"/>
      <sheetName val="SILICATE"/>
      <sheetName val="vlieu"/>
      <sheetName val="VL,NC"/>
      <sheetName val="Control"/>
      <sheetName val="THVATTU"/>
      <sheetName val="Input"/>
      <sheetName val="khung ten TD"/>
      <sheetName val="CheckG_(2)"/>
      <sheetName val="Check_A"/>
      <sheetName val="Check_C"/>
      <sheetName val="Check_D"/>
      <sheetName val="Check_F"/>
      <sheetName val="Check_G"/>
      <sheetName val="Check_E"/>
      <sheetName val="XL4Poppy_(2)"/>
      <sheetName val="Don_gia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G_"/>
      <sheetName val="XXXXXXX"/>
      <sheetName val="Chekk D"/>
      <sheetName val="VL-NC-M"/>
      <sheetName val="Ch"/>
      <sheetName val="nenmat"/>
      <sheetName val="THKL"/>
      <sheetName val="PNT-QUOT-#3"/>
      <sheetName val="COAT&amp;WRAP-QIOT-#3"/>
      <sheetName val="Mo M1"/>
      <sheetName val="Bang chiet tinh TBA"/>
      <sheetName val="Chiet tinh DZ 22"/>
      <sheetName val="TTDZ22"/>
      <sheetName val="TINHMOA2"/>
      <sheetName val="Lç khoan LK1"/>
      <sheetName val="Sheet2"/>
      <sheetName val="ChackB"/>
      <sheetName val="HL4Poppy"/>
      <sheetName val=""/>
      <sheetName val="TN"/>
      <sheetName val="ND"/>
      <sheetName val="BKTH"/>
      <sheetName val="nhap_xuat_ton"/>
      <sheetName val="giathanh1"/>
      <sheetName val="ptvt-dg"/>
      <sheetName val="Giai trinh"/>
      <sheetName val="Ch__k F"/>
      <sheetName val="________ (2)"/>
      <sheetName val="________"/>
      <sheetName val="KKKKKKKK (2)"/>
      <sheetName val="KKKKKKKK"/>
      <sheetName val="DTCT"/>
      <sheetName val="dongia"/>
      <sheetName val="P2"/>
      <sheetName val="BeTong"/>
      <sheetName val="LE"/>
      <sheetName val="Quantity"/>
      <sheetName val="A6"/>
      <sheetName val="DG NC+ MAY"/>
      <sheetName val="Bcao"/>
      <sheetName val="Nhaplieusp"/>
      <sheetName val="XXXXXXX_x005f_x0018_"/>
      <sheetName val="Ch_x005f_x0000__x005f_x0000_k F"/>
      <sheetName val="solieu"/>
      <sheetName val="Names"/>
      <sheetName val="DG dien"/>
      <sheetName val="5.Don gia XD"/>
      <sheetName val="10.NhanCong"/>
      <sheetName val="DLC DIEN AP"/>
      <sheetName val="SL dau tien"/>
      <sheetName val="HSKVUC"/>
      <sheetName val="VCDD_TBA"/>
      <sheetName val="Links"/>
      <sheetName val="Lead"/>
      <sheetName val="GVT"/>
      <sheetName val="Bid Price Schedule"/>
      <sheetName val="Name"/>
      <sheetName val="Ky thuat"/>
      <sheetName val="Quan ly "/>
      <sheetName val="Ke hoach"/>
      <sheetName val="Ch_x0000__x0000_k F"/>
      <sheetName val="_x0000__x0000__x0000__x0000__x0000__x0000__x0000__x0000_ (2)"/>
      <sheetName val="Ch??k F"/>
      <sheetName val="???????? (2)"/>
      <sheetName val="????????"/>
      <sheetName val="_x0000__x0000__x0000__x0000__x0000__x0000__x0000_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 refreshError="1"/>
      <sheetData sheetId="126" refreshError="1"/>
      <sheetData sheetId="127" refreshError="1"/>
      <sheetData sheetId="12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CT-1"/>
      <sheetName val="TH-2"/>
      <sheetName val="Chi phi KS-3"/>
      <sheetName val="SL dau tien-4"/>
      <sheetName val="TKP-5"/>
      <sheetName val="DLNS"/>
      <sheetName val="CPTV-6"/>
      <sheetName val="tobia22KV-7"/>
      <sheetName val="TH dz 22-8"/>
      <sheetName val="vtAcap-N"/>
      <sheetName val="chi tietdz22 kv-N"/>
      <sheetName val="CHITIET 0.4 KV-23"/>
      <sheetName val="TNGHIEM 22-12"/>
      <sheetName val="Chlech -22-13"/>
      <sheetName val="VCDD DZ 22-14"/>
      <sheetName val="DM 67"/>
      <sheetName val="TONG KE DZ 22 KV-N"/>
      <sheetName val="TB dz"/>
      <sheetName val="VCVT_CNHUG-N"/>
      <sheetName val="DG 36"/>
      <sheetName val="Trung chuyen-N"/>
      <sheetName val="DGVCTC 67"/>
      <sheetName val="TLCB"/>
      <sheetName val="Gvlcht-18"/>
      <sheetName val="CPDB-19"/>
      <sheetName val="LP cap dat"/>
      <sheetName val="Bia 0,4-20"/>
      <sheetName val="Th 0,4-21"/>
      <sheetName val="VT ds 0,4-22"/>
      <sheetName val="TNGHIEM 0,4-24"/>
      <sheetName val="Ch lech -0,4-25"/>
      <sheetName val="VCdd 0,4-26"/>
      <sheetName val="TONG DZ 0.4 KV-N"/>
      <sheetName val="DG vat tu-N"/>
      <sheetName val="TT CL VC DZ 0.4"/>
      <sheetName val="DM 85"/>
      <sheetName val="Bia 50 LT 10,5"/>
      <sheetName val="TH 50 LT10,5"/>
      <sheetName val="T T CL VC DZ 22-N"/>
      <sheetName val="Bia TBA-29"/>
      <sheetName val="Phan dien TBA-N"/>
      <sheetName val="Bia tram 50"/>
      <sheetName val="TH Tram 50"/>
      <sheetName val="Bia 25"/>
      <sheetName val="TH 25"/>
      <sheetName val="Bia 15"/>
      <sheetName val="TH 15"/>
      <sheetName val="Bia 10"/>
      <sheetName val="TH 10"/>
      <sheetName val="Bia tram160"/>
      <sheetName val="TH Tram160"/>
      <sheetName val="Bia tram100 "/>
      <sheetName val="TH Tram100"/>
      <sheetName val="Bia tram 75"/>
      <sheetName val="TH Tram 75"/>
      <sheetName val="chi tiet TBA-31"/>
      <sheetName val="SLVC"/>
      <sheetName val="VC dd TBA"/>
      <sheetName val="Bia HA den CT-32"/>
      <sheetName val="HA den CT-33"/>
      <sheetName val="Bia sau CT-34"/>
      <sheetName val="Sau CT-35"/>
      <sheetName val="kho bai tam-36"/>
      <sheetName val="PQ tuyen PV thi cong-37"/>
      <sheetName val="kl tt-38"/>
      <sheetName val="Bia 50 LT12 "/>
      <sheetName val="TH 50 LT12"/>
      <sheetName val="DM 66"/>
      <sheetName val="TH 75"/>
      <sheetName val="Bia 75"/>
      <sheetName val="tkct"/>
      <sheetName val="DTCD"/>
      <sheetName val="chitietdatdao-39"/>
      <sheetName val="TH VT22-40"/>
      <sheetName val="TH VT0,4-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1">
          <cell r="A21" t="str">
            <v>03.1121</v>
          </cell>
          <cell r="B21" t="str">
            <v>Âaìo âáút moïng truû S&lt;=15m2 h&gt;1m âáút cáúp 1</v>
          </cell>
          <cell r="C21" t="str">
            <v>m3</v>
          </cell>
          <cell r="E21">
            <v>8094</v>
          </cell>
        </row>
        <row r="22">
          <cell r="A22" t="str">
            <v>03.1122</v>
          </cell>
          <cell r="B22" t="str">
            <v>Âaìo âáút moïng truû S&lt;=15m2 h&gt;1m âáút cáúp 2</v>
          </cell>
          <cell r="C22" t="str">
            <v>m3</v>
          </cell>
          <cell r="E22">
            <v>11037</v>
          </cell>
        </row>
        <row r="23">
          <cell r="A23" t="str">
            <v>03.1123</v>
          </cell>
          <cell r="B23" t="str">
            <v>Âaìo âáút moïng truû S&lt;=15m2 h&gt;1m âáút cáúp 3</v>
          </cell>
          <cell r="C23" t="str">
            <v>m3</v>
          </cell>
          <cell r="E23">
            <v>16482</v>
          </cell>
        </row>
        <row r="24">
          <cell r="A24" t="str">
            <v>03.1124</v>
          </cell>
          <cell r="B24" t="str">
            <v>Âaìo âáút moïng truû S&lt;=15m2 h&gt;1m âáút cáúp 4</v>
          </cell>
          <cell r="C24" t="str">
            <v>m3</v>
          </cell>
          <cell r="E24">
            <v>24575</v>
          </cell>
        </row>
        <row r="25">
          <cell r="A25" t="str">
            <v>03.2101</v>
          </cell>
          <cell r="B25" t="str">
            <v>Láúp âáút moïng âáút cáúp 1</v>
          </cell>
          <cell r="C25" t="str">
            <v>m3</v>
          </cell>
          <cell r="E25">
            <v>8241</v>
          </cell>
        </row>
        <row r="26">
          <cell r="A26" t="str">
            <v>03.2102</v>
          </cell>
          <cell r="B26" t="str">
            <v>Láúp âáút moïng âáút cáúp 2</v>
          </cell>
          <cell r="C26" t="str">
            <v>m3</v>
          </cell>
          <cell r="E26">
            <v>10890</v>
          </cell>
        </row>
        <row r="27">
          <cell r="A27" t="str">
            <v>03.2103</v>
          </cell>
          <cell r="B27" t="str">
            <v>Láúp âáút moïng âáút cáúp 3</v>
          </cell>
          <cell r="C27" t="str">
            <v>m3</v>
          </cell>
          <cell r="E27">
            <v>13686</v>
          </cell>
        </row>
        <row r="28">
          <cell r="A28" t="str">
            <v>03.2104</v>
          </cell>
          <cell r="B28" t="str">
            <v>Láúp âáút moïng âáút cáúp 4</v>
          </cell>
          <cell r="C28" t="str">
            <v>m3</v>
          </cell>
          <cell r="E28">
            <v>16923</v>
          </cell>
        </row>
        <row r="29">
          <cell r="A29" t="str">
            <v>03.2201</v>
          </cell>
          <cell r="B29" t="str">
            <v>Âàõp âáút cáúp 1</v>
          </cell>
          <cell r="C29" t="str">
            <v>m3</v>
          </cell>
          <cell r="E29">
            <v>7505</v>
          </cell>
        </row>
        <row r="30">
          <cell r="A30" t="str">
            <v>03.2202</v>
          </cell>
          <cell r="B30" t="str">
            <v>Âàõp âáút cáúp 2</v>
          </cell>
          <cell r="C30" t="str">
            <v>m3</v>
          </cell>
          <cell r="E30">
            <v>9712</v>
          </cell>
        </row>
        <row r="31">
          <cell r="A31" t="str">
            <v>03.2203</v>
          </cell>
          <cell r="B31" t="str">
            <v>Âàõp âáút cáúp 3</v>
          </cell>
          <cell r="C31" t="str">
            <v>m3</v>
          </cell>
          <cell r="E31">
            <v>10890</v>
          </cell>
        </row>
        <row r="32">
          <cell r="A32" t="str">
            <v>03.2204</v>
          </cell>
          <cell r="B32" t="str">
            <v>Âàõp âáút cáúp 4</v>
          </cell>
          <cell r="C32" t="str">
            <v>m3</v>
          </cell>
          <cell r="E32">
            <v>10890</v>
          </cell>
        </row>
        <row r="33">
          <cell r="A33" t="str">
            <v>03.3101</v>
          </cell>
          <cell r="B33" t="str">
            <v>Âaìo âáút raînh tiãúp âëa âáút cáúp 1</v>
          </cell>
          <cell r="C33" t="str">
            <v>m3</v>
          </cell>
          <cell r="E33">
            <v>9860</v>
          </cell>
        </row>
        <row r="34">
          <cell r="A34" t="str">
            <v>03.3102</v>
          </cell>
          <cell r="B34" t="str">
            <v>Âaìo âáút raînh tiãúp âëa âáút cáúp 2</v>
          </cell>
          <cell r="C34" t="str">
            <v>m3</v>
          </cell>
          <cell r="E34">
            <v>14716</v>
          </cell>
        </row>
        <row r="35">
          <cell r="A35" t="str">
            <v>03.3103</v>
          </cell>
          <cell r="B35" t="str">
            <v>Âaìo âáút raînh tiãúp âëa âáút cáúp 3</v>
          </cell>
          <cell r="C35" t="str">
            <v>m3</v>
          </cell>
          <cell r="E35">
            <v>21926</v>
          </cell>
        </row>
        <row r="36">
          <cell r="A36" t="str">
            <v>03.3104</v>
          </cell>
          <cell r="B36" t="str">
            <v>Âaìo âáút raînh tiãúp âëa âáút cáúp 4</v>
          </cell>
          <cell r="C36" t="str">
            <v>m3</v>
          </cell>
          <cell r="E36">
            <v>33405</v>
          </cell>
        </row>
        <row r="37">
          <cell r="A37" t="str">
            <v>03.3201</v>
          </cell>
          <cell r="B37" t="str">
            <v>Láúp âáút raînh tiãúp âëa âáút cáúp 1</v>
          </cell>
          <cell r="C37" t="str">
            <v>m3</v>
          </cell>
          <cell r="E37">
            <v>7505</v>
          </cell>
        </row>
        <row r="38">
          <cell r="A38" t="str">
            <v>03.3202</v>
          </cell>
          <cell r="B38" t="str">
            <v>Láúp âáút raînh tiãúp âëa âáút cáúp 2</v>
          </cell>
          <cell r="C38" t="str">
            <v>m3</v>
          </cell>
          <cell r="E38">
            <v>8682</v>
          </cell>
        </row>
        <row r="39">
          <cell r="A39" t="str">
            <v>03.3203</v>
          </cell>
          <cell r="B39" t="str">
            <v>Láúp âáút raînh tiãúp âëa âáút cáúp 3</v>
          </cell>
          <cell r="C39" t="str">
            <v>m3</v>
          </cell>
          <cell r="E39">
            <v>10007</v>
          </cell>
        </row>
        <row r="40">
          <cell r="A40" t="str">
            <v>03.3204</v>
          </cell>
          <cell r="B40" t="str">
            <v>Láúp âáút raînh tiãúp âëa âáút cáúp 4</v>
          </cell>
          <cell r="C40" t="str">
            <v>m3</v>
          </cell>
          <cell r="E40">
            <v>10007</v>
          </cell>
        </row>
        <row r="56">
          <cell r="A56" t="str">
            <v>05.8001</v>
          </cell>
          <cell r="B56" t="str">
            <v>Âoïng coüc tiãúp âëa âáút cáúp 1</v>
          </cell>
          <cell r="C56" t="str">
            <v>coüc</v>
          </cell>
          <cell r="D56">
            <v>1177.5999999999999</v>
          </cell>
          <cell r="E56">
            <v>3870.8</v>
          </cell>
          <cell r="F56">
            <v>776</v>
          </cell>
        </row>
        <row r="57">
          <cell r="A57" t="str">
            <v>05.8002</v>
          </cell>
          <cell r="B57" t="str">
            <v>Âoïng coüc tiãúp âëa âáút cáúp 2</v>
          </cell>
          <cell r="C57" t="str">
            <v>coüc</v>
          </cell>
          <cell r="D57">
            <v>1177.5999999999999</v>
          </cell>
          <cell r="E57">
            <v>4335.3</v>
          </cell>
          <cell r="F57">
            <v>776</v>
          </cell>
        </row>
        <row r="58">
          <cell r="A58" t="str">
            <v>05.8003</v>
          </cell>
          <cell r="B58" t="str">
            <v>Âoïng coüc tiãúp âëa âáút cáúp 3</v>
          </cell>
          <cell r="C58" t="str">
            <v>coüc</v>
          </cell>
          <cell r="D58">
            <v>1177.5999999999999</v>
          </cell>
          <cell r="E58">
            <v>6781.7</v>
          </cell>
          <cell r="F58">
            <v>776</v>
          </cell>
        </row>
        <row r="59">
          <cell r="A59" t="str">
            <v>05.8004</v>
          </cell>
          <cell r="B59" t="str">
            <v>Âoïng coüc tiãúp âëa âáút cáúp 4</v>
          </cell>
          <cell r="C59" t="str">
            <v>coüc</v>
          </cell>
          <cell r="D59">
            <v>1177.5999999999999</v>
          </cell>
          <cell r="E59">
            <v>11612.5</v>
          </cell>
          <cell r="F59">
            <v>776</v>
          </cell>
        </row>
        <row r="74">
          <cell r="A74" t="str">
            <v>05.6012</v>
          </cell>
          <cell r="B74" t="str">
            <v>Làõp âàût xaì theïp cäüt neïo 25kg/xaì</v>
          </cell>
          <cell r="C74">
            <v>25</v>
          </cell>
          <cell r="E74">
            <v>26244</v>
          </cell>
        </row>
        <row r="75">
          <cell r="A75" t="str">
            <v>05.6022</v>
          </cell>
          <cell r="B75" t="str">
            <v>Làõp âàût xaì theïp cäüt neïo 50kg/xaì</v>
          </cell>
          <cell r="C75">
            <v>50</v>
          </cell>
          <cell r="E75">
            <v>35533.5</v>
          </cell>
        </row>
        <row r="76">
          <cell r="A76" t="str">
            <v>05.6032</v>
          </cell>
          <cell r="B76" t="str">
            <v>Làõp âàût xaì theïp cäüt neïo 100kg/xaì</v>
          </cell>
          <cell r="C76">
            <v>100</v>
          </cell>
          <cell r="E76">
            <v>47844</v>
          </cell>
        </row>
        <row r="77">
          <cell r="A77" t="str">
            <v>05.6042</v>
          </cell>
          <cell r="B77" t="str">
            <v>Làõp âàût xaì theïp cäüt neïo 140kg/xaì</v>
          </cell>
          <cell r="C77">
            <v>140</v>
          </cell>
          <cell r="E77">
            <v>57366</v>
          </cell>
        </row>
        <row r="78">
          <cell r="A78" t="str">
            <v>05.6052</v>
          </cell>
          <cell r="B78" t="str">
            <v>Làõp âàût xaì theïp cäüt neïo 230kg/xaì</v>
          </cell>
          <cell r="C78">
            <v>230</v>
          </cell>
          <cell r="E78">
            <v>79197</v>
          </cell>
        </row>
        <row r="79">
          <cell r="A79" t="str">
            <v>05.6062</v>
          </cell>
          <cell r="B79" t="str">
            <v>Làõp âàût xaì theïp cäüt neïo 320kg/xaì</v>
          </cell>
          <cell r="C79">
            <v>320</v>
          </cell>
          <cell r="E79">
            <v>101260.5</v>
          </cell>
        </row>
        <row r="80">
          <cell r="A80" t="str">
            <v>05.6072</v>
          </cell>
          <cell r="B80" t="str">
            <v>Làõp âàût xaì theïp cäüt neïo 410kg/xaì</v>
          </cell>
          <cell r="C80">
            <v>410</v>
          </cell>
          <cell r="E80">
            <v>119376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ay du"/>
      <sheetName val="phu luc 1"/>
      <sheetName val="phu luc 2A"/>
      <sheetName val="Bang 2B"/>
      <sheetName val="phu luc 3"/>
      <sheetName val="Trung gian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D"/>
      <sheetName val="ND"/>
      <sheetName val="CONG"/>
      <sheetName val="DGCT"/>
      <sheetName val="XL4Poppy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PIPE-03E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9"/>
      <sheetName val="10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BC_KKTSCD"/>
      <sheetName val="Chitiet"/>
      <sheetName val="Sheet2 (2)"/>
      <sheetName val="Mau_BC_KKTSCD"/>
      <sheetName val="KH 2003 (moi max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d viaK0-T6"/>
      <sheetName val="cdvia T6-Tc24"/>
      <sheetName val="cdvia Tc24-T46"/>
      <sheetName val="cdbtnL2ko-k0+361"/>
      <sheetName val="cd btnL2k0+361-T19"/>
      <sheetName val="XL4Test5"/>
      <sheetName val="Congty"/>
      <sheetName val="VPPN"/>
      <sheetName val="XN74"/>
      <sheetName val="XN54"/>
      <sheetName val="XN33"/>
      <sheetName val="NK96"/>
      <sheetName val="KH12"/>
      <sheetName val="CN12"/>
      <sheetName val="HD12"/>
      <sheetName val="KH1"/>
      <sheetName val="Chi tiet - Dv lap"/>
      <sheetName val="TH KHTC"/>
      <sheetName val="000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Dong Dau"/>
      <sheetName val="Dong Dau (2)"/>
      <sheetName val="Sau dong"/>
      <sheetName val="Ma xa"/>
      <sheetName val="My dinh"/>
      <sheetName val="Tong cong"/>
      <sheetName val="1"/>
      <sheetName val="Chart2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HCT"/>
      <sheetName val="cap cho cac DT"/>
      <sheetName val="Ung - hoan"/>
      <sheetName val="CP may"/>
      <sheetName val="SS"/>
      <sheetName val="NVL"/>
      <sheetName val="cong Q2"/>
      <sheetName val="T.U luong Q1"/>
      <sheetName val="T.U luong Q2"/>
      <sheetName val="T.U luong Q3"/>
      <sheetName val="be tong"/>
      <sheetName val="Thep"/>
      <sheetName val="Tong hop thep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KL VL"/>
      <sheetName val="KHCTiet"/>
      <sheetName val="QT 9-6"/>
      <sheetName val="Thuong luu HB"/>
      <sheetName val="Thuyet minh"/>
      <sheetName val="CQ-HQ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HIT"/>
      <sheetName val="THXH"/>
      <sheetName val="BHXH"/>
      <sheetName val="DT"/>
      <sheetName val="THND"/>
      <sheetName val="THMD"/>
      <sheetName val="Phtro1"/>
      <sheetName val="DTKS1"/>
      <sheetName val="CT1m"/>
      <sheetName val="phan tich DG"/>
      <sheetName val="gia vat lieu"/>
      <sheetName val="gia xe may"/>
      <sheetName val="gia nhan cong"/>
      <sheetName val="Thep "/>
      <sheetName val="Chi tiet Khoi luong"/>
      <sheetName val="TH khoi luong"/>
      <sheetName val="Chiet tinh vat lieu "/>
      <sheetName val="TH KL VL"/>
      <sheetName val="tscd"/>
      <sheetName val="QT03"/>
      <sheetName val="QT"/>
      <sheetName val="PTmay"/>
      <sheetName val="KK"/>
      <sheetName val="QT Ky T"/>
      <sheetName val="BCKT"/>
      <sheetName val="bc vt TON BAI"/>
      <sheetName val="XXXXXXX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Q1-02"/>
      <sheetName val="Q2-02"/>
      <sheetName val="Q3-02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u luc HD"/>
      <sheetName val="Gia du thau"/>
      <sheetName val="PTDG"/>
      <sheetName val="Ca xe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binh do"/>
      <sheetName val="cot lieu"/>
      <sheetName val="van khuon"/>
      <sheetName val="CT BT"/>
      <sheetName val="lay mau"/>
      <sheetName val="mat ngoai goi"/>
      <sheetName val="coc tram-bt"/>
      <sheetName val="Caodo"/>
      <sheetName val="Dat"/>
      <sheetName val="KL-CTTK"/>
      <sheetName val="BTH"/>
      <sheetName val="VAT TU NHAN TXQN"/>
      <sheetName val="bang tong ke khoi luong vat tu"/>
      <sheetName val="hcong tkhe"/>
      <sheetName val="VAT TU NHAN TKHE"/>
      <sheetName val="hcong qn"/>
      <sheetName val="VAT TU NHAN (2)"/>
      <sheetName val="cong bien t10"/>
      <sheetName val="luong t9 "/>
      <sheetName val="bb t9"/>
      <sheetName val="XETT10-03"/>
      <sheetName val="bxet"/>
      <sheetName val="C45A-BH"/>
      <sheetName val="C46A-BH"/>
      <sheetName val="C47A-BH"/>
      <sheetName val="C48A-BH"/>
      <sheetName val="S-53-1"/>
      <sheetName val="XN79"/>
      <sheetName val="CTMT"/>
      <sheetName val="HTSD6LD"/>
      <sheetName val="HTSDDNN"/>
      <sheetName val="HTSDKT"/>
      <sheetName val="BD"/>
      <sheetName val="HTNT"/>
      <sheetName val="CHART"/>
      <sheetName val="HTDT"/>
      <sheetName val="HTSDD"/>
      <sheetName val="Tien ung"/>
      <sheetName val="phi luong3"/>
      <sheetName val="TH mau moi tu T10"/>
      <sheetName val="Tong hop Quy IV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KL Tram Cty"/>
      <sheetName val="Gam may Cty"/>
      <sheetName val="KL tram KH"/>
      <sheetName val="Gam may KH"/>
      <sheetName val="Cach dien"/>
      <sheetName val="Mang tai"/>
      <sheetName val="KL DDK"/>
      <sheetName val="T01"/>
      <sheetName val="T04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DGXDCB"/>
      <sheetName val="DEM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T1(T1)04"/>
      <sheetName val="CT xa"/>
      <sheetName val="TLGC"/>
      <sheetName val="BL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Quyet toan"/>
      <sheetName val="Thu hoi"/>
      <sheetName val="Lai vay"/>
      <sheetName val="Tien vay"/>
      <sheetName val="Cong no"/>
      <sheetName val="Cop pha"/>
      <sheetName val="20000000"/>
      <sheetName val="clvl"/>
      <sheetName val="Chenh lech"/>
      <sheetName val="Kinh phí"/>
      <sheetName val="00000005"/>
      <sheetName val="00000006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T7"/>
      <sheetName val="T10"/>
      <sheetName val="T11"/>
      <sheetName val="T12"/>
      <sheetName val="THDT"/>
      <sheetName val="DM-Goc"/>
      <sheetName val="Gia-CT"/>
      <sheetName val="PTCP"/>
      <sheetName val="cphoi"/>
      <sheetName val="XE DAU"/>
      <sheetName val="XE XANG"/>
      <sheetName val="KH-2001"/>
      <sheetName val="KH-2002"/>
      <sheetName val="KH-2003"/>
      <sheetName val="DGTL"/>
      <sheetName val="®¬ngi¸"/>
      <sheetName val="dongle"/>
      <sheetName val="Cau 2(3)"/>
      <sheetName val="Bang 2B"/>
      <sheetName val="Tong Thu"/>
      <sheetName val="Tong Chi"/>
      <sheetName val="Truong hoc"/>
      <sheetName val="Cty CP"/>
      <sheetName val="G.thau 3B"/>
      <sheetName val="T.Hop Thu-chi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N1111"/>
      <sheetName val="C1111"/>
      <sheetName val="1121"/>
      <sheetName val="daura"/>
      <sheetName val="dauvao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</sheetNames>
    <definedNames>
      <definedName name="DataFilter"/>
      <definedName name="DataSort"/>
      <definedName name="GoBack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 refreshError="1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"/>
      <sheetName val="TL"/>
      <sheetName val="Phantich"/>
      <sheetName val="DT"/>
      <sheetName val="DGNC"/>
      <sheetName val="TL Ky HD"/>
      <sheetName val="Sheet6"/>
      <sheetName val="Sheet7"/>
      <sheetName val="Sheet8"/>
      <sheetName val="Gia_VL"/>
      <sheetName val="dg-VTu"/>
    </sheetNames>
    <sheetDataSet>
      <sheetData sheetId="0" refreshError="1">
        <row r="2">
          <cell r="B2">
            <v>1.46</v>
          </cell>
        </row>
        <row r="3">
          <cell r="B3">
            <v>1</v>
          </cell>
        </row>
      </sheetData>
      <sheetData sheetId="1" refreshError="1">
        <row r="4">
          <cell r="I4">
            <v>1.07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XD TBA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uong"/>
      <sheetName val="Dgia-66"/>
      <sheetName val="Dgia-67"/>
      <sheetName val="Dgia-3385"/>
      <sheetName val="Chitiet"/>
      <sheetName val="Gia-VL"/>
      <sheetName val="gia VLXD"/>
      <sheetName val="gBT"/>
      <sheetName val="Dao-dat"/>
      <sheetName val="Chitiet_ TT"/>
      <sheetName val="Chitiet_ HT"/>
      <sheetName val="DmucLD"/>
      <sheetName val="QT_CTKC"/>
      <sheetName val="Gia_VL"/>
      <sheetName val="Gia_ VLXD"/>
      <sheetName val="GT_BETON"/>
      <sheetName val="KL_DAO"/>
      <sheetName val="QT_CTKC (2)"/>
      <sheetName val="Dgia_66"/>
      <sheetName val="Dgia_67"/>
      <sheetName val="chi tiet"/>
      <sheetName val="Bu CL"/>
    </sheetNames>
    <sheetDataSet>
      <sheetData sheetId="0" refreshError="1"/>
      <sheetData sheetId="1" refreshError="1">
        <row r="7">
          <cell r="B7" t="str">
            <v>L¾P §ÆT MBA TRUNG GIAN</v>
          </cell>
        </row>
        <row r="8">
          <cell r="A8" t="str">
            <v>01.1131</v>
          </cell>
          <cell r="B8" t="str">
            <v>L¾p ®Æt MBA 35/22(15)/6KV, S&lt; =1000KVA</v>
          </cell>
          <cell r="C8" t="str">
            <v>m¸y</v>
          </cell>
          <cell r="D8">
            <v>148243</v>
          </cell>
          <cell r="E8">
            <v>262167</v>
          </cell>
          <cell r="F8">
            <v>315191</v>
          </cell>
        </row>
        <row r="9">
          <cell r="A9" t="str">
            <v>01.1132</v>
          </cell>
          <cell r="B9" t="str">
            <v>L¾p ®Æt MBA 35/22(15)/6KV, S&lt; =1800KVA</v>
          </cell>
          <cell r="C9" t="str">
            <v>m¸y</v>
          </cell>
          <cell r="D9">
            <v>153446</v>
          </cell>
          <cell r="E9">
            <v>309526</v>
          </cell>
          <cell r="F9">
            <v>321354</v>
          </cell>
        </row>
        <row r="10">
          <cell r="A10" t="str">
            <v>01.1133</v>
          </cell>
          <cell r="B10" t="str">
            <v>L¾p ®Æt MBA 35/22(15)/6KV, S&lt; =3200KVA</v>
          </cell>
          <cell r="C10" t="str">
            <v>m¸y</v>
          </cell>
          <cell r="D10">
            <v>281186</v>
          </cell>
          <cell r="E10">
            <v>372108</v>
          </cell>
          <cell r="F10">
            <v>367691</v>
          </cell>
        </row>
        <row r="11">
          <cell r="A11" t="str">
            <v>01.1134</v>
          </cell>
          <cell r="B11" t="str">
            <v>L¾p ®Æt MBA 35/22(15)/6KV, S&lt; =5600KVA</v>
          </cell>
          <cell r="C11" t="str">
            <v>m¸y</v>
          </cell>
          <cell r="D11">
            <v>282154</v>
          </cell>
          <cell r="E11">
            <v>456678</v>
          </cell>
          <cell r="F11">
            <v>448058</v>
          </cell>
        </row>
        <row r="12">
          <cell r="A12" t="str">
            <v>01.1135</v>
          </cell>
          <cell r="B12" t="str">
            <v>L¾p ®Æt MBA 35/22(15)/6KV, S&lt; =7500KVA</v>
          </cell>
          <cell r="C12" t="str">
            <v>m¸y</v>
          </cell>
          <cell r="D12">
            <v>282154</v>
          </cell>
          <cell r="E12">
            <v>493212</v>
          </cell>
          <cell r="F12">
            <v>448058</v>
          </cell>
        </row>
        <row r="13">
          <cell r="A13" t="str">
            <v>05.5215</v>
          </cell>
          <cell r="B13" t="str">
            <v>L¾P §ÆT MBA PH¢N PHèI- 3 PHA</v>
          </cell>
          <cell r="C13" t="str">
            <v>cét</v>
          </cell>
          <cell r="D13">
            <v>10970</v>
          </cell>
          <cell r="E13">
            <v>111001.79999999999</v>
          </cell>
        </row>
        <row r="14">
          <cell r="A14" t="str">
            <v>01.1141</v>
          </cell>
          <cell r="B14" t="str">
            <v>L¾p ®Æt MBA 35(22)/0,4KV, S&lt; =30KVA</v>
          </cell>
          <cell r="C14" t="str">
            <v>m¸y</v>
          </cell>
          <cell r="D14">
            <v>483865</v>
          </cell>
          <cell r="E14">
            <v>52095</v>
          </cell>
          <cell r="F14">
            <v>107252</v>
          </cell>
        </row>
        <row r="15">
          <cell r="A15" t="str">
            <v>01.1142</v>
          </cell>
          <cell r="B15" t="str">
            <v>L¾p ®Æt MBA 35(22)/0,4KV, S&lt; =50KVA</v>
          </cell>
          <cell r="C15" t="str">
            <v>m¸y</v>
          </cell>
          <cell r="D15">
            <v>485820</v>
          </cell>
          <cell r="E15">
            <v>58692</v>
          </cell>
          <cell r="F15">
            <v>107252</v>
          </cell>
        </row>
        <row r="16">
          <cell r="A16" t="str">
            <v>01.1143</v>
          </cell>
          <cell r="B16" t="str">
            <v>L¾p ®Æt MBA 35(22)/0,4KV, S&lt; =100KVA</v>
          </cell>
          <cell r="C16" t="str">
            <v>m¸y</v>
          </cell>
          <cell r="D16">
            <v>486441</v>
          </cell>
          <cell r="E16">
            <v>71715</v>
          </cell>
          <cell r="F16">
            <v>107252</v>
          </cell>
        </row>
        <row r="17">
          <cell r="A17" t="str">
            <v>01.1144</v>
          </cell>
          <cell r="B17" t="str">
            <v>L¾p ®Æt MBA 35(22)/0,4KV, S&lt; =180KVA</v>
          </cell>
          <cell r="C17" t="str">
            <v>m¸y</v>
          </cell>
          <cell r="D17">
            <v>486441</v>
          </cell>
          <cell r="E17">
            <v>84063</v>
          </cell>
          <cell r="F17">
            <v>107252</v>
          </cell>
        </row>
        <row r="18">
          <cell r="A18" t="str">
            <v>01.1145</v>
          </cell>
          <cell r="B18" t="str">
            <v>L¾p ®Æt MBA 35(22)/0,4KV, S&lt; =320KVA</v>
          </cell>
          <cell r="C18" t="str">
            <v>m¸y</v>
          </cell>
          <cell r="D18">
            <v>486441</v>
          </cell>
          <cell r="E18">
            <v>98270</v>
          </cell>
          <cell r="F18">
            <v>127832</v>
          </cell>
        </row>
        <row r="19">
          <cell r="A19" t="str">
            <v>01.1146</v>
          </cell>
          <cell r="B19" t="str">
            <v>L¾p ®Æt MBA 35(22)/0,4KV, S&lt; =560KVA</v>
          </cell>
          <cell r="C19" t="str">
            <v>m¸y</v>
          </cell>
          <cell r="D19">
            <v>486441</v>
          </cell>
          <cell r="E19">
            <v>117214</v>
          </cell>
          <cell r="F19">
            <v>127832</v>
          </cell>
        </row>
        <row r="20">
          <cell r="A20" t="str">
            <v>01.1147</v>
          </cell>
          <cell r="B20" t="str">
            <v>L¾p ®Æt MBA 35(22)/0,4KV, S&gt; =750KVA</v>
          </cell>
          <cell r="C20" t="str">
            <v>m¸y</v>
          </cell>
          <cell r="D20">
            <v>486441</v>
          </cell>
          <cell r="E20">
            <v>136158</v>
          </cell>
          <cell r="F20">
            <v>145471</v>
          </cell>
        </row>
        <row r="21">
          <cell r="A21" t="str">
            <v>01.1151</v>
          </cell>
          <cell r="B21" t="str">
            <v>L¾p ®Æt MBA 15;10;6/0,4KV, S&lt; =30KVA</v>
          </cell>
          <cell r="C21" t="str">
            <v>m¸y</v>
          </cell>
          <cell r="D21">
            <v>479479</v>
          </cell>
          <cell r="E21">
            <v>47359</v>
          </cell>
          <cell r="F21">
            <v>107252</v>
          </cell>
        </row>
        <row r="22">
          <cell r="A22" t="str">
            <v>01.1152</v>
          </cell>
          <cell r="B22" t="str">
            <v>L¾p ®Æt MBA 15;10;6/0,4KV, S&lt; =50KVA</v>
          </cell>
          <cell r="C22" t="str">
            <v>m¸y</v>
          </cell>
          <cell r="D22">
            <v>481434</v>
          </cell>
          <cell r="E22">
            <v>53279</v>
          </cell>
          <cell r="F22">
            <v>107252</v>
          </cell>
        </row>
        <row r="23">
          <cell r="A23" t="str">
            <v>01.1153</v>
          </cell>
          <cell r="B23" t="str">
            <v>L¾p ®Æt MBA 15;10;6/0,4KV, S&lt; =100KVA</v>
          </cell>
          <cell r="C23" t="str">
            <v>m¸y</v>
          </cell>
          <cell r="D23">
            <v>482055</v>
          </cell>
          <cell r="E23">
            <v>65119</v>
          </cell>
          <cell r="F23">
            <v>107252</v>
          </cell>
        </row>
        <row r="24">
          <cell r="A24" t="str">
            <v>01.1154</v>
          </cell>
          <cell r="B24" t="str">
            <v>L¾p ®Æt MBA 15;10;6/0,4KV, S&lt; =180KVA</v>
          </cell>
          <cell r="C24" t="str">
            <v>m¸y</v>
          </cell>
          <cell r="D24">
            <v>482055</v>
          </cell>
          <cell r="E24">
            <v>76959</v>
          </cell>
          <cell r="F24">
            <v>107252</v>
          </cell>
        </row>
        <row r="25">
          <cell r="A25" t="str">
            <v>01.1155</v>
          </cell>
          <cell r="B25" t="str">
            <v>L¾p ®Æt MBA 15;10;6/0,4KV, S&lt; =320KVA</v>
          </cell>
          <cell r="C25" t="str">
            <v>m¸y</v>
          </cell>
          <cell r="D25">
            <v>482055</v>
          </cell>
          <cell r="E25">
            <v>89982</v>
          </cell>
          <cell r="F25">
            <v>127832</v>
          </cell>
        </row>
        <row r="26">
          <cell r="A26" t="str">
            <v>01.1156</v>
          </cell>
          <cell r="B26" t="str">
            <v>L¾p ®Æt MBA 15;10;6/0,4KV, S&lt; =560KVA</v>
          </cell>
          <cell r="C26" t="str">
            <v>m¸y</v>
          </cell>
          <cell r="D26">
            <v>482055</v>
          </cell>
          <cell r="E26">
            <v>106558</v>
          </cell>
          <cell r="F26">
            <v>127832</v>
          </cell>
        </row>
        <row r="27">
          <cell r="A27" t="str">
            <v>01.1157</v>
          </cell>
          <cell r="B27" t="str">
            <v>L¾p ®Æt MBA 15;10;6/0,4KV, S&gt; =750KVA</v>
          </cell>
          <cell r="C27" t="str">
            <v>m¸y</v>
          </cell>
          <cell r="D27">
            <v>482055</v>
          </cell>
          <cell r="E27">
            <v>124318</v>
          </cell>
          <cell r="F27">
            <v>145471</v>
          </cell>
        </row>
        <row r="28">
          <cell r="A28" t="str">
            <v>05.5220</v>
          </cell>
          <cell r="B28" t="str">
            <v>L¾P §ÆT TU, TI</v>
          </cell>
          <cell r="E28">
            <v>0</v>
          </cell>
        </row>
        <row r="29">
          <cell r="A29" t="str">
            <v>02.1111</v>
          </cell>
          <cell r="B29" t="str">
            <v>L¾p ®Æt TU 1 pha - 500KV</v>
          </cell>
          <cell r="C29" t="str">
            <v>bé</v>
          </cell>
          <cell r="D29">
            <v>60759</v>
          </cell>
          <cell r="E29">
            <v>168782</v>
          </cell>
          <cell r="F29">
            <v>398285</v>
          </cell>
        </row>
        <row r="30">
          <cell r="A30" t="str">
            <v>02.1112</v>
          </cell>
          <cell r="B30" t="str">
            <v>L¾p ®Æt TU 1 pha - 220KV</v>
          </cell>
          <cell r="C30" t="str">
            <v>bé</v>
          </cell>
          <cell r="D30">
            <v>40560</v>
          </cell>
          <cell r="E30">
            <v>146687</v>
          </cell>
          <cell r="F30">
            <v>301118</v>
          </cell>
        </row>
        <row r="31">
          <cell r="A31" t="str">
            <v>02.1113</v>
          </cell>
          <cell r="B31" t="str">
            <v>L¾p ®Æt TU 1 pha &lt; = 110KV</v>
          </cell>
          <cell r="C31" t="str">
            <v>bé</v>
          </cell>
          <cell r="D31">
            <v>26590</v>
          </cell>
          <cell r="E31">
            <v>115079</v>
          </cell>
          <cell r="F31">
            <v>129706</v>
          </cell>
        </row>
        <row r="32">
          <cell r="A32" t="str">
            <v>02.1114</v>
          </cell>
          <cell r="B32" t="str">
            <v>L¾p ®Æt TU 1 pha &lt; = 35KV</v>
          </cell>
          <cell r="C32" t="str">
            <v>bé</v>
          </cell>
          <cell r="D32">
            <v>22642</v>
          </cell>
          <cell r="E32">
            <v>46031</v>
          </cell>
          <cell r="F32">
            <v>74206</v>
          </cell>
        </row>
        <row r="33">
          <cell r="A33" t="str">
            <v>02.1115</v>
          </cell>
          <cell r="B33" t="str">
            <v>L¾p ®Æt TU 1 pha &lt; = 10KV</v>
          </cell>
          <cell r="C33" t="str">
            <v>bé</v>
          </cell>
          <cell r="D33">
            <v>9741</v>
          </cell>
          <cell r="E33">
            <v>36825</v>
          </cell>
          <cell r="F33">
            <v>66502</v>
          </cell>
        </row>
        <row r="34">
          <cell r="A34" t="str">
            <v>02.1116</v>
          </cell>
          <cell r="B34" t="str">
            <v>L¾p ®Æt TU 3 pha &lt; = 35KV</v>
          </cell>
          <cell r="C34" t="str">
            <v>bé</v>
          </cell>
          <cell r="D34">
            <v>18113</v>
          </cell>
          <cell r="E34">
            <v>36825</v>
          </cell>
          <cell r="F34">
            <v>56424</v>
          </cell>
        </row>
        <row r="35">
          <cell r="A35" t="str">
            <v>02.1117</v>
          </cell>
          <cell r="B35" t="str">
            <v>L¾p ®Æt TU 3 pha &lt; = 10KV</v>
          </cell>
          <cell r="C35" t="str">
            <v>bé</v>
          </cell>
          <cell r="D35">
            <v>7793</v>
          </cell>
          <cell r="E35">
            <v>29460</v>
          </cell>
          <cell r="F35">
            <v>50262</v>
          </cell>
        </row>
        <row r="36">
          <cell r="A36" t="str">
            <v>02.1121</v>
          </cell>
          <cell r="B36" t="str">
            <v>L¾p ®Æt TI  - 500KV</v>
          </cell>
          <cell r="C36" t="str">
            <v>bé</v>
          </cell>
          <cell r="D36">
            <v>60759</v>
          </cell>
          <cell r="E36">
            <v>168782</v>
          </cell>
          <cell r="F36">
            <v>398285</v>
          </cell>
        </row>
        <row r="37">
          <cell r="A37" t="str">
            <v>02.1122</v>
          </cell>
          <cell r="B37" t="str">
            <v>L¾p ®Æt TI  - 220KV</v>
          </cell>
          <cell r="C37" t="str">
            <v>bé</v>
          </cell>
          <cell r="D37">
            <v>40560</v>
          </cell>
          <cell r="E37">
            <v>146687</v>
          </cell>
          <cell r="F37">
            <v>301118</v>
          </cell>
        </row>
        <row r="38">
          <cell r="A38" t="str">
            <v>02.1123</v>
          </cell>
          <cell r="B38" t="str">
            <v>L¾p ®Æt TI  &lt; = 110KV</v>
          </cell>
          <cell r="C38" t="str">
            <v>bé</v>
          </cell>
          <cell r="D38">
            <v>26590</v>
          </cell>
          <cell r="E38">
            <v>115079</v>
          </cell>
          <cell r="F38">
            <v>129706</v>
          </cell>
        </row>
        <row r="39">
          <cell r="A39" t="str">
            <v>02.1124</v>
          </cell>
          <cell r="B39" t="str">
            <v>L¾p ®Æt TI  &lt; = 35KV</v>
          </cell>
          <cell r="C39" t="str">
            <v>bé</v>
          </cell>
          <cell r="D39">
            <v>22642</v>
          </cell>
          <cell r="E39">
            <v>46031</v>
          </cell>
          <cell r="F39">
            <v>74206</v>
          </cell>
        </row>
        <row r="40">
          <cell r="A40" t="str">
            <v>02.1125</v>
          </cell>
          <cell r="B40" t="str">
            <v>L¾p ®Æt TI &lt; = 10KV</v>
          </cell>
          <cell r="C40" t="str">
            <v>bé</v>
          </cell>
          <cell r="D40">
            <v>9741</v>
          </cell>
          <cell r="E40">
            <v>36825</v>
          </cell>
          <cell r="F40">
            <v>66502</v>
          </cell>
        </row>
        <row r="41">
          <cell r="A41" t="str">
            <v>05.5230</v>
          </cell>
          <cell r="B41" t="str">
            <v>L¾P §ÆT M¸Y C¾T</v>
          </cell>
          <cell r="E41">
            <v>0</v>
          </cell>
        </row>
        <row r="42">
          <cell r="A42" t="str">
            <v>02.2111</v>
          </cell>
          <cell r="B42" t="str">
            <v>L¾p ®Æt MC Ýt dÇu ngoµi trêi lo¹i 220KV</v>
          </cell>
          <cell r="C42" t="str">
            <v>m¸y</v>
          </cell>
          <cell r="D42">
            <v>294488</v>
          </cell>
          <cell r="E42">
            <v>1285464</v>
          </cell>
          <cell r="F42">
            <v>722788</v>
          </cell>
        </row>
        <row r="43">
          <cell r="A43" t="str">
            <v>02.2112</v>
          </cell>
          <cell r="B43" t="str">
            <v>L¾p ®Æt MC Ýt dÇu ngoµi trêi lo¹i &lt; =110KV</v>
          </cell>
          <cell r="C43" t="str">
            <v>m¸y</v>
          </cell>
          <cell r="D43">
            <v>176163</v>
          </cell>
          <cell r="E43">
            <v>502346</v>
          </cell>
          <cell r="F43">
            <v>417148</v>
          </cell>
        </row>
        <row r="44">
          <cell r="A44" t="str">
            <v>02.2113</v>
          </cell>
          <cell r="B44" t="str">
            <v>L¾p ®Æt MC Ýt dÇu ngoµi trêi lo¹i &lt; =35KV</v>
          </cell>
          <cell r="C44" t="str">
            <v>m¸y</v>
          </cell>
          <cell r="D44">
            <v>118358</v>
          </cell>
          <cell r="E44">
            <v>241870</v>
          </cell>
          <cell r="F44">
            <v>156115</v>
          </cell>
        </row>
        <row r="45">
          <cell r="A45" t="str">
            <v>02.2114</v>
          </cell>
          <cell r="B45" t="str">
            <v>L¾p ®Æt MC nhiÒu dÇu ngoµi trêi lo¹i 220KV</v>
          </cell>
          <cell r="C45" t="str">
            <v>m¸y</v>
          </cell>
          <cell r="D45">
            <v>294488</v>
          </cell>
          <cell r="E45">
            <v>1671103</v>
          </cell>
          <cell r="F45">
            <v>722788</v>
          </cell>
        </row>
        <row r="46">
          <cell r="A46" t="str">
            <v>02.2115</v>
          </cell>
          <cell r="B46" t="str">
            <v>L¾p ®Æt MC nhiÒu dÇu ngoµi trêi lo¹i &lt; =110KV</v>
          </cell>
          <cell r="C46" t="str">
            <v>m¸y</v>
          </cell>
          <cell r="D46">
            <v>176163</v>
          </cell>
          <cell r="E46">
            <v>653050</v>
          </cell>
          <cell r="F46">
            <v>417148</v>
          </cell>
        </row>
        <row r="47">
          <cell r="A47" t="str">
            <v>02.2116</v>
          </cell>
          <cell r="B47" t="str">
            <v>L¾p ®Æt MC nhiÒu dÇu ngoµi trêi lo¹i &lt; =35KV</v>
          </cell>
          <cell r="C47" t="str">
            <v>m¸y</v>
          </cell>
          <cell r="D47">
            <v>118358</v>
          </cell>
          <cell r="E47">
            <v>314431</v>
          </cell>
          <cell r="F47">
            <v>156115</v>
          </cell>
        </row>
        <row r="48">
          <cell r="A48" t="str">
            <v>02.2121</v>
          </cell>
          <cell r="B48" t="str">
            <v>L¾p ®Æt MC khÝ SF6  lo¹i 500KV</v>
          </cell>
          <cell r="C48" t="str">
            <v>m¸y</v>
          </cell>
          <cell r="D48">
            <v>357287</v>
          </cell>
          <cell r="E48">
            <v>1633892</v>
          </cell>
          <cell r="F48">
            <v>536481</v>
          </cell>
        </row>
        <row r="49">
          <cell r="A49" t="str">
            <v>02.2122</v>
          </cell>
          <cell r="B49" t="str">
            <v>L¾p ®Æt MC khÝ SF6  lo¹i 220KV</v>
          </cell>
          <cell r="C49" t="str">
            <v>m¸y</v>
          </cell>
          <cell r="D49">
            <v>294488</v>
          </cell>
          <cell r="E49">
            <v>899825</v>
          </cell>
          <cell r="F49">
            <v>392208</v>
          </cell>
        </row>
        <row r="50">
          <cell r="A50" t="str">
            <v>02.2123</v>
          </cell>
          <cell r="B50" t="str">
            <v>L¾p ®Æt MC khÝ SF6  lo¹i &lt; =110KV</v>
          </cell>
          <cell r="C50" t="str">
            <v>m¸y</v>
          </cell>
          <cell r="D50">
            <v>176163</v>
          </cell>
          <cell r="E50">
            <v>351642</v>
          </cell>
          <cell r="F50">
            <v>231685</v>
          </cell>
        </row>
        <row r="51">
          <cell r="A51" t="str">
            <v>02.2124</v>
          </cell>
          <cell r="B51" t="str">
            <v>L¾p ®Æt MC khÝ SF6  lo¹i &lt; =35KV</v>
          </cell>
          <cell r="C51" t="str">
            <v>m¸y</v>
          </cell>
          <cell r="D51">
            <v>118358</v>
          </cell>
          <cell r="E51">
            <v>169309</v>
          </cell>
          <cell r="F51">
            <v>97316</v>
          </cell>
        </row>
        <row r="52">
          <cell r="A52" t="str">
            <v>05.6051</v>
          </cell>
          <cell r="B52" t="str">
            <v>L¾P §ÆT DAO C¸CH LY NGOµI TRêI</v>
          </cell>
          <cell r="C52" t="str">
            <v>bé</v>
          </cell>
          <cell r="E52">
            <v>37802.400000000001</v>
          </cell>
        </row>
        <row r="53">
          <cell r="A53" t="str">
            <v>02.3111a</v>
          </cell>
          <cell r="B53" t="str">
            <v>L¾p ®Æt DCL 1 pha ngoµi trêi kh«ng T.®Þa lo¹i 500KV</v>
          </cell>
          <cell r="C53" t="str">
            <v>bé</v>
          </cell>
          <cell r="D53">
            <v>48432</v>
          </cell>
          <cell r="E53">
            <v>191128</v>
          </cell>
          <cell r="F53">
            <v>209951</v>
          </cell>
        </row>
        <row r="54">
          <cell r="A54" t="str">
            <v>02.3112a</v>
          </cell>
          <cell r="B54" t="str">
            <v>L¾p ®Æt DCL 1 pha ngoµi trêi kh«ng T.®Þa lo¹i 220KV</v>
          </cell>
          <cell r="C54" t="str">
            <v>bé</v>
          </cell>
          <cell r="D54">
            <v>40901</v>
          </cell>
          <cell r="E54">
            <v>128546</v>
          </cell>
          <cell r="F54">
            <v>174959</v>
          </cell>
        </row>
        <row r="55">
          <cell r="A55" t="str">
            <v>02.3113a</v>
          </cell>
          <cell r="B55" t="str">
            <v>L¾p ®Æt DCL 1 pha ngoµi trêi kh«ng T.®Þa lo¹i &lt; =110KV</v>
          </cell>
          <cell r="C55" t="str">
            <v>bé</v>
          </cell>
          <cell r="D55">
            <v>28911</v>
          </cell>
          <cell r="E55">
            <v>77128</v>
          </cell>
          <cell r="F55">
            <v>86245</v>
          </cell>
        </row>
        <row r="56">
          <cell r="A56" t="str">
            <v>02.3114a</v>
          </cell>
          <cell r="B56" t="str">
            <v>L¾p ®Æt DCL 1 pha ngoµi trêi kh«ng T.®Þa lo¹i &lt; =35KV</v>
          </cell>
          <cell r="C56" t="str">
            <v>bé</v>
          </cell>
          <cell r="D56">
            <v>19082</v>
          </cell>
          <cell r="E56">
            <v>38564</v>
          </cell>
          <cell r="F56">
            <v>60141</v>
          </cell>
        </row>
        <row r="57">
          <cell r="A57" t="str">
            <v>02.3115a</v>
          </cell>
          <cell r="B57" t="str">
            <v>L¾p ®Æt DCL 1 pha ngoµi trêi kh«ng T.®Þa lo¹i &lt; =10KV</v>
          </cell>
          <cell r="C57" t="str">
            <v>bé</v>
          </cell>
          <cell r="D57">
            <v>16822</v>
          </cell>
          <cell r="E57">
            <v>32137</v>
          </cell>
          <cell r="F57">
            <v>23804</v>
          </cell>
        </row>
        <row r="58">
          <cell r="A58" t="str">
            <v>02.3111b</v>
          </cell>
          <cell r="B58" t="str">
            <v>L¾p ®Æt DCL 1P- ngoµi trêi,T.®Þa 1®Çu lo¹i 500KV</v>
          </cell>
          <cell r="C58" t="str">
            <v>bé</v>
          </cell>
          <cell r="D58">
            <v>48432</v>
          </cell>
          <cell r="E58">
            <v>265550</v>
          </cell>
          <cell r="F58">
            <v>209951</v>
          </cell>
        </row>
        <row r="59">
          <cell r="A59" t="str">
            <v>02.3112b</v>
          </cell>
          <cell r="B59" t="str">
            <v>L¾p ®Æt DCL 1P- ngoµi trêi,T.®Þa 1®Çu lo¹i 220KV</v>
          </cell>
          <cell r="C59" t="str">
            <v>bé</v>
          </cell>
          <cell r="D59">
            <v>40901</v>
          </cell>
          <cell r="E59">
            <v>176751</v>
          </cell>
          <cell r="F59">
            <v>174959</v>
          </cell>
        </row>
        <row r="60">
          <cell r="A60" t="str">
            <v>02.3113b</v>
          </cell>
          <cell r="B60" t="str">
            <v>L¾p ®Æt DCL 1P- ngoµi trêi,T.®Þa 1®Çu lo¹i &lt; =110KV</v>
          </cell>
          <cell r="C60" t="str">
            <v>bé</v>
          </cell>
          <cell r="D60">
            <v>28911</v>
          </cell>
          <cell r="E60">
            <v>110956</v>
          </cell>
          <cell r="F60">
            <v>86245</v>
          </cell>
        </row>
        <row r="61">
          <cell r="A61" t="str">
            <v>02.3114b</v>
          </cell>
          <cell r="B61" t="str">
            <v>L¾p ®Æt DCL 1P- ngoµi trêi,T.®Þa 1®Çu lo¹i &lt; =35KV</v>
          </cell>
          <cell r="C61" t="str">
            <v>bé</v>
          </cell>
          <cell r="D61">
            <v>19082</v>
          </cell>
          <cell r="E61">
            <v>72392</v>
          </cell>
          <cell r="F61">
            <v>60141</v>
          </cell>
        </row>
        <row r="62">
          <cell r="A62" t="str">
            <v>02.3115b</v>
          </cell>
          <cell r="B62" t="str">
            <v>L¾p ®Æt DCL 1P- ngoµi trêi,T.®Þa 1®Çu lo¹i &lt; =10KV</v>
          </cell>
          <cell r="C62" t="str">
            <v>bé</v>
          </cell>
          <cell r="D62">
            <v>16822</v>
          </cell>
          <cell r="E62">
            <v>59199</v>
          </cell>
          <cell r="F62">
            <v>23804</v>
          </cell>
        </row>
        <row r="63">
          <cell r="A63" t="str">
            <v>02.3111c</v>
          </cell>
          <cell r="B63" t="str">
            <v>L¾p ®Æt DCL 1P- ngoµi trêi,T.®Þa 2®Çu lo¹i 500KV</v>
          </cell>
          <cell r="C63" t="str">
            <v>bé</v>
          </cell>
          <cell r="D63">
            <v>48432</v>
          </cell>
          <cell r="E63">
            <v>318660</v>
          </cell>
          <cell r="F63">
            <v>209951</v>
          </cell>
        </row>
        <row r="64">
          <cell r="A64" t="str">
            <v>02.3112c</v>
          </cell>
          <cell r="B64" t="str">
            <v>L¾p ®Æt DCL 1P- ngoµi trêi,T.®Þa 2®Çu lo¹i 220KV</v>
          </cell>
          <cell r="C64" t="str">
            <v>bé</v>
          </cell>
          <cell r="D64">
            <v>40901</v>
          </cell>
          <cell r="E64">
            <v>212102</v>
          </cell>
          <cell r="F64">
            <v>174959</v>
          </cell>
        </row>
        <row r="65">
          <cell r="A65" t="str">
            <v>02.3113c</v>
          </cell>
          <cell r="B65" t="str">
            <v>L¾p ®Æt DCL 1P- ngoµi trêi,T.®Þa 2®Çu lo¹i &lt; =110KV</v>
          </cell>
          <cell r="C65" t="str">
            <v>bé</v>
          </cell>
          <cell r="D65">
            <v>28911</v>
          </cell>
          <cell r="E65">
            <v>133113</v>
          </cell>
          <cell r="F65">
            <v>86245</v>
          </cell>
        </row>
        <row r="66">
          <cell r="A66" t="str">
            <v>02.3114c</v>
          </cell>
          <cell r="B66" t="str">
            <v>L¾p ®Æt DCL 1P- ngoµi trêi,T.®Þa 2®Çu lo¹i &lt; =35KV</v>
          </cell>
          <cell r="C66" t="str">
            <v>bé</v>
          </cell>
          <cell r="D66">
            <v>19082</v>
          </cell>
          <cell r="E66">
            <v>86938</v>
          </cell>
          <cell r="F66">
            <v>60141</v>
          </cell>
        </row>
        <row r="67">
          <cell r="A67" t="str">
            <v>02.3115c</v>
          </cell>
          <cell r="B67" t="str">
            <v>L¾p ®Æt DCL 1P- ngoµi trêi,T.®Þa 2®Çu lo¹i &lt; =10KV</v>
          </cell>
          <cell r="C67" t="str">
            <v>bé</v>
          </cell>
          <cell r="D67">
            <v>16822</v>
          </cell>
          <cell r="E67">
            <v>71039</v>
          </cell>
          <cell r="F67">
            <v>23804</v>
          </cell>
        </row>
        <row r="68">
          <cell r="A68" t="str">
            <v>02.3121a</v>
          </cell>
          <cell r="B68" t="str">
            <v>L¾p ®Æt DCL 3 pha ngoµi trêi kh«ng T.®Þa lo¹i 220KV</v>
          </cell>
          <cell r="C68" t="str">
            <v>bé</v>
          </cell>
          <cell r="D68">
            <v>111846</v>
          </cell>
          <cell r="E68">
            <v>262167</v>
          </cell>
          <cell r="F68">
            <v>349919</v>
          </cell>
        </row>
        <row r="69">
          <cell r="A69" t="str">
            <v>02.3122a</v>
          </cell>
          <cell r="B69" t="str">
            <v>L¾p ®Æt DCL 3 pha ngoµi trêi kh«ng T.®Þa lo¹i &lt; =110KV</v>
          </cell>
          <cell r="C69" t="str">
            <v>bé</v>
          </cell>
          <cell r="D69">
            <v>79116</v>
          </cell>
          <cell r="E69">
            <v>154256</v>
          </cell>
          <cell r="F69">
            <v>155033</v>
          </cell>
        </row>
        <row r="70">
          <cell r="A70" t="str">
            <v>02.3123a</v>
          </cell>
          <cell r="B70" t="str">
            <v>L¾p ®Æt DCL 3 pha ngoµi trêi kh«ng T.®Þa lo¹i &lt; =35KV</v>
          </cell>
          <cell r="C70" t="str">
            <v>bé</v>
          </cell>
          <cell r="D70">
            <v>51280</v>
          </cell>
          <cell r="E70">
            <v>77128</v>
          </cell>
          <cell r="F70">
            <v>99653</v>
          </cell>
        </row>
        <row r="71">
          <cell r="A71" t="str">
            <v>02.3124a</v>
          </cell>
          <cell r="B71" t="str">
            <v>L¾p ®Æt DCL 3 pha ngoµi trêi kh«ng T.®Þa lo¹i &lt; =10KV</v>
          </cell>
          <cell r="C71" t="str">
            <v>bé</v>
          </cell>
          <cell r="D71">
            <v>47384</v>
          </cell>
          <cell r="E71">
            <v>64273</v>
          </cell>
          <cell r="F71">
            <v>19043</v>
          </cell>
        </row>
        <row r="72">
          <cell r="A72" t="str">
            <v>02.3121b</v>
          </cell>
          <cell r="B72" t="str">
            <v>L¾p ®Æt DCL 3P- ngoµi trêi,T.®Þa 1®Çu lo¹i 220KV</v>
          </cell>
          <cell r="C72" t="str">
            <v>bé</v>
          </cell>
          <cell r="D72">
            <v>111846</v>
          </cell>
          <cell r="E72">
            <v>356885</v>
          </cell>
          <cell r="F72">
            <v>349919</v>
          </cell>
        </row>
        <row r="73">
          <cell r="A73" t="str">
            <v>02.3122b</v>
          </cell>
          <cell r="B73" t="str">
            <v>L¾p ®Æt DCL 3P- ngoµi trêi,T.®Þa 1®Çu lo¹i &lt; =110KV</v>
          </cell>
          <cell r="C73" t="str">
            <v>bé</v>
          </cell>
          <cell r="D73">
            <v>79116</v>
          </cell>
          <cell r="E73">
            <v>221912</v>
          </cell>
          <cell r="F73">
            <v>155033</v>
          </cell>
        </row>
        <row r="74">
          <cell r="A74" t="str">
            <v>02.3123b</v>
          </cell>
          <cell r="B74" t="str">
            <v>L¾p ®Æt DCL 3P- ngoµi trêi,T.®Þa 1®Çu lo¹i &lt; =35KV</v>
          </cell>
          <cell r="C74" t="str">
            <v>bé</v>
          </cell>
          <cell r="D74">
            <v>51280</v>
          </cell>
          <cell r="E74">
            <v>144784</v>
          </cell>
          <cell r="F74">
            <v>99653</v>
          </cell>
        </row>
        <row r="75">
          <cell r="A75" t="str">
            <v>02.3124b</v>
          </cell>
          <cell r="B75" t="str">
            <v>L¾p ®Æt DCL 3P- ngoµi trêi,T.®Þa 1®Çu lo¹i &lt; =10KV</v>
          </cell>
          <cell r="C75" t="str">
            <v>bé</v>
          </cell>
          <cell r="D75">
            <v>47384</v>
          </cell>
          <cell r="E75">
            <v>118398</v>
          </cell>
          <cell r="F75">
            <v>19043</v>
          </cell>
        </row>
        <row r="76">
          <cell r="A76" t="str">
            <v>02.3121c</v>
          </cell>
          <cell r="B76" t="str">
            <v>L¾p ®Æt DCL 3P- ngoµi trêi,T.®Þa 2®Çu lo¹i 220KV</v>
          </cell>
          <cell r="C76" t="str">
            <v>bé</v>
          </cell>
          <cell r="D76">
            <v>111846</v>
          </cell>
          <cell r="E76">
            <v>428262</v>
          </cell>
          <cell r="F76">
            <v>349919</v>
          </cell>
        </row>
        <row r="77">
          <cell r="A77" t="str">
            <v>02.3122c</v>
          </cell>
          <cell r="B77" t="str">
            <v>L¾p ®Æt DCL 3P- ngoµi trêi,T.®Þa 2®Çu lo¹i &lt; =110KV</v>
          </cell>
          <cell r="C77" t="str">
            <v>bé</v>
          </cell>
          <cell r="D77">
            <v>79116</v>
          </cell>
          <cell r="E77">
            <v>261152</v>
          </cell>
          <cell r="F77">
            <v>155033</v>
          </cell>
        </row>
        <row r="78">
          <cell r="A78" t="str">
            <v>02.3123c</v>
          </cell>
          <cell r="B78" t="str">
            <v>L¾p ®Æt DCL 3P- ngoµi trêi,T.®Þa 2®Çu lo¹i &lt; =35KV</v>
          </cell>
          <cell r="C78" t="str">
            <v>bé</v>
          </cell>
          <cell r="D78">
            <v>51280</v>
          </cell>
          <cell r="E78">
            <v>171170</v>
          </cell>
          <cell r="F78">
            <v>99653</v>
          </cell>
        </row>
        <row r="79">
          <cell r="A79" t="str">
            <v>02.3124c</v>
          </cell>
          <cell r="B79" t="str">
            <v>L¾p ®Æt DCL 3P- ngoµi trêi,T.®Þa 2®Çu lo¹i &lt; =10KV</v>
          </cell>
          <cell r="C79" t="str">
            <v>bé</v>
          </cell>
          <cell r="D79">
            <v>47384</v>
          </cell>
          <cell r="E79">
            <v>142078</v>
          </cell>
          <cell r="F79">
            <v>19043</v>
          </cell>
        </row>
        <row r="80">
          <cell r="A80" t="str">
            <v>05.6104</v>
          </cell>
          <cell r="B80" t="str">
            <v>L¾P §ÆT DAO C¸CH LY TRONG NHµ</v>
          </cell>
          <cell r="C80" t="str">
            <v>bé</v>
          </cell>
          <cell r="E80">
            <v>111642.09999999999</v>
          </cell>
        </row>
        <row r="81">
          <cell r="A81" t="str">
            <v>02.3131a</v>
          </cell>
          <cell r="B81" t="str">
            <v>Dao c¸ch ly lo¹i &lt; =35KV, kh«ng tiÕp ®Þa</v>
          </cell>
          <cell r="C81" t="str">
            <v>bé</v>
          </cell>
          <cell r="D81">
            <v>45321</v>
          </cell>
          <cell r="E81">
            <v>92520</v>
          </cell>
        </row>
        <row r="82">
          <cell r="A82" t="str">
            <v>02.3131b</v>
          </cell>
          <cell r="B82" t="str">
            <v>Dao c¸ch ly lo¹i &lt; =35KV, tiÕp ®Þa 1 ®Çu</v>
          </cell>
          <cell r="C82" t="str">
            <v>bé</v>
          </cell>
          <cell r="D82">
            <v>45321</v>
          </cell>
          <cell r="E82">
            <v>172523</v>
          </cell>
        </row>
        <row r="83">
          <cell r="A83" t="str">
            <v>02.3131c</v>
          </cell>
          <cell r="B83" t="str">
            <v>Dao c¸ch ly lo¹i &lt; =35KV, tiÕp ®Þa 2 ®Çu</v>
          </cell>
          <cell r="C83" t="str">
            <v>bé</v>
          </cell>
          <cell r="D83">
            <v>45321</v>
          </cell>
          <cell r="E83">
            <v>205336</v>
          </cell>
        </row>
        <row r="84">
          <cell r="A84" t="str">
            <v>02.3132a</v>
          </cell>
          <cell r="B84" t="str">
            <v>Dao c¸ch ly lo¹i &lt; =10KV, kh«ng tiÕp ®Þa</v>
          </cell>
          <cell r="C84" t="str">
            <v>bé</v>
          </cell>
          <cell r="D84">
            <v>30214</v>
          </cell>
          <cell r="E84">
            <v>77128</v>
          </cell>
        </row>
        <row r="85">
          <cell r="A85" t="str">
            <v>02.3132b</v>
          </cell>
          <cell r="B85" t="str">
            <v>Dao c¸ch ly lo¹i &lt; =10KV, tiÕp ®Þa 1 ®Çu</v>
          </cell>
          <cell r="C85" t="str">
            <v>bé</v>
          </cell>
          <cell r="D85">
            <v>30214</v>
          </cell>
          <cell r="E85">
            <v>142078</v>
          </cell>
          <cell r="F85">
            <v>776</v>
          </cell>
        </row>
        <row r="86">
          <cell r="A86" t="str">
            <v>02.3132c</v>
          </cell>
          <cell r="B86" t="str">
            <v>Dao c¸ch ly lo¹i &lt; =10KV, tiÕp ®Þa 2 ®Çu</v>
          </cell>
          <cell r="C86" t="str">
            <v>bé</v>
          </cell>
          <cell r="D86">
            <v>30214</v>
          </cell>
          <cell r="E86">
            <v>170493</v>
          </cell>
          <cell r="F86">
            <v>776</v>
          </cell>
        </row>
        <row r="87">
          <cell r="A87" t="str">
            <v>05.8003</v>
          </cell>
          <cell r="B87" t="str">
            <v xml:space="preserve">L¾P §ÆT CÇU DAO H¹ THÕ </v>
          </cell>
          <cell r="C87" t="str">
            <v>cäc</v>
          </cell>
          <cell r="D87">
            <v>1177.5999999999999</v>
          </cell>
          <cell r="E87">
            <v>6442.6149999999998</v>
          </cell>
          <cell r="F87">
            <v>776</v>
          </cell>
        </row>
        <row r="88">
          <cell r="A88" t="str">
            <v>02.3141</v>
          </cell>
          <cell r="B88" t="str">
            <v>L¾p ®Æt cÇu dao h¹ thÕ &lt; =100A</v>
          </cell>
          <cell r="C88" t="str">
            <v>bé</v>
          </cell>
          <cell r="D88">
            <v>10430</v>
          </cell>
          <cell r="E88">
            <v>7672</v>
          </cell>
          <cell r="F88">
            <v>776</v>
          </cell>
        </row>
        <row r="89">
          <cell r="A89" t="str">
            <v>02.3142</v>
          </cell>
          <cell r="B89" t="str">
            <v>L¾p ®Æt cÇu dao h¹ thÕ &lt; =200A</v>
          </cell>
          <cell r="C89" t="str">
            <v>bé</v>
          </cell>
          <cell r="D89">
            <v>10430</v>
          </cell>
          <cell r="E89">
            <v>10741</v>
          </cell>
        </row>
        <row r="90">
          <cell r="A90" t="str">
            <v>02.3143</v>
          </cell>
          <cell r="B90" t="str">
            <v>L¾p ®Æt cÇu dao h¹ thÕ &lt; =400A</v>
          </cell>
          <cell r="C90" t="str">
            <v>bé</v>
          </cell>
          <cell r="D90">
            <v>10780</v>
          </cell>
          <cell r="E90">
            <v>15344</v>
          </cell>
        </row>
        <row r="91">
          <cell r="A91" t="str">
            <v>02.3144</v>
          </cell>
          <cell r="B91" t="str">
            <v>L¾p ®Æt cÇu dao h¹ thÕ &lt; =600A</v>
          </cell>
          <cell r="C91" t="str">
            <v>bé</v>
          </cell>
          <cell r="D91">
            <v>10780</v>
          </cell>
          <cell r="E91">
            <v>18413</v>
          </cell>
        </row>
        <row r="92">
          <cell r="A92" t="str">
            <v>02.3145</v>
          </cell>
          <cell r="B92" t="str">
            <v>L¾p ®Æt cÇu dao h¹ thÕ  &gt; 600A</v>
          </cell>
          <cell r="C92" t="str">
            <v>bé</v>
          </cell>
          <cell r="D92">
            <v>10780</v>
          </cell>
          <cell r="E92">
            <v>21481</v>
          </cell>
        </row>
        <row r="93">
          <cell r="A93" t="str">
            <v>06.1100</v>
          </cell>
          <cell r="B93" t="str">
            <v>L¾P §ÆT CÇU CH×, CÇU CH× Tù R¥I</v>
          </cell>
          <cell r="E93">
            <v>0</v>
          </cell>
        </row>
        <row r="94">
          <cell r="A94" t="str">
            <v>02.3151</v>
          </cell>
          <cell r="B94" t="str">
            <v>L¾p ®Æt cÇu ch× 35;(22)KV</v>
          </cell>
          <cell r="C94" t="str">
            <v>bé</v>
          </cell>
          <cell r="D94">
            <v>32715</v>
          </cell>
          <cell r="E94">
            <v>36825</v>
          </cell>
        </row>
        <row r="95">
          <cell r="A95" t="str">
            <v>02.3152</v>
          </cell>
          <cell r="B95" t="str">
            <v>L¾p ®Æt cÇu ch×  6 - 10KV</v>
          </cell>
          <cell r="C95" t="str">
            <v>bé</v>
          </cell>
          <cell r="D95">
            <v>32715</v>
          </cell>
          <cell r="E95">
            <v>27619</v>
          </cell>
        </row>
        <row r="96">
          <cell r="A96" t="str">
            <v>02.3154</v>
          </cell>
          <cell r="B96" t="str">
            <v>L¾p ®Æt cÇu ch× tù r¬i 6;(10);(15)KV</v>
          </cell>
          <cell r="C96" t="str">
            <v>bé</v>
          </cell>
          <cell r="D96">
            <v>24340</v>
          </cell>
          <cell r="E96">
            <v>27619</v>
          </cell>
        </row>
        <row r="97">
          <cell r="A97" t="str">
            <v>02.3155</v>
          </cell>
          <cell r="B97" t="str">
            <v>L¾p ®Æt cÇu ch× tù r¬i 35;(22)KV</v>
          </cell>
          <cell r="C97" t="str">
            <v>bé</v>
          </cell>
          <cell r="D97">
            <v>24340</v>
          </cell>
          <cell r="E97">
            <v>36825</v>
          </cell>
        </row>
        <row r="98">
          <cell r="A98" t="str">
            <v>06.1105</v>
          </cell>
          <cell r="B98" t="str">
            <v>L¾P §ÆT THIÕT BÞ CHèNG SÐT</v>
          </cell>
          <cell r="C98" t="str">
            <v>sø</v>
          </cell>
          <cell r="D98">
            <v>185</v>
          </cell>
          <cell r="E98">
            <v>3324.24</v>
          </cell>
        </row>
        <row r="99">
          <cell r="A99" t="str">
            <v>02.5112</v>
          </cell>
          <cell r="B99" t="str">
            <v>L¾p ®Æt chèng sÐt van 220KV</v>
          </cell>
          <cell r="C99" t="str">
            <v>bé</v>
          </cell>
          <cell r="D99">
            <v>51117</v>
          </cell>
          <cell r="E99">
            <v>184126</v>
          </cell>
          <cell r="F99">
            <v>123642</v>
          </cell>
        </row>
        <row r="100">
          <cell r="A100" t="str">
            <v>02.5113</v>
          </cell>
          <cell r="B100" t="str">
            <v>L¾p ®Æt chèng sÐt van &lt; =110KV</v>
          </cell>
          <cell r="C100" t="str">
            <v>bé</v>
          </cell>
          <cell r="D100">
            <v>28310</v>
          </cell>
          <cell r="E100">
            <v>128888</v>
          </cell>
          <cell r="F100">
            <v>123642</v>
          </cell>
        </row>
        <row r="101">
          <cell r="A101" t="str">
            <v>02.5114</v>
          </cell>
          <cell r="B101" t="str">
            <v>L¾p ®Æt chèng sÐt van &lt; =35KV</v>
          </cell>
          <cell r="C101" t="str">
            <v>bé</v>
          </cell>
          <cell r="D101">
            <v>24099</v>
          </cell>
          <cell r="E101">
            <v>38360</v>
          </cell>
        </row>
        <row r="102">
          <cell r="A102" t="str">
            <v>02.5115</v>
          </cell>
          <cell r="B102" t="str">
            <v>L¾p ®Æt chèng sÐt van &lt; =11KV</v>
          </cell>
          <cell r="C102" t="str">
            <v>bé</v>
          </cell>
          <cell r="D102">
            <v>16833</v>
          </cell>
          <cell r="E102">
            <v>11508</v>
          </cell>
        </row>
        <row r="103">
          <cell r="A103" t="str">
            <v>06.1114</v>
          </cell>
          <cell r="B103" t="str">
            <v>L¾P §ÆT TAPTOMAT Vµ KHëI  §éNG Tõ</v>
          </cell>
          <cell r="C103" t="str">
            <v>sø</v>
          </cell>
          <cell r="D103">
            <v>185</v>
          </cell>
          <cell r="E103">
            <v>1676.8449999999998</v>
          </cell>
        </row>
        <row r="104">
          <cell r="A104" t="str">
            <v>02.8401</v>
          </cell>
          <cell r="B104" t="str">
            <v>L¾p ®Æt ¸pt«m¸t vµ khëi déng tõ &lt; =300A</v>
          </cell>
          <cell r="C104" t="str">
            <v>c¸i</v>
          </cell>
          <cell r="D104">
            <v>24379</v>
          </cell>
          <cell r="E104">
            <v>38360</v>
          </cell>
        </row>
        <row r="105">
          <cell r="A105" t="str">
            <v>02.8402</v>
          </cell>
          <cell r="B105" t="str">
            <v>L¾p ®Æt ¸pt«m¸t vµ khëi déng tõ &lt; =400A</v>
          </cell>
          <cell r="C105" t="str">
            <v>c¸i</v>
          </cell>
          <cell r="D105">
            <v>24859</v>
          </cell>
          <cell r="E105">
            <v>53703</v>
          </cell>
        </row>
        <row r="106">
          <cell r="A106" t="str">
            <v>02.8403</v>
          </cell>
          <cell r="B106" t="str">
            <v>L¾p ®Æt ¸pt«m¸t vµ khëi déng tõ &lt; =600A</v>
          </cell>
          <cell r="C106" t="str">
            <v>c¸i</v>
          </cell>
          <cell r="D106">
            <v>27408</v>
          </cell>
          <cell r="E106">
            <v>61375</v>
          </cell>
        </row>
        <row r="107">
          <cell r="A107" t="str">
            <v>02.8404</v>
          </cell>
          <cell r="B107" t="str">
            <v>L¾p ®Æt ¸pt«m¸t vµ khëi déng tõ &lt; =1000A</v>
          </cell>
          <cell r="C107" t="str">
            <v>c¸i</v>
          </cell>
          <cell r="D107">
            <v>35182</v>
          </cell>
          <cell r="E107">
            <v>76719</v>
          </cell>
        </row>
        <row r="108">
          <cell r="A108" t="str">
            <v>06.1212</v>
          </cell>
          <cell r="B108" t="str">
            <v>L¾P §ÆT HÖ THèNG Tô Bï</v>
          </cell>
          <cell r="C108" t="str">
            <v>sø</v>
          </cell>
          <cell r="D108">
            <v>52500</v>
          </cell>
          <cell r="E108">
            <v>978.59499999999991</v>
          </cell>
        </row>
        <row r="109">
          <cell r="A109" t="str">
            <v>02.8501</v>
          </cell>
          <cell r="B109" t="str">
            <v>L¾p ®Æt hÖ thèng tô bï trªn giµn ®iÖn ¸p 500KV</v>
          </cell>
          <cell r="C109" t="str">
            <v>MVAr</v>
          </cell>
          <cell r="D109">
            <v>40324</v>
          </cell>
          <cell r="E109">
            <v>155271</v>
          </cell>
          <cell r="F109">
            <v>133802</v>
          </cell>
        </row>
        <row r="110">
          <cell r="A110" t="str">
            <v>02.8502</v>
          </cell>
          <cell r="B110" t="str">
            <v>L¾p ®Æt hÖ thèng tô bï trªn giµn ®iÖn ¸p 220KV</v>
          </cell>
          <cell r="C110" t="str">
            <v>MVAr</v>
          </cell>
          <cell r="D110">
            <v>32701</v>
          </cell>
          <cell r="E110">
            <v>124149</v>
          </cell>
          <cell r="F110">
            <v>106711</v>
          </cell>
        </row>
        <row r="111">
          <cell r="A111" t="str">
            <v>02.8503</v>
          </cell>
          <cell r="B111" t="str">
            <v>L¾p ®Æt hÖ thèng tô bï trªn giµn ®iÖn ¸p 110KV</v>
          </cell>
          <cell r="C111" t="str">
            <v>MVAr</v>
          </cell>
          <cell r="D111">
            <v>26134</v>
          </cell>
          <cell r="E111">
            <v>99454</v>
          </cell>
          <cell r="F111">
            <v>85864</v>
          </cell>
        </row>
        <row r="112">
          <cell r="A112" t="str">
            <v>02.8504</v>
          </cell>
          <cell r="B112" t="str">
            <v>L¾p ®Æt hÖ thèng tô bï trªn giµn ®iÖn ¸p 6 -35KV</v>
          </cell>
          <cell r="C112" t="str">
            <v>KVAr</v>
          </cell>
          <cell r="D112">
            <v>501.9</v>
          </cell>
          <cell r="E112">
            <v>2976.9</v>
          </cell>
          <cell r="F112">
            <v>2939.9</v>
          </cell>
        </row>
        <row r="113">
          <cell r="A113" t="str">
            <v>02.8505</v>
          </cell>
          <cell r="B113" t="str">
            <v>L¾p ®Æt hÖ thèng tô bï trªn giµn ®iÖn ¸p 0,4KV</v>
          </cell>
          <cell r="C113" t="str">
            <v>KVAr</v>
          </cell>
          <cell r="D113">
            <v>405.3</v>
          </cell>
          <cell r="E113">
            <v>2384.9</v>
          </cell>
          <cell r="F113">
            <v>2939.9</v>
          </cell>
        </row>
        <row r="114">
          <cell r="A114" t="str">
            <v>02.8504a</v>
          </cell>
          <cell r="B114" t="str">
            <v>L¾p ®Æt hÖ thèng tô bï trªn cét ®iÖn ¸p 6 -35KV</v>
          </cell>
          <cell r="C114" t="str">
            <v>KVAr</v>
          </cell>
          <cell r="D114">
            <v>501.9</v>
          </cell>
          <cell r="E114">
            <v>3585.8</v>
          </cell>
          <cell r="F114">
            <v>2939.9</v>
          </cell>
        </row>
        <row r="115">
          <cell r="A115" t="str">
            <v>02.8505a</v>
          </cell>
          <cell r="B115" t="str">
            <v>L¾p ®Æt hÖ thèng tô bï trªn cét ®iÖn ¸p 0,4KV</v>
          </cell>
          <cell r="C115" t="str">
            <v>KVAr</v>
          </cell>
          <cell r="D115">
            <v>405.3</v>
          </cell>
          <cell r="E115">
            <v>2858.5</v>
          </cell>
          <cell r="F115">
            <v>2939.9</v>
          </cell>
        </row>
        <row r="116">
          <cell r="A116" t="str">
            <v>02.8504b</v>
          </cell>
          <cell r="B116" t="str">
            <v>L¾p ®Æt hÖ thèng tô bï trong tñ ®iÖn ¸p 6 -35KV</v>
          </cell>
          <cell r="C116" t="str">
            <v>KVAr</v>
          </cell>
          <cell r="D116">
            <v>501.9</v>
          </cell>
          <cell r="E116">
            <v>4042.4</v>
          </cell>
          <cell r="F116">
            <v>2939.9</v>
          </cell>
        </row>
        <row r="117">
          <cell r="A117" t="str">
            <v>02.8505b</v>
          </cell>
          <cell r="B117" t="str">
            <v>L¾p ®Æt hÖ thèng tô bï trong tñ ®iÖn ¸p 0,4KV</v>
          </cell>
          <cell r="C117" t="str">
            <v>KVAr</v>
          </cell>
          <cell r="D117">
            <v>405.3</v>
          </cell>
          <cell r="E117">
            <v>3230.6</v>
          </cell>
          <cell r="F117">
            <v>2939.9</v>
          </cell>
        </row>
        <row r="118">
          <cell r="A118" t="str">
            <v>06.1411</v>
          </cell>
          <cell r="B118" t="str">
            <v>L¾P §ÆT C¸P TR£N GI¸ §ì</v>
          </cell>
          <cell r="C118" t="str">
            <v>chuæi</v>
          </cell>
          <cell r="D118">
            <v>505</v>
          </cell>
          <cell r="E118">
            <v>2778.75</v>
          </cell>
        </row>
        <row r="119">
          <cell r="A119" t="str">
            <v>03.1201</v>
          </cell>
          <cell r="B119" t="str">
            <v>L¾p ®Æt c¸p trªn gi¸ ®ì, TL c¸p &lt; = 1kg/m</v>
          </cell>
          <cell r="C119" t="str">
            <v>m</v>
          </cell>
          <cell r="D119">
            <v>521.5</v>
          </cell>
          <cell r="E119">
            <v>380.53</v>
          </cell>
        </row>
        <row r="120">
          <cell r="A120" t="str">
            <v>03.1202</v>
          </cell>
          <cell r="B120" t="str">
            <v>L¾p ®Æt c¸p trªn gi¸ ®ì, TL c¸p &lt; = 2kg/m</v>
          </cell>
          <cell r="C120" t="str">
            <v>m</v>
          </cell>
          <cell r="D120">
            <v>521.5</v>
          </cell>
          <cell r="E120">
            <v>421.95</v>
          </cell>
        </row>
        <row r="121">
          <cell r="A121" t="str">
            <v>03.1203</v>
          </cell>
          <cell r="B121" t="str">
            <v>L¾p ®Æt c¸p trªn gi¸ ®ì, TL c¸p &lt; = 3kg/m</v>
          </cell>
          <cell r="C121" t="str">
            <v>m</v>
          </cell>
          <cell r="D121">
            <v>521.5</v>
          </cell>
          <cell r="E121">
            <v>549.30999999999995</v>
          </cell>
        </row>
        <row r="122">
          <cell r="A122" t="str">
            <v>03.1204</v>
          </cell>
          <cell r="B122" t="str">
            <v>L¾p ®Æt c¸p trªn gi¸ ®ì, TL c¸p &lt; = 4,5kg/m</v>
          </cell>
          <cell r="C122" t="str">
            <v>m</v>
          </cell>
          <cell r="D122">
            <v>600.1</v>
          </cell>
          <cell r="E122">
            <v>718.09</v>
          </cell>
        </row>
        <row r="123">
          <cell r="A123" t="str">
            <v>03.1205</v>
          </cell>
          <cell r="B123" t="str">
            <v>L¾p ®Æt c¸p trªn gi¸ ®ì, TL c¸p &lt; = 6kg/m</v>
          </cell>
          <cell r="C123" t="str">
            <v>m</v>
          </cell>
          <cell r="D123">
            <v>630.1</v>
          </cell>
          <cell r="E123">
            <v>843.91</v>
          </cell>
        </row>
        <row r="124">
          <cell r="A124" t="str">
            <v>03.1206</v>
          </cell>
          <cell r="B124" t="str">
            <v>L¾p ®Æt c¸p trªn gi¸ ®ì, TL c¸p &lt; = 7,5kg/m</v>
          </cell>
          <cell r="C124" t="str">
            <v>m</v>
          </cell>
          <cell r="D124">
            <v>708.7</v>
          </cell>
          <cell r="E124">
            <v>1055.6500000000001</v>
          </cell>
        </row>
        <row r="125">
          <cell r="A125" t="str">
            <v>03.1207</v>
          </cell>
          <cell r="B125" t="str">
            <v>L¾p ®Æt c¸p trªn gi¸ ®ì, TL c¸p &lt; = 9kg/m</v>
          </cell>
          <cell r="C125" t="str">
            <v>m</v>
          </cell>
          <cell r="D125">
            <v>708.7</v>
          </cell>
          <cell r="E125">
            <v>1308.83</v>
          </cell>
        </row>
        <row r="126">
          <cell r="A126" t="str">
            <v>03.1208</v>
          </cell>
          <cell r="B126" t="str">
            <v>L¾p ®Æt c¸p trªn gi¸ ®ì, TL c¸p &lt; = 10,5kg/m</v>
          </cell>
          <cell r="C126" t="str">
            <v>m</v>
          </cell>
          <cell r="D126">
            <v>783.8</v>
          </cell>
          <cell r="E126">
            <v>1583.48</v>
          </cell>
        </row>
        <row r="127">
          <cell r="A127" t="str">
            <v>03.1209</v>
          </cell>
          <cell r="B127" t="str">
            <v>L¾p ®Æt c¸p trªn gi¸ ®ì, TL c¸p &lt; = 12kg/m</v>
          </cell>
          <cell r="C127" t="str">
            <v>m</v>
          </cell>
          <cell r="D127">
            <v>783.8</v>
          </cell>
          <cell r="E127">
            <v>1836.65</v>
          </cell>
        </row>
        <row r="128">
          <cell r="A128" t="str">
            <v>03.1210</v>
          </cell>
          <cell r="B128" t="str">
            <v>L¾p ®Æt c¸p trªn gi¸ ®ì, TL c¸p &lt; = 15kg/m</v>
          </cell>
          <cell r="C128" t="str">
            <v>m</v>
          </cell>
          <cell r="D128">
            <v>869.4</v>
          </cell>
          <cell r="E128">
            <v>2321.52</v>
          </cell>
        </row>
        <row r="129">
          <cell r="A129" t="str">
            <v>03.1211</v>
          </cell>
          <cell r="B129" t="str">
            <v>L¾p ®Æt c¸p trªn gi¸ ®ì, TL c¸p &lt; = 18kg/m</v>
          </cell>
          <cell r="C129" t="str">
            <v>m</v>
          </cell>
          <cell r="D129">
            <v>902.9</v>
          </cell>
          <cell r="E129">
            <v>2953.68</v>
          </cell>
        </row>
        <row r="130">
          <cell r="A130" t="str">
            <v>03.1212</v>
          </cell>
          <cell r="B130" t="str">
            <v>L¾p ®Æt c¸p trªn gi¸ ®ì, TL c¸p &lt; = 21kg/m</v>
          </cell>
          <cell r="C130" t="str">
            <v>m</v>
          </cell>
          <cell r="D130">
            <v>902.9</v>
          </cell>
          <cell r="E130">
            <v>3924.94</v>
          </cell>
        </row>
        <row r="131">
          <cell r="A131" t="str">
            <v>03.1213</v>
          </cell>
          <cell r="B131" t="str">
            <v>L¾p ®Æt c¸p trªn gi¸ ®ì, TL c¸p &lt; = 24kg/m</v>
          </cell>
          <cell r="C131" t="str">
            <v>m</v>
          </cell>
          <cell r="D131">
            <v>956.2</v>
          </cell>
          <cell r="E131">
            <v>5213.82</v>
          </cell>
        </row>
        <row r="132">
          <cell r="A132" t="str">
            <v>03.1214</v>
          </cell>
          <cell r="B132" t="str">
            <v>L¾p ®Æt c¸p trªn gi¸ ®ì, TL c¸p &lt; = 28kg/m</v>
          </cell>
          <cell r="C132" t="str">
            <v>m</v>
          </cell>
          <cell r="D132">
            <v>1002</v>
          </cell>
          <cell r="E132">
            <v>6778.89</v>
          </cell>
        </row>
        <row r="133">
          <cell r="A133" t="str">
            <v>03.1215</v>
          </cell>
          <cell r="B133" t="str">
            <v>L¾p ®Æt c¸p trªn gi¸ ®ì, TL c¸p &lt; = 32kg/m</v>
          </cell>
          <cell r="C133" t="str">
            <v>m</v>
          </cell>
          <cell r="D133">
            <v>1044.3</v>
          </cell>
          <cell r="E133">
            <v>8474.3799999999992</v>
          </cell>
        </row>
        <row r="134">
          <cell r="A134" t="str">
            <v>06.1442</v>
          </cell>
          <cell r="B134" t="str">
            <v>L¾P §ÆT C¸P TRONG èNG B¶O VÖ</v>
          </cell>
          <cell r="C134" t="str">
            <v>chuæi</v>
          </cell>
          <cell r="D134">
            <v>1665</v>
          </cell>
          <cell r="E134">
            <v>14666.099999999999</v>
          </cell>
        </row>
        <row r="135">
          <cell r="A135" t="str">
            <v>03.1401</v>
          </cell>
          <cell r="B135" t="str">
            <v>L¾p ®Æt c¸p trong èng b¶o vÖ, TL c¸p &lt; = 1kg/m</v>
          </cell>
          <cell r="C135" t="str">
            <v>m</v>
          </cell>
          <cell r="D135">
            <v>454.6</v>
          </cell>
          <cell r="E135">
            <v>443.44</v>
          </cell>
        </row>
        <row r="136">
          <cell r="A136" t="str">
            <v>03.1402</v>
          </cell>
          <cell r="B136" t="str">
            <v>L¾p ®Æt c¸p trong èng b¶o vÖ, TL c¸p &lt; = 2kg/m</v>
          </cell>
          <cell r="C136" t="str">
            <v>m</v>
          </cell>
          <cell r="D136">
            <v>454.6</v>
          </cell>
          <cell r="E136">
            <v>506.35</v>
          </cell>
        </row>
        <row r="137">
          <cell r="A137" t="str">
            <v>03.1403</v>
          </cell>
          <cell r="B137" t="str">
            <v>L¾p ®Æt c¸p trong èng b¶o vÖ, TL c¸p &lt; = 3kg/m</v>
          </cell>
          <cell r="C137" t="str">
            <v>m</v>
          </cell>
          <cell r="D137">
            <v>454.6</v>
          </cell>
          <cell r="E137">
            <v>633.70000000000005</v>
          </cell>
        </row>
        <row r="138">
          <cell r="A138" t="str">
            <v>03.1404</v>
          </cell>
          <cell r="B138" t="str">
            <v>L¾p ®Æt c¸p trong èng b¶o vÖ, TL c¸p &lt; = 4,5kg/m</v>
          </cell>
          <cell r="C138" t="str">
            <v>m</v>
          </cell>
          <cell r="D138">
            <v>534.4</v>
          </cell>
          <cell r="E138">
            <v>8439.1</v>
          </cell>
        </row>
        <row r="139">
          <cell r="A139" t="str">
            <v>03.1405</v>
          </cell>
          <cell r="B139" t="str">
            <v>L¾p ®Æt c¸p trong èng b¶o vÖ, TL c¸p &lt; = 6kg/m</v>
          </cell>
          <cell r="C139" t="str">
            <v>m</v>
          </cell>
          <cell r="D139">
            <v>534.4</v>
          </cell>
          <cell r="E139">
            <v>1075.5999999999999</v>
          </cell>
        </row>
        <row r="140">
          <cell r="A140" t="str">
            <v>03.1406</v>
          </cell>
          <cell r="B140" t="str">
            <v>L¾p ®Æt c¸p trong èng b¶o vÖ, TL c¸p &lt; = 7,5kg/m</v>
          </cell>
          <cell r="C140" t="str">
            <v>m</v>
          </cell>
          <cell r="D140">
            <v>672.71</v>
          </cell>
          <cell r="E140">
            <v>1393.22</v>
          </cell>
        </row>
        <row r="141">
          <cell r="A141" t="str">
            <v>03.1407</v>
          </cell>
          <cell r="B141" t="str">
            <v>L¾p ®Æt c¸p trong èng b¶o vÖ, TL c¸p &lt; = 9kg/m</v>
          </cell>
          <cell r="C141" t="str">
            <v>m</v>
          </cell>
          <cell r="D141">
            <v>672.71</v>
          </cell>
          <cell r="E141">
            <v>1709.3</v>
          </cell>
        </row>
        <row r="142">
          <cell r="A142" t="str">
            <v>03.1408</v>
          </cell>
          <cell r="B142" t="str">
            <v>L¾p ®Æt c¸p trong èng b¶o vÖ, TL c¸p &lt; = 10,5kg/m</v>
          </cell>
          <cell r="C142" t="str">
            <v>m</v>
          </cell>
          <cell r="D142">
            <v>749.01</v>
          </cell>
          <cell r="E142">
            <v>2068.34</v>
          </cell>
        </row>
        <row r="143">
          <cell r="A143" t="str">
            <v>03.1409</v>
          </cell>
          <cell r="B143" t="str">
            <v>L¾p ®Æt c¸p trong èng b¶o vÖ, TL c¸p &lt; = 12kg/m</v>
          </cell>
          <cell r="C143" t="str">
            <v>m</v>
          </cell>
          <cell r="D143">
            <v>749.01</v>
          </cell>
          <cell r="E143">
            <v>2405.91</v>
          </cell>
        </row>
        <row r="144">
          <cell r="A144" t="str">
            <v>03.1410</v>
          </cell>
          <cell r="B144" t="str">
            <v>L¾p ®Æt c¸p trong èng b¶o vÖ, TL c¸p &lt; = 15kg/m</v>
          </cell>
          <cell r="C144" t="str">
            <v>m</v>
          </cell>
          <cell r="D144">
            <v>835.81</v>
          </cell>
          <cell r="E144">
            <v>3081.04</v>
          </cell>
        </row>
        <row r="145">
          <cell r="A145" t="str">
            <v>03.1411</v>
          </cell>
          <cell r="B145" t="str">
            <v>L¾p ®Æt c¸p trong èng b¶o vÖ, TL c¸p &lt; = 18kg/m</v>
          </cell>
          <cell r="C145" t="str">
            <v>m</v>
          </cell>
          <cell r="D145">
            <v>839.31</v>
          </cell>
          <cell r="E145">
            <v>4303.9399999999996</v>
          </cell>
        </row>
        <row r="146">
          <cell r="A146" t="str">
            <v>03.1412</v>
          </cell>
          <cell r="B146" t="str">
            <v>L¾p ®Æt c¸p trong èng b¶o vÖ, TL c¸p &lt; = 21kg/m</v>
          </cell>
          <cell r="C146" t="str">
            <v>m</v>
          </cell>
          <cell r="D146">
            <v>839.31</v>
          </cell>
          <cell r="E146">
            <v>5316.63</v>
          </cell>
        </row>
        <row r="147">
          <cell r="A147" t="str">
            <v>03.1413</v>
          </cell>
          <cell r="B147" t="str">
            <v>L¾p ®Æt c¸p trong èng b¶o vÖ, TL c¸p &lt; = 24kg/m</v>
          </cell>
          <cell r="C147" t="str">
            <v>m</v>
          </cell>
          <cell r="D147">
            <v>893.81</v>
          </cell>
          <cell r="E147">
            <v>6565.61</v>
          </cell>
        </row>
        <row r="148">
          <cell r="A148" t="str">
            <v>03.1414</v>
          </cell>
          <cell r="B148" t="str">
            <v>L¾p ®Æt c¸p trong èng b¶o vÖ, TL c¸p &lt; = 28kg/m</v>
          </cell>
          <cell r="C148" t="str">
            <v>m</v>
          </cell>
          <cell r="D148">
            <v>939.61</v>
          </cell>
          <cell r="E148">
            <v>8084.65</v>
          </cell>
        </row>
        <row r="149">
          <cell r="A149" t="str">
            <v>03.1415</v>
          </cell>
          <cell r="B149" t="str">
            <v>L¾p ®Æt c¸p trong èng b¶o vÖ, TL c¸p &lt; = 32kg/m</v>
          </cell>
          <cell r="C149" t="str">
            <v>m</v>
          </cell>
          <cell r="D149">
            <v>984.31</v>
          </cell>
          <cell r="E149">
            <v>9688.08</v>
          </cell>
        </row>
        <row r="150">
          <cell r="A150" t="str">
            <v>06.1532</v>
          </cell>
          <cell r="B150" t="str">
            <v>R·I D¢Y CHèNG SÐT TRONG PH¹M VI TR¹M</v>
          </cell>
          <cell r="C150" t="str">
            <v>chuæi</v>
          </cell>
          <cell r="D150">
            <v>1215</v>
          </cell>
          <cell r="E150">
            <v>11578.6</v>
          </cell>
        </row>
        <row r="151">
          <cell r="A151" t="str">
            <v>04.1301</v>
          </cell>
          <cell r="B151" t="str">
            <v>R·i d©y chèng sÐt tiÕt diÖn d©y 16mm2</v>
          </cell>
          <cell r="C151" t="str">
            <v>100m</v>
          </cell>
          <cell r="D151">
            <v>272</v>
          </cell>
          <cell r="E151">
            <v>25010</v>
          </cell>
        </row>
        <row r="152">
          <cell r="A152" t="str">
            <v>04.1302</v>
          </cell>
          <cell r="B152" t="str">
            <v>R·i d©y chèng sÐt tiÕt diÖn d©y 25mm2</v>
          </cell>
          <cell r="C152" t="str">
            <v>100m</v>
          </cell>
          <cell r="D152">
            <v>272</v>
          </cell>
          <cell r="E152">
            <v>30688</v>
          </cell>
        </row>
        <row r="153">
          <cell r="A153" t="str">
            <v>04.1303</v>
          </cell>
          <cell r="B153" t="str">
            <v>R·i d©y chèng sÐt tiÕt diÖn d©y 35mm2</v>
          </cell>
          <cell r="C153" t="str">
            <v>100m</v>
          </cell>
          <cell r="D153">
            <v>290</v>
          </cell>
          <cell r="E153">
            <v>34524</v>
          </cell>
        </row>
        <row r="154">
          <cell r="A154" t="str">
            <v>04.1304</v>
          </cell>
          <cell r="B154" t="str">
            <v>R·i d©y chèng sÐt tiÕt diÖn d©y 50mm2</v>
          </cell>
          <cell r="C154" t="str">
            <v>100m</v>
          </cell>
          <cell r="D154">
            <v>321</v>
          </cell>
          <cell r="E154">
            <v>38666</v>
          </cell>
        </row>
        <row r="155">
          <cell r="A155" t="str">
            <v>04.1305</v>
          </cell>
          <cell r="B155" t="str">
            <v>R·i d©y chèng sÐt tiÕt diÖn d©y 70mm2</v>
          </cell>
          <cell r="C155" t="str">
            <v>100m</v>
          </cell>
          <cell r="D155">
            <v>351</v>
          </cell>
          <cell r="E155">
            <v>46492</v>
          </cell>
        </row>
        <row r="156">
          <cell r="A156" t="str">
            <v>06.1543</v>
          </cell>
          <cell r="B156" t="str">
            <v>L¾P §ÆT Sø CHUæI</v>
          </cell>
          <cell r="C156" t="str">
            <v>chuæi</v>
          </cell>
          <cell r="D156">
            <v>1665</v>
          </cell>
          <cell r="E156">
            <v>18680.8</v>
          </cell>
        </row>
        <row r="157">
          <cell r="A157" t="str">
            <v>04.2101</v>
          </cell>
          <cell r="B157" t="str">
            <v>L¾p ®Æt sø chuæi &lt; = 2 b¸t/ chuæi</v>
          </cell>
          <cell r="C157" t="str">
            <v>chuæi</v>
          </cell>
          <cell r="D157">
            <v>1540</v>
          </cell>
          <cell r="E157">
            <v>2762</v>
          </cell>
        </row>
        <row r="158">
          <cell r="A158" t="str">
            <v>04.2102</v>
          </cell>
          <cell r="B158" t="str">
            <v>L¾p ®Æt sø chuæi &lt; = 5 b¸t/ chuæi</v>
          </cell>
          <cell r="C158" t="str">
            <v>chuæi</v>
          </cell>
          <cell r="D158">
            <v>2871</v>
          </cell>
          <cell r="E158">
            <v>6905</v>
          </cell>
        </row>
        <row r="159">
          <cell r="A159" t="str">
            <v>04.2103</v>
          </cell>
          <cell r="B159" t="str">
            <v>L¾p ®Æt sø chuæi &lt; = 8 b¸t/ chuæi</v>
          </cell>
          <cell r="C159" t="str">
            <v>chuæi</v>
          </cell>
          <cell r="D159">
            <v>4590</v>
          </cell>
          <cell r="E159">
            <v>10894</v>
          </cell>
        </row>
        <row r="160">
          <cell r="A160" t="str">
            <v>04.2104</v>
          </cell>
          <cell r="B160" t="str">
            <v>L¾p ®Æt sø chuæi &lt; = 11 b¸t/ chuæi</v>
          </cell>
          <cell r="C160" t="str">
            <v>chuæi</v>
          </cell>
          <cell r="D160">
            <v>6309</v>
          </cell>
          <cell r="E160">
            <v>15497</v>
          </cell>
        </row>
        <row r="161">
          <cell r="A161" t="str">
            <v>04.2105</v>
          </cell>
          <cell r="B161" t="str">
            <v>L¾p ®Æt sø chuæi &lt; = 14 b¸t/ chuæi</v>
          </cell>
          <cell r="C161" t="str">
            <v>chuæi</v>
          </cell>
          <cell r="D161">
            <v>8027</v>
          </cell>
          <cell r="E161">
            <v>19640</v>
          </cell>
          <cell r="F161">
            <v>4166</v>
          </cell>
        </row>
        <row r="162">
          <cell r="A162" t="str">
            <v>04.2106</v>
          </cell>
          <cell r="B162" t="str">
            <v>L¾p ®Æt sø chuæi &lt; = 29 b¸t/ chuæi</v>
          </cell>
          <cell r="C162" t="str">
            <v>chuæi</v>
          </cell>
          <cell r="D162">
            <v>16626</v>
          </cell>
          <cell r="E162">
            <v>28386</v>
          </cell>
          <cell r="F162">
            <v>4166</v>
          </cell>
        </row>
        <row r="163">
          <cell r="A163" t="str">
            <v>06.4113</v>
          </cell>
          <cell r="B163" t="str">
            <v>L¾P §ÆT Sø §øNG</v>
          </cell>
          <cell r="C163" t="str">
            <v>mèi</v>
          </cell>
          <cell r="D163">
            <v>58509</v>
          </cell>
          <cell r="E163">
            <v>28225</v>
          </cell>
          <cell r="F163">
            <v>4166</v>
          </cell>
        </row>
        <row r="164">
          <cell r="A164" t="str">
            <v>04.2201</v>
          </cell>
          <cell r="B164" t="str">
            <v>L¾p ®Æt sø ®øng ®iÖn ¸p 10 - 35KV</v>
          </cell>
          <cell r="C164" t="str">
            <v>c¸i</v>
          </cell>
          <cell r="D164">
            <v>2871</v>
          </cell>
          <cell r="E164">
            <v>3529</v>
          </cell>
          <cell r="F164">
            <v>5207</v>
          </cell>
        </row>
        <row r="165">
          <cell r="A165" t="str">
            <v>04.2202</v>
          </cell>
          <cell r="B165" t="str">
            <v>L¾p ®Æt sø ®øng ®iÖn ¸p 110KV</v>
          </cell>
          <cell r="C165" t="str">
            <v>c¸i</v>
          </cell>
          <cell r="D165">
            <v>6309</v>
          </cell>
          <cell r="E165">
            <v>33756</v>
          </cell>
          <cell r="F165">
            <v>44099</v>
          </cell>
        </row>
        <row r="166">
          <cell r="A166" t="str">
            <v>04.2203</v>
          </cell>
          <cell r="B166" t="str">
            <v>L¾p ®Æt sø ®øng ®iÖn ¸p 220KV</v>
          </cell>
          <cell r="C166" t="str">
            <v>c¸i</v>
          </cell>
          <cell r="D166">
            <v>16626</v>
          </cell>
          <cell r="E166">
            <v>49100</v>
          </cell>
          <cell r="F166">
            <v>88198</v>
          </cell>
        </row>
        <row r="167">
          <cell r="A167" t="str">
            <v>06.4117</v>
          </cell>
          <cell r="B167" t="str">
            <v>L¾P §ÆT D¢Y DÉN XUèNG THIÕT BÞ</v>
          </cell>
          <cell r="C167" t="str">
            <v>mèi</v>
          </cell>
          <cell r="D167">
            <v>61872</v>
          </cell>
          <cell r="E167">
            <v>44101</v>
          </cell>
          <cell r="F167">
            <v>5207</v>
          </cell>
        </row>
        <row r="168">
          <cell r="A168" t="str">
            <v>04.4101</v>
          </cell>
          <cell r="B168" t="str">
            <v>L¾p ®Æt d©y dÉn xuèng thiÕt bÞ, d©y nh«m &lt; =95mm2</v>
          </cell>
          <cell r="C168" t="str">
            <v>m</v>
          </cell>
          <cell r="D168">
            <v>913</v>
          </cell>
          <cell r="E168">
            <v>460</v>
          </cell>
        </row>
        <row r="169">
          <cell r="A169" t="str">
            <v>04.4102</v>
          </cell>
          <cell r="B169" t="str">
            <v>L¾p ®Æt d©y dÉn xuèng thiÕt bÞ, d©y nh«m &lt; =150mm2</v>
          </cell>
          <cell r="C169" t="str">
            <v>m</v>
          </cell>
          <cell r="D169">
            <v>913</v>
          </cell>
          <cell r="E169">
            <v>1228</v>
          </cell>
          <cell r="F169">
            <v>4166</v>
          </cell>
        </row>
        <row r="170">
          <cell r="A170" t="str">
            <v>04.4103</v>
          </cell>
          <cell r="B170" t="str">
            <v>L¾p ®Æt d©y dÉn xuèng thiÕt bÞ, d©y nh«m &lt; =240mm2</v>
          </cell>
          <cell r="C170" t="str">
            <v>m</v>
          </cell>
          <cell r="D170">
            <v>930</v>
          </cell>
          <cell r="E170">
            <v>1995</v>
          </cell>
          <cell r="F170">
            <v>4166</v>
          </cell>
        </row>
        <row r="171">
          <cell r="A171" t="str">
            <v>04.4104</v>
          </cell>
          <cell r="B171" t="str">
            <v>L¾p ®Æt d©y dÉn xuèng thiÕt bÞ, d©y nh«m &lt; =400mm2</v>
          </cell>
          <cell r="C171" t="str">
            <v>m</v>
          </cell>
          <cell r="D171">
            <v>941</v>
          </cell>
          <cell r="E171">
            <v>3836</v>
          </cell>
          <cell r="F171">
            <v>4166</v>
          </cell>
        </row>
        <row r="172">
          <cell r="A172" t="str">
            <v>04.4105</v>
          </cell>
          <cell r="B172" t="str">
            <v>L¾p ®Æt d©y dÉn xuèng thiÕt bÞ, d©y nh«m &lt; =800mm2</v>
          </cell>
          <cell r="C172" t="str">
            <v>m</v>
          </cell>
          <cell r="D172">
            <v>968</v>
          </cell>
          <cell r="E172">
            <v>6598</v>
          </cell>
          <cell r="F172">
            <v>5207</v>
          </cell>
        </row>
        <row r="173">
          <cell r="A173" t="str">
            <v>04.4106</v>
          </cell>
          <cell r="B173" t="str">
            <v>L¾p ®Æt d©y dÉn xuèng thiÕt bÞ, d©y nh«m &gt; 800mm2</v>
          </cell>
          <cell r="C173" t="str">
            <v>m</v>
          </cell>
          <cell r="D173">
            <v>996</v>
          </cell>
          <cell r="E173">
            <v>7672</v>
          </cell>
          <cell r="F173">
            <v>5207</v>
          </cell>
        </row>
        <row r="174">
          <cell r="A174" t="str">
            <v>04.4201</v>
          </cell>
          <cell r="B174" t="str">
            <v>L¾p ®Æt d©y dÉn xuèng thiÕt bÞ, d©y ®ång &lt; =95mm2</v>
          </cell>
          <cell r="C174" t="str">
            <v>m</v>
          </cell>
          <cell r="D174">
            <v>913</v>
          </cell>
          <cell r="E174">
            <v>921</v>
          </cell>
          <cell r="F174">
            <v>5207</v>
          </cell>
        </row>
        <row r="175">
          <cell r="A175" t="str">
            <v>04.4202</v>
          </cell>
          <cell r="B175" t="str">
            <v>L¾p ®Æt d©y dÉn xuèng thiÕt bÞ, d©y ®ång &lt; =150mm2</v>
          </cell>
          <cell r="C175" t="str">
            <v>m</v>
          </cell>
          <cell r="D175">
            <v>913</v>
          </cell>
          <cell r="E175">
            <v>2455</v>
          </cell>
          <cell r="F175">
            <v>5207</v>
          </cell>
        </row>
        <row r="176">
          <cell r="A176" t="str">
            <v>04.4203</v>
          </cell>
          <cell r="B176" t="str">
            <v>L¾p ®Æt d©y dÉn xuèng thiÕt bÞ, d©y ®ång &gt; 240mm2</v>
          </cell>
          <cell r="C176" t="str">
            <v>m</v>
          </cell>
          <cell r="D176">
            <v>930</v>
          </cell>
          <cell r="E176">
            <v>3069</v>
          </cell>
        </row>
        <row r="177">
          <cell r="A177" t="str">
            <v>06.4121</v>
          </cell>
          <cell r="B177" t="str">
            <v>L¾P §ÆT THANH C¸I (§åNG HOÆC NH¤M)</v>
          </cell>
          <cell r="C177" t="str">
            <v>mèi</v>
          </cell>
          <cell r="D177">
            <v>58509</v>
          </cell>
          <cell r="E177">
            <v>9016</v>
          </cell>
          <cell r="F177">
            <v>4166</v>
          </cell>
        </row>
        <row r="178">
          <cell r="A178" t="str">
            <v>04.5101</v>
          </cell>
          <cell r="B178" t="str">
            <v>L¾p ®Æt thanh c¸i dÑt (25x4)mm</v>
          </cell>
          <cell r="C178" t="str">
            <v>m</v>
          </cell>
          <cell r="D178">
            <v>251.4</v>
          </cell>
          <cell r="E178">
            <v>1074.0999999999999</v>
          </cell>
          <cell r="F178">
            <v>195.9</v>
          </cell>
        </row>
        <row r="179">
          <cell r="A179" t="str">
            <v>04.5102</v>
          </cell>
          <cell r="B179" t="str">
            <v>L¾p ®Æt thanh c¸i dÑt (40x4)mm</v>
          </cell>
          <cell r="C179" t="str">
            <v>m</v>
          </cell>
          <cell r="D179">
            <v>251.4</v>
          </cell>
          <cell r="E179">
            <v>1503.7</v>
          </cell>
          <cell r="F179">
            <v>195.9</v>
          </cell>
        </row>
        <row r="180">
          <cell r="A180" t="str">
            <v>04.5103</v>
          </cell>
          <cell r="B180" t="str">
            <v>L¾p ®Æt thanh c¸i dÑt (60x6)mm</v>
          </cell>
          <cell r="C180" t="str">
            <v>m</v>
          </cell>
          <cell r="D180">
            <v>256.89999999999998</v>
          </cell>
          <cell r="E180">
            <v>1733.8</v>
          </cell>
          <cell r="F180">
            <v>195.9</v>
          </cell>
        </row>
        <row r="181">
          <cell r="A181" t="str">
            <v>04.5104</v>
          </cell>
          <cell r="B181" t="str">
            <v>L¾p ®Æt thanh c¸i dÑt (80x8)mm</v>
          </cell>
          <cell r="C181" t="str">
            <v>m</v>
          </cell>
          <cell r="D181">
            <v>258.5</v>
          </cell>
          <cell r="E181">
            <v>2117.4</v>
          </cell>
          <cell r="F181">
            <v>195.9</v>
          </cell>
        </row>
        <row r="182">
          <cell r="A182" t="str">
            <v>04.5105</v>
          </cell>
          <cell r="B182" t="str">
            <v>L¾p ®Æt thanh c¸i dÑt (100x10)mm</v>
          </cell>
          <cell r="C182" t="str">
            <v>m</v>
          </cell>
          <cell r="D182">
            <v>260.7</v>
          </cell>
          <cell r="E182">
            <v>3068.8</v>
          </cell>
          <cell r="F182">
            <v>195.9</v>
          </cell>
        </row>
        <row r="183">
          <cell r="A183" t="str">
            <v>04.5106</v>
          </cell>
          <cell r="B183" t="str">
            <v>L¾p ®Æt thanh c¸i dÑt (120x10)mm</v>
          </cell>
          <cell r="C183" t="str">
            <v>m</v>
          </cell>
          <cell r="D183">
            <v>262.39999999999998</v>
          </cell>
          <cell r="E183">
            <v>3452.4</v>
          </cell>
          <cell r="F183">
            <v>195.9</v>
          </cell>
        </row>
        <row r="184">
          <cell r="B184" t="str">
            <v>§ãNG CäC Vµ R·I D¢Y TIÕP DÞA</v>
          </cell>
          <cell r="E184">
            <v>0</v>
          </cell>
        </row>
        <row r="185">
          <cell r="A185" t="str">
            <v>04.7001</v>
          </cell>
          <cell r="B185" t="str">
            <v>§ãng cäc tiÕp ®Þa (cäc cã s¼n)</v>
          </cell>
          <cell r="C185" t="str">
            <v>cäc</v>
          </cell>
          <cell r="D185">
            <v>1001</v>
          </cell>
          <cell r="E185">
            <v>5217</v>
          </cell>
        </row>
        <row r="186">
          <cell r="A186" t="str">
            <v>04.7002</v>
          </cell>
          <cell r="B186" t="str">
            <v>S¶n xuÊt vµ kÐo r·i d©y tiÕp ®Þa</v>
          </cell>
          <cell r="C186" t="str">
            <v>m</v>
          </cell>
          <cell r="D186">
            <v>257</v>
          </cell>
          <cell r="E186">
            <v>438.8</v>
          </cell>
          <cell r="F186">
            <v>1001.5</v>
          </cell>
        </row>
        <row r="187">
          <cell r="A187" t="str">
            <v>06.5013</v>
          </cell>
          <cell r="B187" t="str">
            <v>L¾P §ÆT Tñ §IÖN H¹ THÕ</v>
          </cell>
          <cell r="C187" t="str">
            <v>V,trÝ</v>
          </cell>
          <cell r="D187">
            <v>143516</v>
          </cell>
          <cell r="E187">
            <v>121350.15</v>
          </cell>
        </row>
        <row r="188">
          <cell r="A188" t="str">
            <v>05.1101</v>
          </cell>
          <cell r="B188" t="str">
            <v>L¾p ®Æt tñ ®iÖn h¹ thÕ xoay chiÒu 1 pha</v>
          </cell>
          <cell r="C188" t="str">
            <v>tñ</v>
          </cell>
          <cell r="D188">
            <v>35119</v>
          </cell>
          <cell r="E188">
            <v>42285</v>
          </cell>
          <cell r="F188">
            <v>30633</v>
          </cell>
        </row>
        <row r="189">
          <cell r="A189" t="str">
            <v>05.1102</v>
          </cell>
          <cell r="B189" t="str">
            <v>L¾p ®Æt tñ ®iÖn h¹ thÕ xoay chiÒu 3 pha</v>
          </cell>
          <cell r="C189" t="str">
            <v>tñ</v>
          </cell>
          <cell r="D189">
            <v>36219</v>
          </cell>
          <cell r="E189">
            <v>48712</v>
          </cell>
          <cell r="F189">
            <v>30633</v>
          </cell>
        </row>
        <row r="190">
          <cell r="A190" t="str">
            <v>05.1103</v>
          </cell>
          <cell r="B190" t="str">
            <v>L¾p ®Æt tñ ®iÖn h¹ thÕ 1 chiÒu</v>
          </cell>
          <cell r="C190" t="str">
            <v>tñ</v>
          </cell>
          <cell r="D190">
            <v>35119</v>
          </cell>
          <cell r="E190">
            <v>42285</v>
          </cell>
          <cell r="F190">
            <v>30633</v>
          </cell>
        </row>
        <row r="191">
          <cell r="A191" t="str">
            <v>05.1104</v>
          </cell>
          <cell r="B191" t="str">
            <v>L¾p ®Æt tñ ®iÒu khiÓn DCL</v>
          </cell>
          <cell r="C191" t="str">
            <v>tñ</v>
          </cell>
          <cell r="D191">
            <v>34573</v>
          </cell>
          <cell r="E191">
            <v>42285</v>
          </cell>
        </row>
        <row r="192">
          <cell r="A192" t="str">
            <v>05.1105</v>
          </cell>
          <cell r="B192" t="str">
            <v>L¾p ®Æt tñ ®iÒu khiÓn MC, tñ ®Êu d©y</v>
          </cell>
          <cell r="C192" t="str">
            <v>tñ</v>
          </cell>
          <cell r="D192">
            <v>34573</v>
          </cell>
          <cell r="E192">
            <v>48543</v>
          </cell>
          <cell r="F192">
            <v>58798</v>
          </cell>
        </row>
        <row r="193">
          <cell r="A193" t="str">
            <v>06.5024</v>
          </cell>
          <cell r="B193" t="str">
            <v>L¾P §ÆT Tñ §IÖN CAO ¸P</v>
          </cell>
          <cell r="C193" t="str">
            <v>V,trÝ</v>
          </cell>
          <cell r="D193">
            <v>239193</v>
          </cell>
          <cell r="E193">
            <v>158123.69999999998</v>
          </cell>
        </row>
        <row r="194">
          <cell r="A194" t="str">
            <v>05.2101</v>
          </cell>
          <cell r="B194" t="str">
            <v>L¾p ®Æt tñ ®iÖn MC, tñ b¶o vÖ, tñ ®o l­êng &lt; =10KV</v>
          </cell>
          <cell r="C194" t="str">
            <v>tñ</v>
          </cell>
          <cell r="D194">
            <v>5775</v>
          </cell>
          <cell r="E194">
            <v>124318</v>
          </cell>
          <cell r="F194">
            <v>30633</v>
          </cell>
        </row>
        <row r="195">
          <cell r="A195" t="str">
            <v>05.2102</v>
          </cell>
          <cell r="B195" t="str">
            <v>L¾p ®Æt tñ ®iÖn MC, tñ b¶o vÖ, tñ ®o l­êng &lt; =35KV</v>
          </cell>
          <cell r="C195" t="str">
            <v>tñ</v>
          </cell>
          <cell r="D195">
            <v>9185</v>
          </cell>
          <cell r="E195">
            <v>142078</v>
          </cell>
          <cell r="F195">
            <v>30633</v>
          </cell>
        </row>
        <row r="196">
          <cell r="A196" t="str">
            <v>06.5034</v>
          </cell>
          <cell r="B196" t="str">
            <v>L¾P §ÆT Tñ NHÞ THø :§. KHIÓN, B.VÖ, §.L¦êNG</v>
          </cell>
          <cell r="C196" t="str">
            <v>V,trÝ</v>
          </cell>
          <cell r="D196">
            <v>287032</v>
          </cell>
          <cell r="E196">
            <v>339046.45</v>
          </cell>
        </row>
        <row r="197">
          <cell r="A197" t="str">
            <v>05.3101</v>
          </cell>
          <cell r="B197" t="str">
            <v>L¾p ®Æt tñ ®iÒu khiÓn MBA &lt; =35KV</v>
          </cell>
          <cell r="C197" t="str">
            <v>tñ</v>
          </cell>
          <cell r="D197">
            <v>5720</v>
          </cell>
          <cell r="E197">
            <v>76113</v>
          </cell>
          <cell r="F197">
            <v>38291</v>
          </cell>
        </row>
        <row r="198">
          <cell r="A198" t="str">
            <v>05.3102</v>
          </cell>
          <cell r="B198" t="str">
            <v>L¾p ®Æt tñ ®iÒu khiÓn MBA &lt; =110KV</v>
          </cell>
          <cell r="C198" t="str">
            <v>tñ</v>
          </cell>
          <cell r="D198">
            <v>6875</v>
          </cell>
          <cell r="E198">
            <v>91336</v>
          </cell>
          <cell r="F198">
            <v>38291</v>
          </cell>
        </row>
        <row r="199">
          <cell r="A199" t="str">
            <v>05.3103</v>
          </cell>
          <cell r="B199" t="str">
            <v>L¾p ®Æt tñ ®iÒu khiÓn MBA 220KV</v>
          </cell>
          <cell r="C199" t="str">
            <v>tñ</v>
          </cell>
          <cell r="D199">
            <v>6875</v>
          </cell>
          <cell r="E199">
            <v>106558</v>
          </cell>
          <cell r="F199">
            <v>38291</v>
          </cell>
        </row>
        <row r="200">
          <cell r="A200" t="str">
            <v>05.3105</v>
          </cell>
          <cell r="B200" t="str">
            <v>L¾p ®Æt tñ ®iÒu khiÓn ®­êng d©y &lt; =35KV</v>
          </cell>
          <cell r="C200" t="str">
            <v>tñ</v>
          </cell>
          <cell r="D200">
            <v>5720</v>
          </cell>
          <cell r="E200">
            <v>68502</v>
          </cell>
          <cell r="F200">
            <v>38291</v>
          </cell>
        </row>
        <row r="201">
          <cell r="A201" t="str">
            <v>05.3106</v>
          </cell>
          <cell r="B201" t="str">
            <v>L¾p ®Æt tñ ®iÒu khiÓn ®­êng d©y &lt; =110KV</v>
          </cell>
          <cell r="C201" t="str">
            <v>tñ</v>
          </cell>
          <cell r="D201">
            <v>6875</v>
          </cell>
          <cell r="E201">
            <v>82202</v>
          </cell>
          <cell r="F201">
            <v>38291</v>
          </cell>
        </row>
        <row r="202">
          <cell r="A202" t="str">
            <v>05.3107</v>
          </cell>
          <cell r="B202" t="str">
            <v>L¾p ®Æt tñ ®iÒu khiÓn ®­êng d©y 220KV</v>
          </cell>
          <cell r="C202" t="str">
            <v>tñ</v>
          </cell>
          <cell r="D202">
            <v>6875</v>
          </cell>
          <cell r="E202">
            <v>95902</v>
          </cell>
          <cell r="F202">
            <v>38291</v>
          </cell>
        </row>
        <row r="203">
          <cell r="A203" t="str">
            <v>05.3201</v>
          </cell>
          <cell r="B203" t="str">
            <v>L¾p ®Æt tñ b¶o vÖ MBA &lt; =35KV</v>
          </cell>
          <cell r="C203" t="str">
            <v>tñ</v>
          </cell>
          <cell r="D203">
            <v>5720</v>
          </cell>
          <cell r="E203">
            <v>72307</v>
          </cell>
          <cell r="F203">
            <v>38291</v>
          </cell>
        </row>
        <row r="204">
          <cell r="A204" t="str">
            <v>05.3202</v>
          </cell>
          <cell r="B204" t="str">
            <v>L¾p ®Æt tñ b¶o vÖ MBA &lt; =110KV</v>
          </cell>
          <cell r="C204" t="str">
            <v>tñ</v>
          </cell>
          <cell r="D204">
            <v>6875</v>
          </cell>
          <cell r="E204">
            <v>86769</v>
          </cell>
          <cell r="F204">
            <v>38291</v>
          </cell>
        </row>
        <row r="205">
          <cell r="A205" t="str">
            <v>05.3203</v>
          </cell>
          <cell r="B205" t="str">
            <v>L¾p ®Æt tñ b¶o vÖ MBA 220KV</v>
          </cell>
          <cell r="C205" t="str">
            <v>tñ</v>
          </cell>
          <cell r="D205">
            <v>6875</v>
          </cell>
          <cell r="E205">
            <v>101230</v>
          </cell>
          <cell r="F205">
            <v>38291</v>
          </cell>
        </row>
        <row r="206">
          <cell r="A206" t="str">
            <v>05.3205</v>
          </cell>
          <cell r="B206" t="str">
            <v>L¾p ®Æt tñ b¶o vÖ ®­êng d©y &lt; =35KV</v>
          </cell>
          <cell r="C206" t="str">
            <v>tñ</v>
          </cell>
          <cell r="D206">
            <v>5720</v>
          </cell>
          <cell r="E206">
            <v>65077</v>
          </cell>
          <cell r="F206">
            <v>38291</v>
          </cell>
        </row>
        <row r="207">
          <cell r="A207" t="str">
            <v>05.3206</v>
          </cell>
          <cell r="B207" t="str">
            <v>L¾p ®Æt tñ b¶o vÖ ®­êng d©y &lt; =110KV</v>
          </cell>
          <cell r="C207" t="str">
            <v>tñ</v>
          </cell>
          <cell r="D207">
            <v>6875</v>
          </cell>
          <cell r="E207">
            <v>78092</v>
          </cell>
          <cell r="F207">
            <v>38291</v>
          </cell>
        </row>
        <row r="208">
          <cell r="A208" t="str">
            <v>05.3207</v>
          </cell>
          <cell r="B208" t="str">
            <v>L¾p ®Æt tñ b¶o vÖ ®­êng d©y 220KV</v>
          </cell>
          <cell r="C208" t="str">
            <v>tñ</v>
          </cell>
          <cell r="D208">
            <v>6875</v>
          </cell>
          <cell r="E208">
            <v>91107</v>
          </cell>
          <cell r="F208">
            <v>38291</v>
          </cell>
        </row>
        <row r="209">
          <cell r="A209" t="str">
            <v>05.3301</v>
          </cell>
          <cell r="B209" t="str">
            <v>L¾p ®Æt tñ  ®o l­êng  &lt; =35KV</v>
          </cell>
          <cell r="C209" t="str">
            <v>tñ</v>
          </cell>
          <cell r="D209">
            <v>5720</v>
          </cell>
          <cell r="E209">
            <v>72307</v>
          </cell>
          <cell r="F209">
            <v>38291</v>
          </cell>
        </row>
        <row r="210">
          <cell r="A210" t="str">
            <v>05.3302</v>
          </cell>
          <cell r="B210" t="str">
            <v>L¾p ®Æt tñ ®o l­êng  &lt; =110KV</v>
          </cell>
          <cell r="C210" t="str">
            <v>tñ</v>
          </cell>
          <cell r="D210">
            <v>6875</v>
          </cell>
          <cell r="E210">
            <v>86769</v>
          </cell>
          <cell r="F210">
            <v>38291</v>
          </cell>
        </row>
        <row r="211">
          <cell r="A211" t="str">
            <v>05.3303</v>
          </cell>
          <cell r="B211" t="str">
            <v>L¾p ®Æt tñ ®o l­êng 220KV</v>
          </cell>
          <cell r="C211" t="str">
            <v>tñ</v>
          </cell>
          <cell r="D211">
            <v>6875</v>
          </cell>
          <cell r="E211">
            <v>101230</v>
          </cell>
          <cell r="F211">
            <v>38291</v>
          </cell>
        </row>
        <row r="212">
          <cell r="A212" t="str">
            <v>06.5065</v>
          </cell>
          <cell r="B212" t="str">
            <v>ÐP §ÇU CèT §åNG C¸C LO¹I</v>
          </cell>
          <cell r="C212" t="str">
            <v>V,trÝ</v>
          </cell>
          <cell r="D212">
            <v>568260</v>
          </cell>
          <cell r="E212">
            <v>390087.1</v>
          </cell>
        </row>
        <row r="213">
          <cell r="A213" t="str">
            <v>03.4001</v>
          </cell>
          <cell r="B213" t="str">
            <v>Ðp ®Çu cèt ®ång cì &lt; =25mm2</v>
          </cell>
          <cell r="C213" t="str">
            <v>c¸i</v>
          </cell>
          <cell r="D213">
            <v>12918.7</v>
          </cell>
          <cell r="E213">
            <v>338.3</v>
          </cell>
          <cell r="F213">
            <v>1301.8</v>
          </cell>
        </row>
        <row r="214">
          <cell r="A214" t="str">
            <v>03.4002</v>
          </cell>
          <cell r="B214" t="str">
            <v>Ðp ®Çu cèt ®ång cì &lt; =50mm2</v>
          </cell>
          <cell r="C214" t="str">
            <v>c¸i</v>
          </cell>
          <cell r="D214">
            <v>12918.7</v>
          </cell>
          <cell r="E214">
            <v>592</v>
          </cell>
          <cell r="F214">
            <v>1301.8</v>
          </cell>
        </row>
        <row r="215">
          <cell r="A215" t="str">
            <v>03.4003</v>
          </cell>
          <cell r="B215" t="str">
            <v>Ðp ®Çu cèt ®ång cì &lt; =70mm2</v>
          </cell>
          <cell r="C215" t="str">
            <v>c¸i</v>
          </cell>
          <cell r="D215">
            <v>13361.7</v>
          </cell>
          <cell r="E215">
            <v>930.3</v>
          </cell>
          <cell r="F215">
            <v>1562.1</v>
          </cell>
        </row>
        <row r="216">
          <cell r="A216" t="str">
            <v>03.4004</v>
          </cell>
          <cell r="B216" t="str">
            <v>Ðp ®Çu cèt ®ång cì &lt; =95mm2</v>
          </cell>
          <cell r="C216" t="str">
            <v>c¸i</v>
          </cell>
          <cell r="D216">
            <v>19604.7</v>
          </cell>
          <cell r="E216">
            <v>1191</v>
          </cell>
          <cell r="F216">
            <v>1562.1</v>
          </cell>
        </row>
        <row r="217">
          <cell r="A217" t="str">
            <v>03.4005</v>
          </cell>
          <cell r="B217" t="str">
            <v>Ðp ®Çu cèt ®ång cì &lt; =120mm2</v>
          </cell>
          <cell r="C217" t="str">
            <v>c¸i</v>
          </cell>
          <cell r="D217">
            <v>30936.9</v>
          </cell>
          <cell r="E217">
            <v>1522.3</v>
          </cell>
          <cell r="F217">
            <v>1822.5</v>
          </cell>
        </row>
        <row r="218">
          <cell r="A218" t="str">
            <v>03.4006</v>
          </cell>
          <cell r="B218" t="str">
            <v>Ðp ®Çu cèt ®ång cì &lt; =150mm2</v>
          </cell>
          <cell r="C218" t="str">
            <v>c¸i</v>
          </cell>
          <cell r="D218">
            <v>39096.1</v>
          </cell>
          <cell r="E218">
            <v>1860.5</v>
          </cell>
          <cell r="F218">
            <v>2082.8000000000002</v>
          </cell>
        </row>
        <row r="219">
          <cell r="A219" t="str">
            <v>03.4007</v>
          </cell>
          <cell r="B219" t="str">
            <v>Ðp ®Çu cèt ®ång cì &lt; =185mm2</v>
          </cell>
          <cell r="C219" t="str">
            <v>c¸i</v>
          </cell>
          <cell r="D219">
            <v>55647.3</v>
          </cell>
          <cell r="E219">
            <v>2232.6</v>
          </cell>
          <cell r="F219">
            <v>2343.1999999999998</v>
          </cell>
        </row>
        <row r="220">
          <cell r="A220" t="str">
            <v>03.4008</v>
          </cell>
          <cell r="B220" t="str">
            <v>Ðp ®Çu cèt ®ång cì &lt; =240mm2</v>
          </cell>
          <cell r="C220" t="str">
            <v>c¸i</v>
          </cell>
          <cell r="D220">
            <v>83405</v>
          </cell>
          <cell r="E220">
            <v>2790.8</v>
          </cell>
          <cell r="F220">
            <v>2603.5</v>
          </cell>
        </row>
        <row r="221">
          <cell r="A221" t="str">
            <v>03.4009</v>
          </cell>
          <cell r="B221" t="str">
            <v>Ðp ®Çu cèt ®ång cì &lt; =300mm2</v>
          </cell>
          <cell r="C221" t="str">
            <v>c¸i</v>
          </cell>
          <cell r="D221">
            <v>126240.7</v>
          </cell>
          <cell r="E221">
            <v>3315.1</v>
          </cell>
          <cell r="F221">
            <v>3644.9</v>
          </cell>
        </row>
        <row r="222">
          <cell r="A222" t="str">
            <v>03.4010</v>
          </cell>
          <cell r="B222" t="str">
            <v>Ðp ®Çu cèt ®ång cì &lt; =400mm2</v>
          </cell>
          <cell r="C222" t="str">
            <v>c¸i</v>
          </cell>
          <cell r="D222">
            <v>130886.9</v>
          </cell>
          <cell r="E222">
            <v>4414.6000000000004</v>
          </cell>
          <cell r="F222">
            <v>4686.3</v>
          </cell>
        </row>
        <row r="223">
          <cell r="A223" t="str">
            <v>06.5092</v>
          </cell>
          <cell r="B223" t="str">
            <v>L¾p ®Æt phô kiÖn trong tr¹m</v>
          </cell>
          <cell r="C223" t="str">
            <v>V,trÝ</v>
          </cell>
          <cell r="E223">
            <v>594544.19999999995</v>
          </cell>
        </row>
        <row r="224">
          <cell r="A224" t="str">
            <v>04.3101</v>
          </cell>
          <cell r="B224" t="str">
            <v>l¾p ®Æt t¹ bï</v>
          </cell>
          <cell r="C224" t="str">
            <v>bé</v>
          </cell>
          <cell r="D224">
            <v>666</v>
          </cell>
          <cell r="E224">
            <v>8132</v>
          </cell>
        </row>
        <row r="225">
          <cell r="A225" t="str">
            <v>04.3102</v>
          </cell>
          <cell r="B225" t="str">
            <v>l¾p ®Æt t¹ chèng rung</v>
          </cell>
          <cell r="C225" t="str">
            <v>bé</v>
          </cell>
          <cell r="D225">
            <v>666</v>
          </cell>
          <cell r="E225">
            <v>6444</v>
          </cell>
        </row>
        <row r="226">
          <cell r="A226" t="str">
            <v>04.3103</v>
          </cell>
          <cell r="B226" t="str">
            <v>l¾p ®Æt thu l«i èng</v>
          </cell>
          <cell r="C226" t="str">
            <v>bé</v>
          </cell>
          <cell r="D226">
            <v>666</v>
          </cell>
          <cell r="E226">
            <v>8439</v>
          </cell>
        </row>
        <row r="227">
          <cell r="A227" t="str">
            <v>04.3104</v>
          </cell>
          <cell r="B227" t="str">
            <v>l¾p ®Æt má phãng</v>
          </cell>
          <cell r="C227" t="str">
            <v>bé</v>
          </cell>
          <cell r="D227">
            <v>721</v>
          </cell>
          <cell r="E227">
            <v>5063</v>
          </cell>
        </row>
        <row r="228">
          <cell r="A228" t="str">
            <v>04.3105</v>
          </cell>
          <cell r="B228" t="str">
            <v>l¾p ®Æt khãa c¸c lo¹i</v>
          </cell>
          <cell r="C228" t="str">
            <v>bé</v>
          </cell>
          <cell r="D228">
            <v>666</v>
          </cell>
          <cell r="E228">
            <v>8439</v>
          </cell>
        </row>
        <row r="229">
          <cell r="A229" t="str">
            <v>04.3106</v>
          </cell>
          <cell r="B229" t="str">
            <v>l¾p ®Æt ®Çu cèt</v>
          </cell>
          <cell r="C229" t="str">
            <v>bé</v>
          </cell>
          <cell r="D229">
            <v>666</v>
          </cell>
          <cell r="E229">
            <v>8439</v>
          </cell>
        </row>
        <row r="230">
          <cell r="A230" t="str">
            <v>04.3107</v>
          </cell>
          <cell r="B230" t="str">
            <v>l¾p ®Æt kÑp c¸c lo¹i</v>
          </cell>
          <cell r="C230" t="str">
            <v>bé</v>
          </cell>
          <cell r="D230">
            <v>666</v>
          </cell>
          <cell r="E230">
            <v>6444</v>
          </cell>
        </row>
        <row r="231">
          <cell r="A231" t="str">
            <v>04.3108</v>
          </cell>
          <cell r="B231" t="str">
            <v>l¾p ®Æt khung ®Þnh vÞ</v>
          </cell>
          <cell r="C231" t="str">
            <v>bé</v>
          </cell>
          <cell r="D231">
            <v>666</v>
          </cell>
          <cell r="E231">
            <v>8439</v>
          </cell>
        </row>
        <row r="232">
          <cell r="A232" t="str">
            <v>04.3109</v>
          </cell>
          <cell r="B232" t="str">
            <v>l¾p ®Æt phô kiÖn thanh c¸i</v>
          </cell>
          <cell r="C232" t="str">
            <v>bé</v>
          </cell>
          <cell r="D232">
            <v>666</v>
          </cell>
          <cell r="E232">
            <v>6444</v>
          </cell>
        </row>
        <row r="233">
          <cell r="A233" t="str">
            <v>04.8101</v>
          </cell>
          <cell r="B233" t="str">
            <v>L¾p ®Æt ghÕ c¸ch ®iÖn, thang, sµn thao t¸c</v>
          </cell>
          <cell r="C233" t="str">
            <v>tÊn</v>
          </cell>
          <cell r="D233">
            <v>320271</v>
          </cell>
          <cell r="E233">
            <v>171145</v>
          </cell>
        </row>
        <row r="234">
          <cell r="A234" t="str">
            <v>04.8102</v>
          </cell>
          <cell r="B234" t="str">
            <v>L¾p ®Æt gi¸ ®ì</v>
          </cell>
          <cell r="C234" t="str">
            <v>tÊn</v>
          </cell>
          <cell r="D234">
            <v>320271</v>
          </cell>
          <cell r="E234">
            <v>155586</v>
          </cell>
        </row>
        <row r="235">
          <cell r="A235" t="str">
            <v>04.8103</v>
          </cell>
          <cell r="B235" t="str">
            <v>L¾p ®Æt èng nhùa PVC</v>
          </cell>
          <cell r="C235" t="str">
            <v>10m</v>
          </cell>
          <cell r="D235">
            <v>6000</v>
          </cell>
          <cell r="E235">
            <v>23016</v>
          </cell>
        </row>
        <row r="236">
          <cell r="A236" t="str">
            <v>04.8104</v>
          </cell>
          <cell r="B236" t="str">
            <v>L¾p ®Æt èng thÐp</v>
          </cell>
          <cell r="C236" t="str">
            <v>10m</v>
          </cell>
          <cell r="D236">
            <v>6000</v>
          </cell>
          <cell r="E236">
            <v>46031</v>
          </cell>
        </row>
        <row r="237">
          <cell r="A237" t="str">
            <v>06.6111</v>
          </cell>
          <cell r="B237" t="str">
            <v>L¾p ®Æt kÕt cÊu c¸c lo¹i</v>
          </cell>
          <cell r="C237" t="str">
            <v>Kmd©y</v>
          </cell>
          <cell r="D237">
            <v>381906</v>
          </cell>
          <cell r="E237">
            <v>1107939.3999999999</v>
          </cell>
        </row>
        <row r="238">
          <cell r="A238" t="str">
            <v>04.9102</v>
          </cell>
          <cell r="B238" t="str">
            <v>L¾p ®Æt xµ thÐp</v>
          </cell>
          <cell r="C238" t="str">
            <v>Kg</v>
          </cell>
          <cell r="D238">
            <v>9.9649999999999999</v>
          </cell>
          <cell r="E238">
            <v>181.47</v>
          </cell>
        </row>
        <row r="239">
          <cell r="A239" t="str">
            <v>04.9203</v>
          </cell>
          <cell r="B239" t="str">
            <v>L¾p ®Æt cét bª t«ng</v>
          </cell>
          <cell r="C239" t="str">
            <v>cét</v>
          </cell>
          <cell r="D239">
            <v>8221</v>
          </cell>
          <cell r="E239">
            <v>69695</v>
          </cell>
          <cell r="F239">
            <v>123642</v>
          </cell>
        </row>
        <row r="240">
          <cell r="A240" t="str">
            <v>04.9301</v>
          </cell>
          <cell r="B240" t="str">
            <v>L¾p ®Æt trô ®ì bª t«ng</v>
          </cell>
          <cell r="C240" t="str">
            <v>cét</v>
          </cell>
          <cell r="D240">
            <v>8221</v>
          </cell>
          <cell r="E240">
            <v>27031</v>
          </cell>
          <cell r="F240">
            <v>61821</v>
          </cell>
        </row>
        <row r="241">
          <cell r="A241" t="str">
            <v>04.9302</v>
          </cell>
          <cell r="B241" t="str">
            <v>L¾p ®Æt trô ®ì thÐp</v>
          </cell>
          <cell r="C241" t="str">
            <v>Kg</v>
          </cell>
          <cell r="D241">
            <v>7.391</v>
          </cell>
          <cell r="E241">
            <v>164.959</v>
          </cell>
        </row>
        <row r="242">
          <cell r="A242" t="str">
            <v>06.6122</v>
          </cell>
          <cell r="B242" t="str">
            <v>L¾p ®Æt hÖ thèng chiÕu s¸ng</v>
          </cell>
          <cell r="C242" t="str">
            <v>Kmd©y</v>
          </cell>
          <cell r="D242">
            <v>227189</v>
          </cell>
          <cell r="E242">
            <v>115787.9</v>
          </cell>
        </row>
        <row r="243">
          <cell r="A243" t="str">
            <v>05.4101</v>
          </cell>
          <cell r="B243" t="str">
            <v>L¾p ®Æt ®Ìn pha trªn cét</v>
          </cell>
          <cell r="C243" t="str">
            <v>bé</v>
          </cell>
          <cell r="D243">
            <v>665</v>
          </cell>
          <cell r="E243">
            <v>20297</v>
          </cell>
        </row>
        <row r="244">
          <cell r="A244" t="str">
            <v>05.4102</v>
          </cell>
          <cell r="B244" t="str">
            <v>L¾p ®Æt ®Ìn h×nh cÇu</v>
          </cell>
          <cell r="C244" t="str">
            <v>bé</v>
          </cell>
          <cell r="D244">
            <v>523</v>
          </cell>
          <cell r="E244">
            <v>6766</v>
          </cell>
        </row>
        <row r="245">
          <cell r="A245" t="str">
            <v>05.4103</v>
          </cell>
          <cell r="B245" t="str">
            <v>L¾p ®Æt ®Ìn chiÕu s¸ng</v>
          </cell>
          <cell r="C245" t="str">
            <v>bé</v>
          </cell>
          <cell r="D245">
            <v>451</v>
          </cell>
          <cell r="E245">
            <v>2030</v>
          </cell>
        </row>
        <row r="246">
          <cell r="A246" t="str">
            <v>05.4104</v>
          </cell>
          <cell r="B246" t="str">
            <v>L¾p ®Æt ®Ìn chèng næ</v>
          </cell>
          <cell r="C246" t="str">
            <v>bé</v>
          </cell>
          <cell r="D246">
            <v>523</v>
          </cell>
          <cell r="E246">
            <v>6766</v>
          </cell>
        </row>
        <row r="247">
          <cell r="A247" t="str">
            <v>05.4105</v>
          </cell>
          <cell r="B247" t="str">
            <v>L¾p ®Æt ®Ìn chèng Èm</v>
          </cell>
          <cell r="C247" t="str">
            <v>bé</v>
          </cell>
          <cell r="D247">
            <v>523</v>
          </cell>
          <cell r="E247">
            <v>5074</v>
          </cell>
        </row>
        <row r="248">
          <cell r="A248" t="str">
            <v>05.4106</v>
          </cell>
          <cell r="B248" t="str">
            <v>L¾p ®Æt thiÕt bÞ tù ®éng cho HTCS</v>
          </cell>
          <cell r="C248" t="str">
            <v>bé</v>
          </cell>
          <cell r="D248">
            <v>265</v>
          </cell>
          <cell r="E248">
            <v>3721</v>
          </cell>
        </row>
        <row r="249">
          <cell r="A249" t="str">
            <v>05.4201</v>
          </cell>
          <cell r="B249" t="str">
            <v>L¾p ®Æt cét ®Ìn chuyªn dïng</v>
          </cell>
          <cell r="C249" t="str">
            <v>bé</v>
          </cell>
          <cell r="D249">
            <v>255</v>
          </cell>
          <cell r="E249">
            <v>25371</v>
          </cell>
          <cell r="F249">
            <v>73498</v>
          </cell>
        </row>
        <row r="250">
          <cell r="A250" t="str">
            <v>05.4202</v>
          </cell>
          <cell r="B250" t="str">
            <v>L¾p ®Æt cµn ®Ìn c¸c lo¹i</v>
          </cell>
          <cell r="C250" t="str">
            <v>bé</v>
          </cell>
          <cell r="D250">
            <v>308</v>
          </cell>
          <cell r="E250">
            <v>3383</v>
          </cell>
        </row>
        <row r="251">
          <cell r="A251" t="str">
            <v>05.4203</v>
          </cell>
          <cell r="B251" t="str">
            <v>L¾p ®Æt chao, chôp , chãa ®Ìn c¸c lo¹i</v>
          </cell>
          <cell r="C251" t="str">
            <v>bé</v>
          </cell>
          <cell r="D251">
            <v>283</v>
          </cell>
          <cell r="E251">
            <v>1691</v>
          </cell>
        </row>
        <row r="252">
          <cell r="A252" t="str">
            <v>05.4204</v>
          </cell>
          <cell r="B252" t="str">
            <v>L¾p ®Æt tÊm gi¸ ®ì b»ng gç tÈm dÇu</v>
          </cell>
          <cell r="C252" t="str">
            <v>bé</v>
          </cell>
          <cell r="D252">
            <v>308</v>
          </cell>
          <cell r="E252">
            <v>5074</v>
          </cell>
        </row>
        <row r="253">
          <cell r="A253" t="str">
            <v>05.4205</v>
          </cell>
          <cell r="B253" t="str">
            <v>L¾p ®Æt tÊm gi¸ ®ì b»ng phÝp, nhùa</v>
          </cell>
          <cell r="C253" t="str">
            <v>bé</v>
          </cell>
          <cell r="D253">
            <v>308</v>
          </cell>
          <cell r="E253">
            <v>3383</v>
          </cell>
        </row>
        <row r="254">
          <cell r="A254" t="str">
            <v>06.6143</v>
          </cell>
          <cell r="B254" t="str">
            <v>L¾p ®Æt thiÕt bÞ kh¸c</v>
          </cell>
          <cell r="C254" t="str">
            <v>Kmd©y</v>
          </cell>
          <cell r="D254">
            <v>227189</v>
          </cell>
          <cell r="E254">
            <v>244853</v>
          </cell>
        </row>
        <row r="255">
          <cell r="A255" t="str">
            <v>05.5101</v>
          </cell>
          <cell r="B255" t="str">
            <v>L¾p ®Æt r¬le c¸c lo¹i</v>
          </cell>
          <cell r="C255" t="str">
            <v>c¸i</v>
          </cell>
          <cell r="D255">
            <v>235</v>
          </cell>
          <cell r="E255">
            <v>8457</v>
          </cell>
        </row>
        <row r="256">
          <cell r="A256" t="str">
            <v>05.5102</v>
          </cell>
          <cell r="B256" t="str">
            <v>L¾p ®Æt b¸o hiÖu chu«ng cßi hµng kÑp ®Êu d©y cac lo¹i</v>
          </cell>
          <cell r="C256" t="str">
            <v>c¸i</v>
          </cell>
          <cell r="D256">
            <v>235</v>
          </cell>
          <cell r="E256">
            <v>3721</v>
          </cell>
        </row>
        <row r="257">
          <cell r="A257" t="str">
            <v>05.5103</v>
          </cell>
          <cell r="B257" t="str">
            <v>L¾p ®Æt khãa ®iÒu khiÓn</v>
          </cell>
          <cell r="C257" t="str">
            <v>c¸i</v>
          </cell>
          <cell r="D257">
            <v>235</v>
          </cell>
          <cell r="E257">
            <v>3721</v>
          </cell>
        </row>
        <row r="258">
          <cell r="A258" t="str">
            <v>05.5104</v>
          </cell>
          <cell r="B258" t="str">
            <v>L¾p ®Æt thiÕt bÞ ®o ®Õm c¸c lo¹i</v>
          </cell>
          <cell r="C258" t="str">
            <v>c¸i</v>
          </cell>
          <cell r="D258">
            <v>235</v>
          </cell>
          <cell r="E258">
            <v>3721</v>
          </cell>
        </row>
      </sheetData>
      <sheetData sheetId="2" refreshError="1">
        <row r="7">
          <cell r="B7" t="str">
            <v>L¾P DùNG CéT B£T¤NG</v>
          </cell>
        </row>
        <row r="8">
          <cell r="A8" t="str">
            <v>05.5210</v>
          </cell>
          <cell r="B8" t="str">
            <v>Dùng cét b»ng thñ c«ng</v>
          </cell>
          <cell r="C8" t="str">
            <v>Cét</v>
          </cell>
          <cell r="D8">
            <v>1</v>
          </cell>
          <cell r="E8">
            <v>533636</v>
          </cell>
          <cell r="F8">
            <v>610000</v>
          </cell>
        </row>
        <row r="9">
          <cell r="A9" t="str">
            <v>05.5211</v>
          </cell>
          <cell r="B9" t="str">
            <v>Dùng cét b»ng thñ c«ng, h &lt;=8,0m</v>
          </cell>
          <cell r="C9" t="str">
            <v>cét</v>
          </cell>
          <cell r="D9">
            <v>9516</v>
          </cell>
          <cell r="E9">
            <v>71171.149999999994</v>
          </cell>
          <cell r="F9">
            <v>640000</v>
          </cell>
        </row>
        <row r="10">
          <cell r="A10" t="str">
            <v>05.5212</v>
          </cell>
          <cell r="B10" t="str">
            <v>Dùng cét b»ng thñ c«ng, h &lt;=10m</v>
          </cell>
          <cell r="C10" t="str">
            <v>cét</v>
          </cell>
          <cell r="D10">
            <v>9516</v>
          </cell>
          <cell r="E10">
            <v>76574.75</v>
          </cell>
          <cell r="F10">
            <v>710000</v>
          </cell>
        </row>
        <row r="11">
          <cell r="A11" t="str">
            <v>05.5213</v>
          </cell>
          <cell r="B11" t="str">
            <v>Dùng cét b»ng thñ c«ng, h &lt;=12m</v>
          </cell>
          <cell r="C11" t="str">
            <v>cét</v>
          </cell>
          <cell r="D11">
            <v>9516</v>
          </cell>
          <cell r="E11">
            <v>81978.349999999991</v>
          </cell>
          <cell r="F11">
            <v>710000</v>
          </cell>
        </row>
        <row r="12">
          <cell r="A12" t="str">
            <v>05.5214</v>
          </cell>
          <cell r="B12" t="str">
            <v>Dùng cét b»ng thñ c«ng, h&lt;=14m</v>
          </cell>
          <cell r="C12" t="str">
            <v>cét</v>
          </cell>
          <cell r="D12">
            <v>9516</v>
          </cell>
          <cell r="E12">
            <v>102048.04999999999</v>
          </cell>
          <cell r="F12">
            <v>800000</v>
          </cell>
        </row>
        <row r="13">
          <cell r="A13" t="str">
            <v>05.5215</v>
          </cell>
          <cell r="B13" t="str">
            <v>Dùng cét b»ng thñ c«ng, h &lt;=16m</v>
          </cell>
          <cell r="C13" t="str">
            <v>cét</v>
          </cell>
          <cell r="D13">
            <v>10970</v>
          </cell>
          <cell r="E13">
            <v>111001.79999999999</v>
          </cell>
          <cell r="F13">
            <v>900000</v>
          </cell>
        </row>
        <row r="14">
          <cell r="A14" t="str">
            <v>05.5216</v>
          </cell>
          <cell r="B14" t="str">
            <v>Dùng cét b»ng thñ c«ng, h &lt;=18m</v>
          </cell>
          <cell r="C14" t="str">
            <v>cét</v>
          </cell>
          <cell r="D14">
            <v>10970</v>
          </cell>
          <cell r="E14">
            <v>144657.44999999998</v>
          </cell>
          <cell r="F14">
            <v>1150000</v>
          </cell>
        </row>
        <row r="15">
          <cell r="A15" t="str">
            <v>05.5217</v>
          </cell>
          <cell r="B15" t="str">
            <v>Dùng cét b»ng thñ c«ng, h &lt;=20m</v>
          </cell>
          <cell r="C15" t="str">
            <v>cét</v>
          </cell>
          <cell r="D15">
            <v>10970</v>
          </cell>
          <cell r="E15">
            <v>168587</v>
          </cell>
          <cell r="F15">
            <v>1350000</v>
          </cell>
        </row>
        <row r="16">
          <cell r="A16" t="str">
            <v>05.5218</v>
          </cell>
          <cell r="B16" t="str">
            <v>Dùng cét b»ng thñ c«ng, h &gt;20m</v>
          </cell>
          <cell r="C16" t="str">
            <v>cét</v>
          </cell>
          <cell r="D16">
            <v>10970</v>
          </cell>
          <cell r="E16">
            <v>184025.44999999998</v>
          </cell>
          <cell r="F16">
            <v>1500000</v>
          </cell>
        </row>
        <row r="17">
          <cell r="A17" t="str">
            <v>05.2000</v>
          </cell>
          <cell r="B17" t="str">
            <v>L¾p r¸p cét thÐp</v>
          </cell>
          <cell r="C17" t="str">
            <v>Cét</v>
          </cell>
          <cell r="D17">
            <v>1</v>
          </cell>
          <cell r="E17">
            <v>0</v>
          </cell>
          <cell r="F17">
            <v>1600000</v>
          </cell>
        </row>
        <row r="18">
          <cell r="A18" t="str">
            <v>05.2001</v>
          </cell>
          <cell r="B18" t="str">
            <v>L¾p cét thÐp tõng chi tiÕt, TL cét &lt;=5T</v>
          </cell>
          <cell r="C18" t="str">
            <v>tÊn</v>
          </cell>
          <cell r="D18">
            <v>6239</v>
          </cell>
          <cell r="E18">
            <v>109517.9</v>
          </cell>
          <cell r="F18">
            <v>0</v>
          </cell>
        </row>
        <row r="19">
          <cell r="A19" t="str">
            <v>05.2002</v>
          </cell>
          <cell r="B19" t="str">
            <v>L¾p cét thÐp tõng chi tiÕt, TL cét &lt;=15T</v>
          </cell>
          <cell r="C19" t="str">
            <v>tÊn</v>
          </cell>
          <cell r="D19">
            <v>6239</v>
          </cell>
          <cell r="E19">
            <v>98805.7</v>
          </cell>
          <cell r="F19">
            <v>0</v>
          </cell>
        </row>
        <row r="20">
          <cell r="A20" t="str">
            <v>05.2003</v>
          </cell>
          <cell r="B20" t="str">
            <v>L¾p cét thÐp tõng chi tiÕt, TL cét &lt;=30T</v>
          </cell>
          <cell r="C20" t="str">
            <v>tÊn</v>
          </cell>
          <cell r="D20">
            <v>6239</v>
          </cell>
          <cell r="E20">
            <v>94174.45</v>
          </cell>
          <cell r="F20">
            <v>0</v>
          </cell>
        </row>
        <row r="21">
          <cell r="A21" t="str">
            <v>05.2004</v>
          </cell>
          <cell r="B21" t="str">
            <v>L¾p cét thÐp tõng chi tiÕt, TL cét &gt;30T</v>
          </cell>
          <cell r="C21" t="str">
            <v>tÊn</v>
          </cell>
          <cell r="D21">
            <v>6239</v>
          </cell>
          <cell r="E21">
            <v>89234.45</v>
          </cell>
          <cell r="F21">
            <v>0</v>
          </cell>
        </row>
        <row r="22">
          <cell r="A22" t="str">
            <v>05.3000</v>
          </cell>
          <cell r="B22" t="str">
            <v>Dùng cét thÐp</v>
          </cell>
          <cell r="C22" t="str">
            <v>Cét</v>
          </cell>
          <cell r="D22">
            <v>1</v>
          </cell>
          <cell r="E22">
            <v>0</v>
          </cell>
          <cell r="F22">
            <v>2800000</v>
          </cell>
        </row>
        <row r="23">
          <cell r="A23" t="str">
            <v>05.3221</v>
          </cell>
          <cell r="B23" t="str">
            <v>Dùng cét thÐp thñ c«ng+ c¬ giíi (cÇn trôc), cét &lt;=15m</v>
          </cell>
          <cell r="C23" t="str">
            <v>cét</v>
          </cell>
          <cell r="D23">
            <v>44509</v>
          </cell>
          <cell r="E23">
            <v>156064.1</v>
          </cell>
          <cell r="F23">
            <v>74875</v>
          </cell>
        </row>
        <row r="24">
          <cell r="A24" t="str">
            <v>05.3222</v>
          </cell>
          <cell r="B24" t="str">
            <v>Dùng cét thÐp thñ c«ng+ c¬ giíi (cÇn trôc), cét &lt;=25m</v>
          </cell>
          <cell r="C24" t="str">
            <v>cét</v>
          </cell>
          <cell r="D24">
            <v>59345</v>
          </cell>
          <cell r="E24">
            <v>291535.05</v>
          </cell>
          <cell r="F24">
            <v>149750</v>
          </cell>
        </row>
        <row r="25">
          <cell r="A25" t="str">
            <v>05.3223</v>
          </cell>
          <cell r="B25" t="str">
            <v>Dùng cét thÐp thñ c«ng+ c¬ giíi (cÇn trôc), cét &lt;=35m</v>
          </cell>
          <cell r="C25" t="str">
            <v>cét</v>
          </cell>
          <cell r="D25">
            <v>59345</v>
          </cell>
          <cell r="E25">
            <v>358168.05</v>
          </cell>
          <cell r="F25">
            <v>249584</v>
          </cell>
        </row>
        <row r="26">
          <cell r="A26" t="str">
            <v>05.3224</v>
          </cell>
          <cell r="B26" t="str">
            <v>Dùng cét thÐp thñ c«ng+ c¬ giíi (cÇn trôc), cét &lt;=45m</v>
          </cell>
          <cell r="C26" t="str">
            <v>cét</v>
          </cell>
          <cell r="D26">
            <v>89018</v>
          </cell>
          <cell r="E26">
            <v>608076.94999999995</v>
          </cell>
          <cell r="F26">
            <v>349418</v>
          </cell>
        </row>
        <row r="27">
          <cell r="A27" t="str">
            <v>05.3225</v>
          </cell>
          <cell r="B27" t="str">
            <v>Dùng cét thÐp thñ c«ng+ c¬ giíi (cÇn trôc), cét &lt;=50m</v>
          </cell>
          <cell r="C27" t="str">
            <v>cét</v>
          </cell>
          <cell r="D27">
            <v>118691</v>
          </cell>
          <cell r="E27">
            <v>1082740.6499999999</v>
          </cell>
          <cell r="F27">
            <v>499168</v>
          </cell>
        </row>
        <row r="28">
          <cell r="A28" t="str">
            <v>05.5220</v>
          </cell>
          <cell r="B28" t="str">
            <v>Dùng thñ c«ng kÕt hîp c¬ giíi (cÇn trôc)</v>
          </cell>
          <cell r="C28" t="str">
            <v>Cét</v>
          </cell>
          <cell r="D28">
            <v>1</v>
          </cell>
          <cell r="E28">
            <v>0</v>
          </cell>
          <cell r="F28">
            <v>1030000</v>
          </cell>
        </row>
        <row r="29">
          <cell r="A29" t="str">
            <v>05.5221</v>
          </cell>
          <cell r="B29" t="str">
            <v>Dùng cét b»ng thñ c«ng + c¬ giíi, h &lt;=8,0m</v>
          </cell>
          <cell r="C29" t="str">
            <v>cét</v>
          </cell>
          <cell r="D29">
            <v>9516</v>
          </cell>
          <cell r="E29">
            <v>28560.799999999999</v>
          </cell>
          <cell r="F29">
            <v>43677</v>
          </cell>
        </row>
        <row r="30">
          <cell r="A30" t="str">
            <v>05.5222</v>
          </cell>
          <cell r="B30" t="str">
            <v>Dùng cét b»ng thñ c«ng + c¬ giíi, h &lt;=10m</v>
          </cell>
          <cell r="C30" t="str">
            <v>cét</v>
          </cell>
          <cell r="D30">
            <v>9516</v>
          </cell>
          <cell r="E30">
            <v>30568.149999999998</v>
          </cell>
          <cell r="F30">
            <v>43677</v>
          </cell>
        </row>
        <row r="31">
          <cell r="A31" t="str">
            <v>05.5223</v>
          </cell>
          <cell r="B31" t="str">
            <v>Dùng cét b»ng thñ c«ng + c¬ giíi, h &lt;=12m</v>
          </cell>
          <cell r="C31" t="str">
            <v>cét</v>
          </cell>
          <cell r="D31">
            <v>9516</v>
          </cell>
          <cell r="E31">
            <v>32729.399999999998</v>
          </cell>
          <cell r="F31">
            <v>62396</v>
          </cell>
        </row>
        <row r="32">
          <cell r="A32" t="str">
            <v>05.5224</v>
          </cell>
          <cell r="B32" t="str">
            <v>Dùng cét b»ng thñ c«ng + c¬ giíi, h &lt;=14m</v>
          </cell>
          <cell r="C32" t="str">
            <v>cét</v>
          </cell>
          <cell r="D32">
            <v>9516</v>
          </cell>
          <cell r="E32">
            <v>40757.85</v>
          </cell>
          <cell r="F32">
            <v>62396</v>
          </cell>
        </row>
        <row r="33">
          <cell r="A33" t="str">
            <v>05.5225</v>
          </cell>
          <cell r="B33" t="str">
            <v>Dùng cét b»ng thñ c«ng + c¬ giíi, h &lt;=16m</v>
          </cell>
          <cell r="C33" t="str">
            <v>cét</v>
          </cell>
          <cell r="D33">
            <v>10970</v>
          </cell>
          <cell r="E33">
            <v>44462.85</v>
          </cell>
          <cell r="F33">
            <v>87354</v>
          </cell>
        </row>
        <row r="34">
          <cell r="A34" t="str">
            <v>05.5226</v>
          </cell>
          <cell r="B34" t="str">
            <v>Dùng cét b»ng thñ c«ng + c¬ giíi, h &lt;=18m</v>
          </cell>
          <cell r="C34" t="str">
            <v>cét</v>
          </cell>
          <cell r="D34">
            <v>10970</v>
          </cell>
          <cell r="E34">
            <v>57893.95</v>
          </cell>
          <cell r="F34">
            <v>87354</v>
          </cell>
        </row>
        <row r="35">
          <cell r="A35" t="str">
            <v>05.5227</v>
          </cell>
          <cell r="B35" t="str">
            <v>Dùng cét b»ng thñ c«ng + c¬ giíi, h &lt;=20m</v>
          </cell>
          <cell r="C35" t="str">
            <v>cét</v>
          </cell>
          <cell r="D35">
            <v>10970</v>
          </cell>
          <cell r="E35">
            <v>67466.149999999994</v>
          </cell>
          <cell r="F35">
            <v>124792</v>
          </cell>
        </row>
        <row r="36">
          <cell r="A36" t="str">
            <v>05.5228</v>
          </cell>
          <cell r="B36" t="str">
            <v>Dùng cét b»ng thñ c«ng + c¬ giíi, h &gt;20m</v>
          </cell>
          <cell r="C36" t="str">
            <v>cét</v>
          </cell>
          <cell r="D36">
            <v>10970</v>
          </cell>
          <cell r="E36">
            <v>73641.149999999994</v>
          </cell>
          <cell r="F36">
            <v>124792</v>
          </cell>
        </row>
        <row r="37">
          <cell r="A37" t="str">
            <v>05.5100</v>
          </cell>
          <cell r="B37" t="str">
            <v>Nèi mÆt bÝch</v>
          </cell>
          <cell r="C37" t="str">
            <v>Cét</v>
          </cell>
          <cell r="D37">
            <v>1</v>
          </cell>
          <cell r="E37">
            <v>0</v>
          </cell>
          <cell r="F37">
            <v>2400000</v>
          </cell>
        </row>
        <row r="38">
          <cell r="A38" t="str">
            <v>05.5101</v>
          </cell>
          <cell r="B38" t="str">
            <v>Nèi mÆt bÝch ®Þa h×nh b×nh th­êng</v>
          </cell>
          <cell r="C38" t="str">
            <v>mèi</v>
          </cell>
          <cell r="D38">
            <v>6186</v>
          </cell>
          <cell r="E38">
            <v>46315.35</v>
          </cell>
          <cell r="F38">
            <v>0</v>
          </cell>
        </row>
        <row r="39">
          <cell r="A39" t="str">
            <v>05.5102</v>
          </cell>
          <cell r="B39" t="str">
            <v>Nèi mÆt bÝch ®Þa h×nh s­ên ®åi</v>
          </cell>
          <cell r="C39" t="str">
            <v>mèi</v>
          </cell>
          <cell r="D39">
            <v>6186</v>
          </cell>
          <cell r="E39">
            <v>48630.5</v>
          </cell>
          <cell r="F39">
            <v>0</v>
          </cell>
        </row>
        <row r="40">
          <cell r="A40" t="str">
            <v>05.5103</v>
          </cell>
          <cell r="B40" t="str">
            <v>Nèi mÆt bÝch ®Þa h×nh s×nh lÇy</v>
          </cell>
          <cell r="C40" t="str">
            <v>mèi</v>
          </cell>
          <cell r="D40">
            <v>15088</v>
          </cell>
          <cell r="E40">
            <v>55577.85</v>
          </cell>
          <cell r="F40">
            <v>0</v>
          </cell>
        </row>
        <row r="41">
          <cell r="A41" t="str">
            <v>05.5230</v>
          </cell>
          <cell r="B41" t="str">
            <v>Dùng thñ c«ng kÕt hîp c¬ giíi (m¸y kÐo)</v>
          </cell>
          <cell r="E41">
            <v>0</v>
          </cell>
        </row>
        <row r="42">
          <cell r="A42" t="str">
            <v>05.5235</v>
          </cell>
          <cell r="B42" t="str">
            <v>Dùng cét b»ng thñ c«ng + c¬ giíi, h &lt;=16m</v>
          </cell>
          <cell r="C42" t="str">
            <v>cét</v>
          </cell>
          <cell r="D42">
            <v>10970</v>
          </cell>
          <cell r="E42">
            <v>50020.35</v>
          </cell>
          <cell r="F42">
            <v>97382</v>
          </cell>
        </row>
        <row r="43">
          <cell r="A43" t="str">
            <v>05.5236</v>
          </cell>
          <cell r="B43" t="str">
            <v>Dùng cét b»ng thñ c«ng + c¬ giíi, h &lt;=18m</v>
          </cell>
          <cell r="C43" t="str">
            <v>cét</v>
          </cell>
          <cell r="D43">
            <v>10970</v>
          </cell>
          <cell r="E43">
            <v>65150.049999999996</v>
          </cell>
          <cell r="F43">
            <v>97382</v>
          </cell>
        </row>
        <row r="44">
          <cell r="A44" t="str">
            <v>05.5237</v>
          </cell>
          <cell r="B44" t="str">
            <v>Dùng cét b»ng thñ c«ng + c¬ giíi, h &lt;=20m</v>
          </cell>
          <cell r="C44" t="str">
            <v>cét</v>
          </cell>
          <cell r="D44">
            <v>10970</v>
          </cell>
          <cell r="E44">
            <v>75802.399999999994</v>
          </cell>
          <cell r="F44">
            <v>149319</v>
          </cell>
        </row>
        <row r="45">
          <cell r="A45" t="str">
            <v>05.5238</v>
          </cell>
          <cell r="B45" t="str">
            <v>Dùng cét b»ng thñ c«ng + c¬ giíi, h &gt;20m</v>
          </cell>
          <cell r="C45" t="str">
            <v>cét</v>
          </cell>
          <cell r="D45">
            <v>10970</v>
          </cell>
          <cell r="E45">
            <v>82749.75</v>
          </cell>
          <cell r="F45">
            <v>149319</v>
          </cell>
        </row>
        <row r="46">
          <cell r="A46" t="str">
            <v>XMK</v>
          </cell>
          <cell r="B46" t="str">
            <v>L¾P §ÆT Xµ</v>
          </cell>
          <cell r="C46" t="str">
            <v>Kg</v>
          </cell>
          <cell r="D46">
            <v>1</v>
          </cell>
          <cell r="E46">
            <v>0</v>
          </cell>
          <cell r="F46">
            <v>10500</v>
          </cell>
        </row>
        <row r="47">
          <cell r="A47" t="str">
            <v>TS</v>
          </cell>
          <cell r="B47" t="str">
            <v>L¾p ®Æt xµ thÐp cho cét ®ì</v>
          </cell>
          <cell r="C47" t="str">
            <v>Kg</v>
          </cell>
          <cell r="D47">
            <v>1</v>
          </cell>
          <cell r="E47">
            <v>0</v>
          </cell>
          <cell r="F47">
            <v>12500</v>
          </cell>
        </row>
        <row r="48">
          <cell r="A48" t="str">
            <v>05.6011</v>
          </cell>
          <cell r="B48" t="str">
            <v>L¾p ®Æt xµ thÐp cho cét ®ì , P =25kg</v>
          </cell>
          <cell r="C48" t="str">
            <v>bé</v>
          </cell>
          <cell r="D48">
            <v>1</v>
          </cell>
          <cell r="E48">
            <v>12502.949999999999</v>
          </cell>
          <cell r="F48">
            <v>8500</v>
          </cell>
        </row>
        <row r="49">
          <cell r="A49" t="str">
            <v>05.6021</v>
          </cell>
          <cell r="B49" t="str">
            <v>L¾p ®Æt xµ thÐp cho cét ®ì , P =50kg</v>
          </cell>
          <cell r="C49" t="str">
            <v>bé</v>
          </cell>
          <cell r="D49">
            <v>1</v>
          </cell>
          <cell r="E49">
            <v>16915.7</v>
          </cell>
          <cell r="F49">
            <v>38000</v>
          </cell>
        </row>
        <row r="50">
          <cell r="A50" t="str">
            <v>05.6031</v>
          </cell>
          <cell r="B50" t="str">
            <v>L¾p ®Æt xµ thÐp cho cét ®ì , P =100kg</v>
          </cell>
          <cell r="C50" t="str">
            <v>bé</v>
          </cell>
          <cell r="D50">
            <v>1</v>
          </cell>
          <cell r="E50">
            <v>22799.05</v>
          </cell>
          <cell r="F50">
            <v>19000</v>
          </cell>
        </row>
        <row r="51">
          <cell r="A51" t="str">
            <v>05.6041</v>
          </cell>
          <cell r="B51" t="str">
            <v>L¾p ®Æt xµ thÐp cho cét ®ì , P =140kg</v>
          </cell>
          <cell r="C51" t="str">
            <v>bé</v>
          </cell>
          <cell r="E51">
            <v>27359.05</v>
          </cell>
        </row>
        <row r="52">
          <cell r="A52" t="str">
            <v>05.6051</v>
          </cell>
          <cell r="B52" t="str">
            <v>L¾p ®Æt xµ thÐp cho cét ®ì , P =230kg</v>
          </cell>
          <cell r="C52" t="str">
            <v>bé</v>
          </cell>
          <cell r="D52">
            <v>1</v>
          </cell>
          <cell r="E52">
            <v>37802.400000000001</v>
          </cell>
          <cell r="F52">
            <v>24500</v>
          </cell>
        </row>
        <row r="53">
          <cell r="A53" t="str">
            <v>05.6061</v>
          </cell>
          <cell r="B53" t="str">
            <v>L¾p ®Æt xµ thÐp cho cét ®ì , P =320kg</v>
          </cell>
          <cell r="C53" t="str">
            <v>bé</v>
          </cell>
          <cell r="D53">
            <v>1</v>
          </cell>
          <cell r="E53">
            <v>48245.75</v>
          </cell>
          <cell r="F53">
            <v>24500</v>
          </cell>
        </row>
        <row r="54">
          <cell r="A54" t="str">
            <v>05.6071</v>
          </cell>
          <cell r="B54" t="str">
            <v>L¾p ®Æt xµ thÐp cho cét ®ì , P =410kg</v>
          </cell>
          <cell r="C54" t="str">
            <v>bé</v>
          </cell>
          <cell r="D54">
            <v>1</v>
          </cell>
          <cell r="E54">
            <v>56924</v>
          </cell>
          <cell r="F54">
            <v>24500</v>
          </cell>
        </row>
        <row r="55">
          <cell r="A55" t="str">
            <v>05.6081</v>
          </cell>
          <cell r="B55" t="str">
            <v>L¾p ®Æt xµ thÐp cho cét ®ì , P =500kg</v>
          </cell>
          <cell r="C55" t="str">
            <v>bé</v>
          </cell>
          <cell r="D55">
            <v>1</v>
          </cell>
          <cell r="E55">
            <v>67221.05</v>
          </cell>
          <cell r="F55">
            <v>24500</v>
          </cell>
        </row>
        <row r="56">
          <cell r="A56" t="str">
            <v>AC150</v>
          </cell>
          <cell r="B56" t="str">
            <v>L¾p ®Æt xµ thÐp cho cét nÐo</v>
          </cell>
          <cell r="C56" t="str">
            <v>kg</v>
          </cell>
          <cell r="D56">
            <v>1</v>
          </cell>
          <cell r="E56">
            <v>0</v>
          </cell>
          <cell r="F56">
            <v>24500</v>
          </cell>
        </row>
        <row r="57">
          <cell r="A57" t="str">
            <v>05.6012</v>
          </cell>
          <cell r="B57" t="str">
            <v>L¾p ®Æt xµ thÐp cho cét nÐo , P =25kg</v>
          </cell>
          <cell r="C57" t="str">
            <v>bé</v>
          </cell>
          <cell r="D57">
            <v>1</v>
          </cell>
          <cell r="E57">
            <v>16621.2</v>
          </cell>
          <cell r="F57">
            <v>24500</v>
          </cell>
        </row>
        <row r="58">
          <cell r="A58" t="str">
            <v>05.6022</v>
          </cell>
          <cell r="B58" t="str">
            <v>L¾p ®Æt xµ thÐp cho cét nÐo , P =50kg</v>
          </cell>
          <cell r="C58" t="str">
            <v>bé</v>
          </cell>
          <cell r="D58">
            <v>1</v>
          </cell>
          <cell r="E58">
            <v>22504.55</v>
          </cell>
          <cell r="F58">
            <v>24500</v>
          </cell>
        </row>
        <row r="59">
          <cell r="A59" t="str">
            <v>05.6032</v>
          </cell>
          <cell r="B59" t="str">
            <v>L¾p ®Æt xµ thÐp cho cét nÐo , P =100kg</v>
          </cell>
          <cell r="C59" t="str">
            <v>bé</v>
          </cell>
          <cell r="D59">
            <v>1</v>
          </cell>
          <cell r="E59">
            <v>30301.199999999997</v>
          </cell>
          <cell r="F59">
            <v>6239.2000000000007</v>
          </cell>
        </row>
        <row r="60">
          <cell r="A60" t="str">
            <v>05.6042</v>
          </cell>
          <cell r="B60" t="str">
            <v>L¾p ®Æt xµ thÐp cho cét nÐo , P =140kg</v>
          </cell>
          <cell r="C60" t="str">
            <v>bé</v>
          </cell>
          <cell r="D60">
            <v>1</v>
          </cell>
          <cell r="E60">
            <v>36331.799999999996</v>
          </cell>
          <cell r="F60">
            <v>9100</v>
          </cell>
        </row>
        <row r="61">
          <cell r="A61" t="str">
            <v>05.6052</v>
          </cell>
          <cell r="B61" t="str">
            <v>L¾p ®Æt xµ thÐp cho cét nÐo , P =230kg</v>
          </cell>
          <cell r="C61" t="str">
            <v>bé</v>
          </cell>
          <cell r="D61">
            <v>1</v>
          </cell>
          <cell r="E61">
            <v>50158.1</v>
          </cell>
          <cell r="F61">
            <v>10475.300000000001</v>
          </cell>
        </row>
        <row r="62">
          <cell r="A62" t="str">
            <v>05.6062</v>
          </cell>
          <cell r="B62" t="str">
            <v>L¾p ®Æt xµ thÐp cho cét nÐo , P =320kg</v>
          </cell>
          <cell r="C62" t="str">
            <v>bé</v>
          </cell>
          <cell r="D62">
            <v>1</v>
          </cell>
          <cell r="E62">
            <v>64131.649999999994</v>
          </cell>
          <cell r="F62">
            <v>14050</v>
          </cell>
        </row>
        <row r="63">
          <cell r="A63" t="str">
            <v>05.6072</v>
          </cell>
          <cell r="B63" t="str">
            <v>L¾p ®Æt xµ thÐp cho cét nÐo , P =410kg</v>
          </cell>
          <cell r="C63" t="str">
            <v>bé</v>
          </cell>
          <cell r="D63">
            <v>1</v>
          </cell>
          <cell r="E63">
            <v>75604.800000000003</v>
          </cell>
          <cell r="F63">
            <v>15330.7</v>
          </cell>
        </row>
        <row r="64">
          <cell r="A64" t="str">
            <v>05.6082</v>
          </cell>
          <cell r="B64" t="str">
            <v>L¾p ®Æt xµ thÐp cho cét nÐo , P =500kg</v>
          </cell>
          <cell r="C64" t="str">
            <v>bé</v>
          </cell>
          <cell r="D64">
            <v>1</v>
          </cell>
          <cell r="E64">
            <v>89284.800000000003</v>
          </cell>
          <cell r="F64">
            <v>20020</v>
          </cell>
        </row>
        <row r="65">
          <cell r="A65" t="str">
            <v>AV240</v>
          </cell>
          <cell r="B65" t="str">
            <v>L¾p ®Æt xµ thÐp cho cét ®«i</v>
          </cell>
          <cell r="C65" t="str">
            <v>m</v>
          </cell>
          <cell r="D65">
            <v>1</v>
          </cell>
          <cell r="E65">
            <v>0</v>
          </cell>
          <cell r="F65">
            <v>25000</v>
          </cell>
        </row>
        <row r="66">
          <cell r="A66" t="str">
            <v>05.6043</v>
          </cell>
          <cell r="B66" t="str">
            <v>L¾p ®Æt xµ thÐp cho cét ®«i , P =140kg</v>
          </cell>
          <cell r="C66" t="str">
            <v>bé</v>
          </cell>
          <cell r="D66">
            <v>1</v>
          </cell>
          <cell r="E66">
            <v>30889.25</v>
          </cell>
          <cell r="F66">
            <v>25600</v>
          </cell>
        </row>
        <row r="67">
          <cell r="A67" t="str">
            <v>05.6053</v>
          </cell>
          <cell r="B67" t="str">
            <v>L¾p ®Æt xµ thÐp cho cét ®«i , P =230kg</v>
          </cell>
          <cell r="C67" t="str">
            <v>bé</v>
          </cell>
          <cell r="D67">
            <v>1</v>
          </cell>
          <cell r="E67">
            <v>43980.25</v>
          </cell>
          <cell r="F67">
            <v>31500</v>
          </cell>
        </row>
        <row r="68">
          <cell r="A68" t="str">
            <v>05.6063</v>
          </cell>
          <cell r="B68" t="str">
            <v>L¾p ®Æt xµ thÐp cho cét ®«i , P =320kg</v>
          </cell>
          <cell r="C68" t="str">
            <v>bé</v>
          </cell>
          <cell r="D68">
            <v>1</v>
          </cell>
          <cell r="E68">
            <v>55158.899999999994</v>
          </cell>
          <cell r="F68">
            <v>34500</v>
          </cell>
        </row>
        <row r="69">
          <cell r="A69" t="str">
            <v>05.6073</v>
          </cell>
          <cell r="B69" t="str">
            <v>L¾p ®Æt xµ thÐp cho cét ®«i , P =410kg</v>
          </cell>
          <cell r="C69" t="str">
            <v>bé</v>
          </cell>
          <cell r="D69">
            <v>1</v>
          </cell>
          <cell r="E69">
            <v>60895.95</v>
          </cell>
          <cell r="F69">
            <v>25600</v>
          </cell>
        </row>
        <row r="70">
          <cell r="A70" t="str">
            <v>05.6083</v>
          </cell>
          <cell r="B70" t="str">
            <v>L¾p ®Æt xµ thÐp cho cét ®«i , P =500kg</v>
          </cell>
          <cell r="C70" t="str">
            <v>bé</v>
          </cell>
          <cell r="D70">
            <v>1</v>
          </cell>
          <cell r="E70">
            <v>66485.75</v>
          </cell>
          <cell r="F70">
            <v>31500</v>
          </cell>
        </row>
        <row r="71">
          <cell r="A71" t="str">
            <v>05.6093</v>
          </cell>
          <cell r="B71" t="str">
            <v>L¾p ®Æt xµ thÐp cho cét ®«i , P =750kg</v>
          </cell>
          <cell r="C71" t="str">
            <v>bé</v>
          </cell>
          <cell r="D71">
            <v>1</v>
          </cell>
          <cell r="E71">
            <v>85165.599999999991</v>
          </cell>
          <cell r="F71">
            <v>34500</v>
          </cell>
        </row>
        <row r="72">
          <cell r="A72" t="str">
            <v>05.6103</v>
          </cell>
          <cell r="B72" t="str">
            <v>L¾p ®Æt xµ thÐp cho cét ®«i , P =1000kg</v>
          </cell>
          <cell r="C72" t="str">
            <v>bé</v>
          </cell>
          <cell r="D72">
            <v>1</v>
          </cell>
          <cell r="E72">
            <v>100463.45</v>
          </cell>
          <cell r="F72">
            <v>31500</v>
          </cell>
        </row>
        <row r="73">
          <cell r="A73" t="str">
            <v>AV70-22</v>
          </cell>
          <cell r="B73" t="str">
            <v>L¾p ®Æt xµ thÐp cho cét h×nh II</v>
          </cell>
          <cell r="C73" t="str">
            <v>m</v>
          </cell>
          <cell r="D73">
            <v>1</v>
          </cell>
          <cell r="E73">
            <v>0</v>
          </cell>
          <cell r="F73">
            <v>31500</v>
          </cell>
        </row>
        <row r="74">
          <cell r="A74" t="str">
            <v>05.6044</v>
          </cell>
          <cell r="B74" t="str">
            <v>L¾p ®Æt xµ thÐp cho cét h×nh II , P =140kg</v>
          </cell>
          <cell r="C74" t="str">
            <v>bé</v>
          </cell>
          <cell r="D74">
            <v>1</v>
          </cell>
          <cell r="E74">
            <v>34272.199999999997</v>
          </cell>
          <cell r="F74">
            <v>23980.000000000004</v>
          </cell>
        </row>
        <row r="75">
          <cell r="A75" t="str">
            <v>05.6054</v>
          </cell>
          <cell r="B75" t="str">
            <v>L¾p ®Æt xµ thÐp cho cét h×nh II , P =230kg</v>
          </cell>
          <cell r="C75" t="str">
            <v>bé</v>
          </cell>
          <cell r="D75">
            <v>1</v>
          </cell>
          <cell r="E75">
            <v>48981.049999999996</v>
          </cell>
          <cell r="F75">
            <v>38500</v>
          </cell>
        </row>
        <row r="76">
          <cell r="A76" t="str">
            <v>05.6064</v>
          </cell>
          <cell r="B76" t="str">
            <v>L¾p ®Æt xµ thÐp cho cét h×nh II , P =320kg</v>
          </cell>
          <cell r="C76" t="str">
            <v>bé</v>
          </cell>
          <cell r="D76">
            <v>1</v>
          </cell>
          <cell r="E76">
            <v>61336.75</v>
          </cell>
          <cell r="F76">
            <v>44000</v>
          </cell>
        </row>
        <row r="77">
          <cell r="A77" t="str">
            <v>05.6074</v>
          </cell>
          <cell r="B77" t="str">
            <v>L¾p ®Æt xµ thÐp cho cét h×nh II , P =410kg</v>
          </cell>
          <cell r="C77" t="str">
            <v>bé</v>
          </cell>
          <cell r="D77">
            <v>1</v>
          </cell>
          <cell r="E77">
            <v>67661.849999999991</v>
          </cell>
          <cell r="F77">
            <v>48500</v>
          </cell>
        </row>
        <row r="78">
          <cell r="A78" t="str">
            <v>05.6084</v>
          </cell>
          <cell r="B78" t="str">
            <v>L¾p ®Æt xµ thÐp cho cét h×nh II , P =500kg</v>
          </cell>
          <cell r="C78" t="str">
            <v>bé</v>
          </cell>
          <cell r="D78">
            <v>1</v>
          </cell>
          <cell r="E78">
            <v>73839.7</v>
          </cell>
          <cell r="F78">
            <v>66000</v>
          </cell>
        </row>
        <row r="79">
          <cell r="A79" t="str">
            <v>05.6094</v>
          </cell>
          <cell r="B79" t="str">
            <v>L¾p ®Æt xµ thÐp cho cét h×nh II , P =750kg</v>
          </cell>
          <cell r="C79" t="str">
            <v>bé</v>
          </cell>
          <cell r="D79">
            <v>1</v>
          </cell>
          <cell r="E79">
            <v>94580.099999999991</v>
          </cell>
          <cell r="F79">
            <v>31500</v>
          </cell>
        </row>
        <row r="80">
          <cell r="A80" t="str">
            <v>05.6104</v>
          </cell>
          <cell r="B80" t="str">
            <v>L¾p ®Æt xµ thÐp cho cét h×nh II , P =1000kg</v>
          </cell>
          <cell r="C80" t="str">
            <v>bé</v>
          </cell>
          <cell r="D80">
            <v>1</v>
          </cell>
          <cell r="E80">
            <v>111642.09999999999</v>
          </cell>
          <cell r="F80">
            <v>23980.000000000004</v>
          </cell>
        </row>
        <row r="81">
          <cell r="A81" t="str">
            <v>AV241-22</v>
          </cell>
          <cell r="B81" t="str">
            <v>TiÕp ®Þa ®­êng d©y</v>
          </cell>
          <cell r="C81" t="str">
            <v>m</v>
          </cell>
          <cell r="D81">
            <v>1</v>
          </cell>
          <cell r="E81">
            <v>0</v>
          </cell>
          <cell r="F81">
            <v>38500</v>
          </cell>
        </row>
        <row r="82">
          <cell r="A82" t="str">
            <v>05.7001</v>
          </cell>
          <cell r="B82" t="str">
            <v>KÐo r·i d©y tiÕp ®Þa ®k: 8-10mm</v>
          </cell>
          <cell r="C82" t="str">
            <v>Kg</v>
          </cell>
          <cell r="D82">
            <v>8.9700000000000006</v>
          </cell>
          <cell r="E82">
            <v>147.08850000000001</v>
          </cell>
          <cell r="F82">
            <v>60000</v>
          </cell>
        </row>
        <row r="83">
          <cell r="A83" t="str">
            <v>05.7002</v>
          </cell>
          <cell r="B83" t="str">
            <v>KÐo r·i d©y tiÕp ®Þa ®k: 12-14mm</v>
          </cell>
          <cell r="C83" t="str">
            <v>Kg</v>
          </cell>
          <cell r="D83">
            <v>6.73</v>
          </cell>
          <cell r="E83">
            <v>147.08850000000001</v>
          </cell>
        </row>
        <row r="84">
          <cell r="A84" t="str">
            <v>05.7003</v>
          </cell>
          <cell r="B84" t="str">
            <v>KÐo r·i d©y tiÕp ®Þa ®k: 16-18mm</v>
          </cell>
          <cell r="C84" t="str">
            <v>Kg</v>
          </cell>
          <cell r="D84">
            <v>5.61</v>
          </cell>
          <cell r="E84">
            <v>97.080499999999986</v>
          </cell>
          <cell r="F84">
            <v>43500</v>
          </cell>
        </row>
        <row r="85">
          <cell r="A85" t="str">
            <v>05.8001</v>
          </cell>
          <cell r="B85" t="str">
            <v>§ãng cäc tiÕp ®Þa ®Êt cÊp 1</v>
          </cell>
          <cell r="C85" t="str">
            <v>cäc</v>
          </cell>
          <cell r="D85">
            <v>1177.5999999999999</v>
          </cell>
          <cell r="E85">
            <v>3677.26</v>
          </cell>
          <cell r="F85">
            <v>776</v>
          </cell>
        </row>
        <row r="86">
          <cell r="A86" t="str">
            <v>05.8002</v>
          </cell>
          <cell r="B86" t="str">
            <v>§ãng cäc tiÕp ®Þa ®Êt cÊp 2</v>
          </cell>
          <cell r="C86" t="str">
            <v>cäc</v>
          </cell>
          <cell r="D86">
            <v>1177.5999999999999</v>
          </cell>
          <cell r="E86">
            <v>4118.5349999999999</v>
          </cell>
          <cell r="F86">
            <v>776</v>
          </cell>
        </row>
        <row r="87">
          <cell r="A87" t="str">
            <v>05.8003</v>
          </cell>
          <cell r="B87" t="str">
            <v>§ãng cäc tiÕp ®Þa ®Êt cÊp 3</v>
          </cell>
          <cell r="C87" t="str">
            <v>cäc</v>
          </cell>
          <cell r="D87">
            <v>1177.5999999999999</v>
          </cell>
          <cell r="E87">
            <v>6442.6149999999998</v>
          </cell>
          <cell r="F87">
            <v>776</v>
          </cell>
        </row>
        <row r="88">
          <cell r="A88" t="str">
            <v>05.8004</v>
          </cell>
          <cell r="B88" t="str">
            <v>§ãng cäc tiÕp ®Þa ®Êt cÊp 4</v>
          </cell>
          <cell r="C88" t="str">
            <v>cäc</v>
          </cell>
          <cell r="D88">
            <v>1177.5999999999999</v>
          </cell>
          <cell r="E88">
            <v>11031.875</v>
          </cell>
          <cell r="F88">
            <v>776</v>
          </cell>
        </row>
        <row r="89">
          <cell r="A89" t="str">
            <v>M70</v>
          </cell>
          <cell r="B89" t="str">
            <v>S¬n s¾t thÐp</v>
          </cell>
          <cell r="C89" t="str">
            <v>kg</v>
          </cell>
          <cell r="D89">
            <v>1</v>
          </cell>
          <cell r="E89">
            <v>0</v>
          </cell>
          <cell r="F89">
            <v>43500</v>
          </cell>
        </row>
        <row r="90">
          <cell r="A90" t="str">
            <v>05.9004</v>
          </cell>
          <cell r="B90" t="str">
            <v>S¬n s¾t thÐp c¸c lo¹i 2 n­íc</v>
          </cell>
          <cell r="C90" t="str">
            <v>m2</v>
          </cell>
          <cell r="D90">
            <v>4118</v>
          </cell>
          <cell r="E90">
            <v>1703</v>
          </cell>
          <cell r="F90">
            <v>43500</v>
          </cell>
        </row>
        <row r="91">
          <cell r="A91" t="str">
            <v>05.9005</v>
          </cell>
          <cell r="B91" t="str">
            <v>S¬n s¾t thÐp c¸c lo¹i 3 n­íc</v>
          </cell>
          <cell r="C91" t="str">
            <v>m2</v>
          </cell>
          <cell r="D91">
            <v>6406</v>
          </cell>
          <cell r="E91">
            <v>2415</v>
          </cell>
          <cell r="F91">
            <v>25000</v>
          </cell>
        </row>
        <row r="92">
          <cell r="A92" t="str">
            <v>MV38-6</v>
          </cell>
          <cell r="B92" t="str">
            <v>L¾P §ÆT Sø</v>
          </cell>
          <cell r="C92" t="str">
            <v>m</v>
          </cell>
          <cell r="D92">
            <v>1</v>
          </cell>
          <cell r="E92">
            <v>0</v>
          </cell>
          <cell r="F92">
            <v>28000</v>
          </cell>
        </row>
        <row r="93">
          <cell r="A93" t="str">
            <v>06.1100</v>
          </cell>
          <cell r="B93" t="str">
            <v>L¾p ®Æt sø ®øng</v>
          </cell>
          <cell r="C93" t="str">
            <v>m</v>
          </cell>
          <cell r="D93">
            <v>1</v>
          </cell>
          <cell r="E93">
            <v>0</v>
          </cell>
          <cell r="F93">
            <v>35000</v>
          </cell>
        </row>
        <row r="94">
          <cell r="A94" t="str">
            <v>06.1101</v>
          </cell>
          <cell r="B94" t="str">
            <v>L¾p ®Æt sø ®øng 6-10KV, cét trßn, d­íi ®Êt</v>
          </cell>
          <cell r="C94" t="str">
            <v>sø</v>
          </cell>
          <cell r="D94">
            <v>185</v>
          </cell>
          <cell r="E94">
            <v>1618.04</v>
          </cell>
          <cell r="F94">
            <v>35000</v>
          </cell>
        </row>
        <row r="95">
          <cell r="A95" t="str">
            <v>06.1102</v>
          </cell>
          <cell r="B95" t="str">
            <v>L¾p ®Æt sø ®øng 15-20KV, cét trßn, d­íi ®Êt</v>
          </cell>
          <cell r="C95" t="str">
            <v>sø</v>
          </cell>
          <cell r="D95">
            <v>185</v>
          </cell>
          <cell r="E95">
            <v>2221.1</v>
          </cell>
          <cell r="F95">
            <v>35000</v>
          </cell>
        </row>
        <row r="96">
          <cell r="A96" t="str">
            <v>06.1103</v>
          </cell>
          <cell r="B96" t="str">
            <v>L¾p ®Æt sø ®øng 35KV, cét trßn, d­íi ®Êt</v>
          </cell>
          <cell r="C96" t="str">
            <v>sø</v>
          </cell>
          <cell r="D96">
            <v>185</v>
          </cell>
          <cell r="E96">
            <v>2824.16</v>
          </cell>
          <cell r="F96">
            <v>30000</v>
          </cell>
        </row>
        <row r="97">
          <cell r="A97" t="str">
            <v>06.1104</v>
          </cell>
          <cell r="B97" t="str">
            <v>L¾p ®Æt sø ®øng 6-10KV, cét trßn, trªn cét</v>
          </cell>
          <cell r="C97" t="str">
            <v>sø</v>
          </cell>
          <cell r="D97">
            <v>185</v>
          </cell>
          <cell r="E97">
            <v>2426.9649999999997</v>
          </cell>
          <cell r="F97">
            <v>35196.700000000004</v>
          </cell>
        </row>
        <row r="98">
          <cell r="A98" t="str">
            <v>06.1105</v>
          </cell>
          <cell r="B98" t="str">
            <v>L¾p ®Æt sø ®øng 15-20KV, cét trßn, trªn cét</v>
          </cell>
          <cell r="C98" t="str">
            <v>sø</v>
          </cell>
          <cell r="D98">
            <v>185</v>
          </cell>
          <cell r="E98">
            <v>3324.24</v>
          </cell>
          <cell r="F98">
            <v>42000</v>
          </cell>
        </row>
        <row r="99">
          <cell r="A99" t="str">
            <v>06.1106</v>
          </cell>
          <cell r="B99" t="str">
            <v>L¾p ®Æt sø ®øng 35KV, cét trßn, trªn cét</v>
          </cell>
          <cell r="C99" t="str">
            <v>sø</v>
          </cell>
          <cell r="D99">
            <v>185</v>
          </cell>
          <cell r="E99">
            <v>4236.24</v>
          </cell>
          <cell r="F99">
            <v>42000</v>
          </cell>
        </row>
        <row r="100">
          <cell r="A100" t="str">
            <v>06.1111</v>
          </cell>
          <cell r="B100" t="str">
            <v>L¾p ®Æt sø ®øng 6-10KV, cét vu«ng, d­íi ®Êt</v>
          </cell>
          <cell r="C100" t="str">
            <v>sø</v>
          </cell>
          <cell r="D100">
            <v>185</v>
          </cell>
          <cell r="E100">
            <v>1294.375</v>
          </cell>
          <cell r="F100">
            <v>42000</v>
          </cell>
        </row>
        <row r="101">
          <cell r="A101" t="str">
            <v>06.1112</v>
          </cell>
          <cell r="B101" t="str">
            <v>L¾p ®Æt sø ®øng 15-20KV, cét vu«ng, d­íi ®Êt</v>
          </cell>
          <cell r="C101" t="str">
            <v>sø</v>
          </cell>
          <cell r="D101">
            <v>185</v>
          </cell>
          <cell r="E101">
            <v>1765.1</v>
          </cell>
          <cell r="F101">
            <v>2650</v>
          </cell>
        </row>
        <row r="102">
          <cell r="A102" t="str">
            <v>06.1113</v>
          </cell>
          <cell r="B102" t="str">
            <v>L¾p ®Æt sø ®øng 35KV, cét vu«ng, d­íi ®Êt</v>
          </cell>
          <cell r="C102" t="str">
            <v>sø</v>
          </cell>
          <cell r="D102">
            <v>185</v>
          </cell>
          <cell r="E102">
            <v>2250.4549999999999</v>
          </cell>
          <cell r="F102">
            <v>3750</v>
          </cell>
        </row>
        <row r="103">
          <cell r="A103" t="str">
            <v>06.1114</v>
          </cell>
          <cell r="B103" t="str">
            <v>L¾p ®Æt sø ®øng 6-10KV, cét vu«ng, trªn cét</v>
          </cell>
          <cell r="C103" t="str">
            <v>sø</v>
          </cell>
          <cell r="D103">
            <v>185</v>
          </cell>
          <cell r="E103">
            <v>1676.8449999999998</v>
          </cell>
          <cell r="F103">
            <v>4520</v>
          </cell>
        </row>
        <row r="104">
          <cell r="A104" t="str">
            <v>06.1115</v>
          </cell>
          <cell r="B104" t="str">
            <v>L¾p ®Æt sø ®øng 15-20KV, cét vu«ng, trªn cét</v>
          </cell>
          <cell r="C104" t="str">
            <v>sø</v>
          </cell>
          <cell r="D104">
            <v>185</v>
          </cell>
          <cell r="E104">
            <v>2294.63</v>
          </cell>
          <cell r="F104">
            <v>6100</v>
          </cell>
        </row>
        <row r="105">
          <cell r="A105" t="str">
            <v>06.1116</v>
          </cell>
          <cell r="B105" t="str">
            <v>L¾p ®Æt sø ®øng 35KV, cét vu«ng, trªn cét</v>
          </cell>
          <cell r="C105" t="str">
            <v>sø</v>
          </cell>
          <cell r="D105">
            <v>185</v>
          </cell>
          <cell r="E105">
            <v>2927.14</v>
          </cell>
          <cell r="F105">
            <v>7073.5390000000007</v>
          </cell>
        </row>
        <row r="106">
          <cell r="A106" t="str">
            <v>06.1200</v>
          </cell>
          <cell r="B106" t="str">
            <v>L¾p ®Æt sø h¹ thÕ</v>
          </cell>
          <cell r="C106" t="str">
            <v>m</v>
          </cell>
          <cell r="D106">
            <v>1</v>
          </cell>
          <cell r="E106">
            <v>0</v>
          </cell>
          <cell r="F106">
            <v>8800</v>
          </cell>
        </row>
        <row r="107">
          <cell r="A107" t="str">
            <v>06.1211</v>
          </cell>
          <cell r="B107" t="str">
            <v>L¾p ®Æt c¸c lo¹i sø h¹ thÕ, thñ c«ng</v>
          </cell>
          <cell r="C107" t="str">
            <v>sø</v>
          </cell>
          <cell r="D107">
            <v>124.90000000000009</v>
          </cell>
          <cell r="E107">
            <v>838.755</v>
          </cell>
          <cell r="F107">
            <v>13200</v>
          </cell>
        </row>
        <row r="108">
          <cell r="A108" t="str">
            <v>06.1212</v>
          </cell>
          <cell r="B108" t="str">
            <v>L¾p ®Æt sø tai mÌo , thñ c«ng</v>
          </cell>
          <cell r="C108" t="str">
            <v>sø</v>
          </cell>
          <cell r="D108">
            <v>52500</v>
          </cell>
          <cell r="E108">
            <v>978.59499999999991</v>
          </cell>
          <cell r="F108">
            <v>13500</v>
          </cell>
        </row>
        <row r="109">
          <cell r="A109" t="str">
            <v>06.1213</v>
          </cell>
          <cell r="B109" t="str">
            <v>L¾p ®Æt sø h¹ thÕ lo¹i 2 sø , thñ c«ng</v>
          </cell>
          <cell r="C109" t="str">
            <v>bé</v>
          </cell>
          <cell r="D109">
            <v>4735.5</v>
          </cell>
          <cell r="E109">
            <v>2740.085</v>
          </cell>
          <cell r="F109">
            <v>17600</v>
          </cell>
        </row>
        <row r="110">
          <cell r="A110" t="str">
            <v>06.1214</v>
          </cell>
          <cell r="B110" t="str">
            <v>L¾p ®Æt sø h¹ thÕ lo¹i 3 sø , thñ c«ng</v>
          </cell>
          <cell r="C110" t="str">
            <v>bé</v>
          </cell>
          <cell r="D110">
            <v>14490</v>
          </cell>
          <cell r="E110">
            <v>3816.5299999999997</v>
          </cell>
          <cell r="F110">
            <v>24000</v>
          </cell>
        </row>
        <row r="111">
          <cell r="A111" t="str">
            <v>06.1215</v>
          </cell>
          <cell r="B111" t="str">
            <v>L¾p ®Æt sø h¹ thÕ lo¹i 4 sø , thñ c«ng</v>
          </cell>
          <cell r="C111" t="str">
            <v>bé</v>
          </cell>
          <cell r="D111">
            <v>21000</v>
          </cell>
          <cell r="E111">
            <v>5382.2249999999995</v>
          </cell>
          <cell r="F111">
            <v>26900</v>
          </cell>
        </row>
        <row r="112">
          <cell r="A112" t="str">
            <v>06.1221</v>
          </cell>
          <cell r="B112" t="str">
            <v>L¾p ®Æt c¸c lo¹i sø kh¸c, thñ c«ng+c¬ giíi</v>
          </cell>
          <cell r="C112" t="str">
            <v>sø</v>
          </cell>
          <cell r="D112">
            <v>2621.9</v>
          </cell>
          <cell r="E112">
            <v>335.53999999999996</v>
          </cell>
          <cell r="F112">
            <v>4305.6000000000004</v>
          </cell>
        </row>
        <row r="113">
          <cell r="A113" t="str">
            <v>06.1222</v>
          </cell>
          <cell r="B113" t="str">
            <v>L¾p ®Æt sø tai mÌo , thñ c«ng+ c¬ giíi</v>
          </cell>
          <cell r="C113" t="str">
            <v>sø</v>
          </cell>
          <cell r="D113">
            <v>52500</v>
          </cell>
          <cell r="E113">
            <v>391.4</v>
          </cell>
          <cell r="F113">
            <v>4305.6000000000004</v>
          </cell>
        </row>
        <row r="114">
          <cell r="A114" t="str">
            <v>06.1223</v>
          </cell>
          <cell r="B114" t="str">
            <v>L¾p ®Æt sø h¹ thÕ lo¹i 2 sø , thñ c«ng+ c.giíi</v>
          </cell>
          <cell r="C114" t="str">
            <v>bé</v>
          </cell>
          <cell r="D114">
            <v>4735.5</v>
          </cell>
          <cell r="E114">
            <v>1090.4099999999999</v>
          </cell>
          <cell r="F114">
            <v>5740.8</v>
          </cell>
        </row>
        <row r="115">
          <cell r="A115" t="str">
            <v>06.1224</v>
          </cell>
          <cell r="B115" t="str">
            <v>L¾p ®Æt sø h¹ thÕ lo¹i 3 sø , thñ c«ng+ c.giíi</v>
          </cell>
          <cell r="C115" t="str">
            <v>bé</v>
          </cell>
          <cell r="D115">
            <v>14490</v>
          </cell>
          <cell r="E115">
            <v>1523.8</v>
          </cell>
          <cell r="F115">
            <v>5740.8</v>
          </cell>
        </row>
        <row r="116">
          <cell r="A116" t="str">
            <v>06.1225</v>
          </cell>
          <cell r="B116" t="str">
            <v>L¾p ®Æt sø h¹ thÕ lo¹i 4 sø , thñ c«ng+ c.giíi</v>
          </cell>
          <cell r="C116" t="str">
            <v>bé</v>
          </cell>
          <cell r="D116">
            <v>21000</v>
          </cell>
          <cell r="E116">
            <v>2152.89</v>
          </cell>
          <cell r="F116">
            <v>5740.8</v>
          </cell>
        </row>
        <row r="117">
          <cell r="A117" t="str">
            <v>06.1400</v>
          </cell>
          <cell r="B117" t="str">
            <v>L¾p ®Æt sø chuæi ®ì d©y dÉn</v>
          </cell>
          <cell r="C117" t="str">
            <v>m</v>
          </cell>
          <cell r="D117">
            <v>1</v>
          </cell>
          <cell r="E117">
            <v>0</v>
          </cell>
          <cell r="F117">
            <v>68000</v>
          </cell>
        </row>
        <row r="118">
          <cell r="A118" t="str">
            <v>06.1411</v>
          </cell>
          <cell r="B118" t="str">
            <v>L¾p ®Æt chuæi sø ®ì &lt;=2b¸t, cét cao &lt;=20m</v>
          </cell>
          <cell r="C118" t="str">
            <v>chuæi</v>
          </cell>
          <cell r="D118">
            <v>505</v>
          </cell>
          <cell r="E118">
            <v>2778.75</v>
          </cell>
          <cell r="F118">
            <v>82600</v>
          </cell>
        </row>
        <row r="119">
          <cell r="A119" t="str">
            <v>06.1412</v>
          </cell>
          <cell r="B119" t="str">
            <v>L¾p ®Æt chuæi sø ®ì &lt;=2b¸t, cét cao &lt;=30m</v>
          </cell>
          <cell r="C119" t="str">
            <v>chuæi</v>
          </cell>
          <cell r="D119">
            <v>505</v>
          </cell>
          <cell r="E119">
            <v>3551.1</v>
          </cell>
          <cell r="F119">
            <v>6248.0000000000009</v>
          </cell>
        </row>
        <row r="120">
          <cell r="A120" t="str">
            <v>06.1413</v>
          </cell>
          <cell r="B120" t="str">
            <v>L¾p ®Æt chuæi sø ®ì &lt;=2b¸t, cét cao &lt;=40m</v>
          </cell>
          <cell r="C120" t="str">
            <v>chuæi</v>
          </cell>
          <cell r="D120">
            <v>505</v>
          </cell>
          <cell r="E120">
            <v>4322.5</v>
          </cell>
          <cell r="F120">
            <v>1676.1904761904764</v>
          </cell>
        </row>
        <row r="121">
          <cell r="A121" t="str">
            <v>06.1414</v>
          </cell>
          <cell r="B121" t="str">
            <v>L¾p ®Æt chuæi sø ®ì &lt;=2b¸t, cét cao &lt;=50m</v>
          </cell>
          <cell r="C121" t="str">
            <v>chuæi</v>
          </cell>
          <cell r="D121">
            <v>505</v>
          </cell>
          <cell r="E121">
            <v>5094.8499999999995</v>
          </cell>
          <cell r="F121">
            <v>1885.7142857142858</v>
          </cell>
        </row>
        <row r="122">
          <cell r="A122" t="str">
            <v>06.1415</v>
          </cell>
          <cell r="B122" t="str">
            <v>L¾p ®Æt chuæi sø ®ì &lt;=2b¸t, cét cao &gt;50m</v>
          </cell>
          <cell r="C122" t="str">
            <v>chuæi</v>
          </cell>
          <cell r="D122">
            <v>505</v>
          </cell>
          <cell r="E122">
            <v>5866.25</v>
          </cell>
          <cell r="F122">
            <v>3124.0000000000005</v>
          </cell>
        </row>
        <row r="123">
          <cell r="A123" t="str">
            <v>06.1421</v>
          </cell>
          <cell r="B123" t="str">
            <v>L¾p ®Æt chuæi sø ®ì &lt;=5b¸t, cét cao &lt;=20m</v>
          </cell>
          <cell r="C123" t="str">
            <v>chuæi</v>
          </cell>
          <cell r="D123">
            <v>760</v>
          </cell>
          <cell r="E123">
            <v>6175</v>
          </cell>
          <cell r="F123">
            <v>12144.297000000002</v>
          </cell>
        </row>
        <row r="124">
          <cell r="A124" t="str">
            <v>06.1422</v>
          </cell>
          <cell r="B124" t="str">
            <v>L¾p ®Æt chuæi sø ®ì &lt;=5b¸t, cét cao &lt;=30m</v>
          </cell>
          <cell r="C124" t="str">
            <v>chuæi</v>
          </cell>
          <cell r="D124">
            <v>760</v>
          </cell>
          <cell r="E124">
            <v>6483.75</v>
          </cell>
          <cell r="F124">
            <v>3124.0000000000005</v>
          </cell>
        </row>
        <row r="125">
          <cell r="A125" t="str">
            <v>06.1423</v>
          </cell>
          <cell r="B125" t="str">
            <v>L¾p ®Æt chuæi sø ®ì &lt;=5b¸t, cét cao &lt;=40m</v>
          </cell>
          <cell r="C125" t="str">
            <v>chuæi</v>
          </cell>
          <cell r="D125">
            <v>760</v>
          </cell>
          <cell r="E125">
            <v>7101.25</v>
          </cell>
          <cell r="F125">
            <v>3124.0000000000005</v>
          </cell>
        </row>
        <row r="126">
          <cell r="A126" t="str">
            <v>06.1424</v>
          </cell>
          <cell r="B126" t="str">
            <v>L¾p ®Æt chuæi sø ®ì &lt;=5b¸t, cét cao &lt;=50m</v>
          </cell>
          <cell r="C126" t="str">
            <v>chuæi</v>
          </cell>
          <cell r="D126">
            <v>760</v>
          </cell>
          <cell r="E126">
            <v>8182.3499999999995</v>
          </cell>
          <cell r="F126">
            <v>34848</v>
          </cell>
        </row>
        <row r="127">
          <cell r="A127" t="str">
            <v>06.1425</v>
          </cell>
          <cell r="B127" t="str">
            <v>L¾p ®Æt chuæi sø ®ì &lt;=5b¸t, cét cao &gt;50m</v>
          </cell>
          <cell r="C127" t="str">
            <v>chuæi</v>
          </cell>
          <cell r="D127">
            <v>760</v>
          </cell>
          <cell r="E127">
            <v>8954.6999999999989</v>
          </cell>
          <cell r="F127">
            <v>46238.016000000003</v>
          </cell>
        </row>
        <row r="128">
          <cell r="A128" t="str">
            <v>06.1431</v>
          </cell>
          <cell r="B128" t="str">
            <v>L¾p ®Æt chuæi sø ®ì &lt;=8b¸t, cét cao &lt;=20m</v>
          </cell>
          <cell r="C128" t="str">
            <v>chuæi</v>
          </cell>
          <cell r="D128">
            <v>1215</v>
          </cell>
          <cell r="E128">
            <v>9880.9499999999989</v>
          </cell>
          <cell r="F128">
            <v>34848</v>
          </cell>
        </row>
        <row r="129">
          <cell r="A129" t="str">
            <v>06.1432</v>
          </cell>
          <cell r="B129" t="str">
            <v>L¾p ®Æt chuæi sø ®ì &lt;=8b¸t, cét cao &lt;=30m</v>
          </cell>
          <cell r="C129" t="str">
            <v>chuæi</v>
          </cell>
          <cell r="D129">
            <v>1215</v>
          </cell>
          <cell r="E129">
            <v>10343.6</v>
          </cell>
          <cell r="F129">
            <v>46238.016000000003</v>
          </cell>
        </row>
        <row r="130">
          <cell r="A130" t="str">
            <v>06.1433</v>
          </cell>
          <cell r="B130" t="str">
            <v>L¾p ®Æt chuæi sø ®ì &lt;=8b¸t, cét cao &lt;=40m</v>
          </cell>
          <cell r="C130" t="str">
            <v>chuæi</v>
          </cell>
          <cell r="D130">
            <v>1215</v>
          </cell>
          <cell r="E130">
            <v>11269.85</v>
          </cell>
          <cell r="F130">
            <v>34848</v>
          </cell>
        </row>
        <row r="131">
          <cell r="A131" t="str">
            <v>06.1434</v>
          </cell>
          <cell r="B131" t="str">
            <v>L¾p ®Æt chuæi sø ®ì &lt;=8b¸t, cét cao &lt;=50m</v>
          </cell>
          <cell r="C131" t="str">
            <v>chuæi</v>
          </cell>
          <cell r="D131">
            <v>1215</v>
          </cell>
          <cell r="E131">
            <v>13122.349999999999</v>
          </cell>
          <cell r="F131">
            <v>46238.016000000003</v>
          </cell>
        </row>
        <row r="132">
          <cell r="A132" t="str">
            <v>06.1435</v>
          </cell>
          <cell r="B132" t="str">
            <v>L¾p ®Æt chuæi sø ®ì &lt;=8b¸t, cét cao &gt;50m</v>
          </cell>
          <cell r="C132" t="str">
            <v>chuæi</v>
          </cell>
          <cell r="D132">
            <v>1215</v>
          </cell>
          <cell r="E132">
            <v>14357.349999999999</v>
          </cell>
          <cell r="F132">
            <v>175070.5</v>
          </cell>
        </row>
        <row r="133">
          <cell r="A133" t="str">
            <v>06.1441</v>
          </cell>
          <cell r="B133" t="str">
            <v>L¾p ®Æt chuæi sø ®ì &lt;=11b¸t, cét cao &lt;=20m</v>
          </cell>
          <cell r="C133" t="str">
            <v>chuæi</v>
          </cell>
          <cell r="D133">
            <v>1665</v>
          </cell>
          <cell r="E133">
            <v>13894.699999999999</v>
          </cell>
          <cell r="F133">
            <v>214684.80000000002</v>
          </cell>
        </row>
        <row r="134">
          <cell r="A134" t="str">
            <v>06.1442</v>
          </cell>
          <cell r="B134" t="str">
            <v>L¾p ®Æt chuæi sø ®ì &lt;=11b¸t, cét cao &lt;=30m</v>
          </cell>
          <cell r="C134" t="str">
            <v>chuæi</v>
          </cell>
          <cell r="D134">
            <v>1665</v>
          </cell>
          <cell r="E134">
            <v>14666.099999999999</v>
          </cell>
          <cell r="F134">
            <v>271818.80000000005</v>
          </cell>
        </row>
        <row r="135">
          <cell r="A135" t="str">
            <v>06.1443</v>
          </cell>
          <cell r="B135" t="str">
            <v>L¾p ®Æt chuæi sø ®ì &lt;=11b¸t, cét cao &lt;=40m</v>
          </cell>
          <cell r="C135" t="str">
            <v>chuæi</v>
          </cell>
          <cell r="D135">
            <v>1665</v>
          </cell>
          <cell r="E135">
            <v>16055.949999999999</v>
          </cell>
          <cell r="F135">
            <v>354852.30000000005</v>
          </cell>
        </row>
        <row r="136">
          <cell r="A136" t="str">
            <v>06.1444</v>
          </cell>
          <cell r="B136" t="str">
            <v>L¾p ®Æt chuæi sø ®ì &lt;=11b¸t, cét cao &lt;=50m</v>
          </cell>
          <cell r="C136" t="str">
            <v>chuæi</v>
          </cell>
          <cell r="D136">
            <v>1665</v>
          </cell>
          <cell r="E136">
            <v>18525.95</v>
          </cell>
          <cell r="F136">
            <v>34848</v>
          </cell>
        </row>
        <row r="137">
          <cell r="A137" t="str">
            <v>06.1445</v>
          </cell>
          <cell r="B137" t="str">
            <v>L¾p ®Æt chuæi sø ®ì &lt;=11b¸t, cét cao &gt;50m</v>
          </cell>
          <cell r="C137" t="str">
            <v>chuæi</v>
          </cell>
          <cell r="D137">
            <v>1665</v>
          </cell>
          <cell r="E137">
            <v>20378.45</v>
          </cell>
          <cell r="F137">
            <v>34848</v>
          </cell>
        </row>
        <row r="138">
          <cell r="A138" t="str">
            <v>06.1500</v>
          </cell>
          <cell r="B138" t="str">
            <v>L¾p ®Æt sø chuæi nÐo d©y dÉn</v>
          </cell>
          <cell r="C138" t="str">
            <v>m</v>
          </cell>
          <cell r="D138">
            <v>1</v>
          </cell>
          <cell r="E138">
            <v>0</v>
          </cell>
          <cell r="F138">
            <v>34848</v>
          </cell>
        </row>
        <row r="139">
          <cell r="A139" t="str">
            <v>06.1511</v>
          </cell>
          <cell r="B139" t="str">
            <v>L¾p ®Æt chuæi sø nÐo &lt;=2b¸t, cét cao &lt;=20m</v>
          </cell>
          <cell r="C139" t="str">
            <v>chuæi</v>
          </cell>
          <cell r="D139">
            <v>505</v>
          </cell>
          <cell r="E139">
            <v>2933.6</v>
          </cell>
          <cell r="F139">
            <v>34848</v>
          </cell>
        </row>
        <row r="140">
          <cell r="A140" t="str">
            <v>06.1512</v>
          </cell>
          <cell r="B140" t="str">
            <v>L¾p ®Æt chuæi sø nÐo &lt;=2b¸t, cét cao &lt;=30m</v>
          </cell>
          <cell r="C140" t="str">
            <v>chuæi</v>
          </cell>
          <cell r="D140">
            <v>505</v>
          </cell>
          <cell r="E140">
            <v>3705</v>
          </cell>
          <cell r="F140">
            <v>34848</v>
          </cell>
        </row>
        <row r="141">
          <cell r="A141" t="str">
            <v>06.1513</v>
          </cell>
          <cell r="B141" t="str">
            <v>L¾p ®Æt chuæi sø nÐo &lt;=2b¸t, cét cao &lt;=40m</v>
          </cell>
          <cell r="C141" t="str">
            <v>chuæi</v>
          </cell>
          <cell r="D141">
            <v>505</v>
          </cell>
          <cell r="E141">
            <v>4631.25</v>
          </cell>
          <cell r="F141">
            <v>34848</v>
          </cell>
        </row>
        <row r="142">
          <cell r="A142" t="str">
            <v>06.1514</v>
          </cell>
          <cell r="B142" t="str">
            <v>L¾p ®Æt chuæi sø nÐo &lt;=2b¸t, cét cao &lt;=50m</v>
          </cell>
          <cell r="C142" t="str">
            <v>chuæi</v>
          </cell>
          <cell r="D142">
            <v>505</v>
          </cell>
          <cell r="E142">
            <v>5403.5999999999995</v>
          </cell>
          <cell r="F142">
            <v>4200</v>
          </cell>
        </row>
        <row r="143">
          <cell r="A143" t="str">
            <v>06.1515</v>
          </cell>
          <cell r="B143" t="str">
            <v>L¾p ®Æt chuæi sø nÐo &lt;=2b¸t, cét cao &gt;50m</v>
          </cell>
          <cell r="C143" t="str">
            <v>chuæi</v>
          </cell>
          <cell r="D143">
            <v>505</v>
          </cell>
          <cell r="E143">
            <v>6329.8499999999995</v>
          </cell>
          <cell r="F143">
            <v>15500</v>
          </cell>
        </row>
        <row r="144">
          <cell r="A144" t="str">
            <v>06.1521</v>
          </cell>
          <cell r="B144" t="str">
            <v>L¾p ®Æt chuæi sø nÐo &lt;=5b¸t, cét cao &lt;=20m</v>
          </cell>
          <cell r="C144" t="str">
            <v>chuæi</v>
          </cell>
          <cell r="D144">
            <v>760</v>
          </cell>
          <cell r="E144">
            <v>6947.3499999999995</v>
          </cell>
          <cell r="F144">
            <v>30500</v>
          </cell>
        </row>
        <row r="145">
          <cell r="A145" t="str">
            <v>06.1522</v>
          </cell>
          <cell r="B145" t="str">
            <v>L¾p ®Æt chuæi sø nÐo &lt;=5b¸t, cét cao &lt;=30m</v>
          </cell>
          <cell r="C145" t="str">
            <v>chuæi</v>
          </cell>
          <cell r="D145">
            <v>760</v>
          </cell>
          <cell r="E145">
            <v>7256.0999999999995</v>
          </cell>
          <cell r="F145">
            <v>56000</v>
          </cell>
        </row>
        <row r="146">
          <cell r="A146" t="str">
            <v>06.1523</v>
          </cell>
          <cell r="B146" t="str">
            <v>L¾p ®Æt chuæi sø nÐo &lt;=5b¸t, cét cao &lt;=40m</v>
          </cell>
          <cell r="C146" t="str">
            <v>chuæi</v>
          </cell>
          <cell r="D146">
            <v>760</v>
          </cell>
          <cell r="E146">
            <v>8182.3499999999995</v>
          </cell>
          <cell r="F146">
            <v>13000000</v>
          </cell>
        </row>
        <row r="147">
          <cell r="A147" t="str">
            <v>06.1524</v>
          </cell>
          <cell r="B147" t="str">
            <v>L¾p ®Æt chuæi sø nÐo &lt;=5b¸t, cét cao &lt;=50m</v>
          </cell>
          <cell r="C147" t="str">
            <v>chuæi</v>
          </cell>
          <cell r="D147">
            <v>760</v>
          </cell>
          <cell r="E147">
            <v>9263.4499999999989</v>
          </cell>
          <cell r="F147">
            <v>13000000</v>
          </cell>
        </row>
        <row r="148">
          <cell r="A148" t="str">
            <v>06.1525</v>
          </cell>
          <cell r="B148" t="str">
            <v>L¾p ®Æt chuæi sø nÐo &lt;=5b¸t, cét cao &gt;50m</v>
          </cell>
          <cell r="C148" t="str">
            <v>chuæi</v>
          </cell>
          <cell r="D148">
            <v>760</v>
          </cell>
          <cell r="E148">
            <v>10189.699999999999</v>
          </cell>
          <cell r="F148">
            <v>13000</v>
          </cell>
        </row>
        <row r="149">
          <cell r="A149" t="str">
            <v>06.1531</v>
          </cell>
          <cell r="B149" t="str">
            <v>L¾p ®Æt chuæi sø nÐo &lt;=8b¸t, cét cao &lt;=20m</v>
          </cell>
          <cell r="C149" t="str">
            <v>chuæi</v>
          </cell>
          <cell r="D149">
            <v>1215</v>
          </cell>
          <cell r="E149">
            <v>10961.1</v>
          </cell>
          <cell r="F149">
            <v>13000</v>
          </cell>
        </row>
        <row r="150">
          <cell r="A150" t="str">
            <v>06.1532</v>
          </cell>
          <cell r="B150" t="str">
            <v>L¾p ®Æt chuæi sø nÐo &lt;=8b¸t, cét cao &lt;=30m</v>
          </cell>
          <cell r="C150" t="str">
            <v>chuæi</v>
          </cell>
          <cell r="D150">
            <v>1215</v>
          </cell>
          <cell r="E150">
            <v>11578.6</v>
          </cell>
        </row>
        <row r="151">
          <cell r="A151" t="str">
            <v>06.1533</v>
          </cell>
          <cell r="B151" t="str">
            <v>L¾p ®Æt chuæi sø nÐo &lt;=8b¸t, cét cao &lt;=40m</v>
          </cell>
          <cell r="C151" t="str">
            <v>chuæi</v>
          </cell>
          <cell r="D151">
            <v>1215</v>
          </cell>
          <cell r="E151">
            <v>13122.349999999999</v>
          </cell>
          <cell r="F151">
            <v>6500</v>
          </cell>
        </row>
        <row r="152">
          <cell r="A152" t="str">
            <v>06.1534</v>
          </cell>
          <cell r="B152" t="str">
            <v>L¾p ®Æt chuæi sø nÐo &lt;=8b¸t, cét cao &lt;=50m</v>
          </cell>
          <cell r="C152" t="str">
            <v>chuæi</v>
          </cell>
          <cell r="D152">
            <v>1215</v>
          </cell>
          <cell r="E152">
            <v>14666.099999999999</v>
          </cell>
          <cell r="F152">
            <v>6000</v>
          </cell>
        </row>
        <row r="153">
          <cell r="A153" t="str">
            <v>06.1535</v>
          </cell>
          <cell r="B153" t="str">
            <v>L¾p ®Æt chuæi sø nÐo &lt;=8b¸t, cét cao &gt;50m</v>
          </cell>
          <cell r="C153" t="str">
            <v>chuæi</v>
          </cell>
          <cell r="D153">
            <v>1215</v>
          </cell>
          <cell r="E153">
            <v>16209.849999999999</v>
          </cell>
          <cell r="F153">
            <v>5500</v>
          </cell>
        </row>
        <row r="154">
          <cell r="A154" t="str">
            <v>06.1541</v>
          </cell>
          <cell r="B154" t="str">
            <v>L¾p ®Æt chuæi sø nÐo &lt;=11b¸t, cét cao &lt;=20m</v>
          </cell>
          <cell r="C154" t="str">
            <v>chuæi</v>
          </cell>
          <cell r="D154">
            <v>1665</v>
          </cell>
          <cell r="E154">
            <v>15592.349999999999</v>
          </cell>
        </row>
        <row r="155">
          <cell r="A155" t="str">
            <v>06.1542</v>
          </cell>
          <cell r="B155" t="str">
            <v>L¾p ®Æt chuæi sø nÐo &lt;=11b¸t, cét cao &lt;=30m</v>
          </cell>
          <cell r="C155" t="str">
            <v>chuæi</v>
          </cell>
          <cell r="D155">
            <v>1665</v>
          </cell>
          <cell r="E155">
            <v>16519.55</v>
          </cell>
          <cell r="F155">
            <v>35000</v>
          </cell>
        </row>
        <row r="156">
          <cell r="A156" t="str">
            <v>06.1543</v>
          </cell>
          <cell r="B156" t="str">
            <v>L¾p ®Æt chuæi sø nÐo &lt;=11b¸t, cét cao &lt;=40m</v>
          </cell>
          <cell r="C156" t="str">
            <v>chuæi</v>
          </cell>
          <cell r="D156">
            <v>1665</v>
          </cell>
          <cell r="E156">
            <v>18680.8</v>
          </cell>
          <cell r="F156">
            <v>42000</v>
          </cell>
        </row>
        <row r="157">
          <cell r="A157" t="str">
            <v>06.1544</v>
          </cell>
          <cell r="B157" t="str">
            <v>L¾p ®Æt chuæi sø nÐo &lt;=11b¸t, cét cao &lt;=50m</v>
          </cell>
          <cell r="C157" t="str">
            <v>chuæi</v>
          </cell>
          <cell r="D157">
            <v>1665</v>
          </cell>
          <cell r="E157">
            <v>20842.05</v>
          </cell>
          <cell r="F157">
            <v>48000</v>
          </cell>
        </row>
        <row r="158">
          <cell r="A158" t="str">
            <v>06.1545</v>
          </cell>
          <cell r="B158" t="str">
            <v>L¾p ®Æt chuæi sø nÐo &lt;=11b¸t, cét cao &gt;50m</v>
          </cell>
          <cell r="C158" t="str">
            <v>chuæi</v>
          </cell>
          <cell r="D158">
            <v>1665</v>
          </cell>
          <cell r="E158">
            <v>22848.45</v>
          </cell>
          <cell r="F158">
            <v>55000</v>
          </cell>
        </row>
        <row r="159">
          <cell r="A159" t="str">
            <v>A(4x120)</v>
          </cell>
          <cell r="B159" t="str">
            <v>Ðp nèi d©y nh«m lâi thÐp</v>
          </cell>
          <cell r="C159" t="str">
            <v>m</v>
          </cell>
          <cell r="D159">
            <v>1</v>
          </cell>
          <cell r="E159">
            <v>0</v>
          </cell>
          <cell r="F159">
            <v>65000</v>
          </cell>
        </row>
        <row r="160">
          <cell r="A160" t="str">
            <v>06.4110</v>
          </cell>
          <cell r="B160" t="str">
            <v>Ðp nèi d©y</v>
          </cell>
          <cell r="C160" t="str">
            <v>m</v>
          </cell>
          <cell r="D160">
            <v>1</v>
          </cell>
          <cell r="E160">
            <v>71428.57142857142</v>
          </cell>
          <cell r="F160">
            <v>75000</v>
          </cell>
        </row>
        <row r="161">
          <cell r="A161" t="str">
            <v>06.4111</v>
          </cell>
          <cell r="B161" t="str">
            <v>Ðp nèi d©y nh«m lâi thÐp, td=120mm2</v>
          </cell>
          <cell r="C161" t="str">
            <v>mèi</v>
          </cell>
          <cell r="D161">
            <v>58509</v>
          </cell>
          <cell r="E161">
            <v>18229</v>
          </cell>
          <cell r="F161">
            <v>4166</v>
          </cell>
        </row>
        <row r="162">
          <cell r="A162" t="str">
            <v>06.4112</v>
          </cell>
          <cell r="B162" t="str">
            <v>Ðp nèi d©y nh«m lâi thÐp, td=150mm2</v>
          </cell>
          <cell r="C162" t="str">
            <v>mèi</v>
          </cell>
          <cell r="D162">
            <v>58509</v>
          </cell>
          <cell r="E162">
            <v>22933</v>
          </cell>
          <cell r="F162">
            <v>4166</v>
          </cell>
        </row>
        <row r="163">
          <cell r="A163" t="str">
            <v>06.4113</v>
          </cell>
          <cell r="B163" t="str">
            <v>Ðp nèi d©y nh«m lâi thÐp, td=185mm2</v>
          </cell>
          <cell r="C163" t="str">
            <v>mèi</v>
          </cell>
          <cell r="D163">
            <v>58509</v>
          </cell>
          <cell r="E163">
            <v>28225</v>
          </cell>
          <cell r="F163">
            <v>4166</v>
          </cell>
        </row>
        <row r="164">
          <cell r="A164" t="str">
            <v>06.4114</v>
          </cell>
          <cell r="B164" t="str">
            <v>Ðp nèi d©y nh«m lâi thÐp, td=240mm2</v>
          </cell>
          <cell r="C164" t="str">
            <v>mèi</v>
          </cell>
          <cell r="D164">
            <v>61872</v>
          </cell>
          <cell r="E164">
            <v>36653</v>
          </cell>
          <cell r="F164">
            <v>5207</v>
          </cell>
        </row>
        <row r="165">
          <cell r="A165" t="str">
            <v>06.4115</v>
          </cell>
          <cell r="B165" t="str">
            <v>Ðp nèi d©y nh«m lâi thÐp, td=300mm2</v>
          </cell>
          <cell r="C165" t="str">
            <v>mèi</v>
          </cell>
          <cell r="D165">
            <v>61872</v>
          </cell>
          <cell r="E165">
            <v>39201</v>
          </cell>
          <cell r="F165">
            <v>5207</v>
          </cell>
        </row>
        <row r="166">
          <cell r="A166" t="str">
            <v>06.4116</v>
          </cell>
          <cell r="B166" t="str">
            <v>Ðp nèi d©y nh«m lâi thÐp, td=400mm2</v>
          </cell>
          <cell r="C166" t="str">
            <v>mèi</v>
          </cell>
          <cell r="D166">
            <v>61872</v>
          </cell>
          <cell r="E166">
            <v>41749</v>
          </cell>
          <cell r="F166">
            <v>5207</v>
          </cell>
        </row>
        <row r="167">
          <cell r="A167" t="str">
            <v>06.4117</v>
          </cell>
          <cell r="B167" t="str">
            <v>Ðp nèi d©y nh«m lâi thÐp, td=500mm2</v>
          </cell>
          <cell r="C167" t="str">
            <v>mèi</v>
          </cell>
          <cell r="D167">
            <v>61872</v>
          </cell>
          <cell r="E167">
            <v>44101</v>
          </cell>
          <cell r="F167">
            <v>5207</v>
          </cell>
        </row>
        <row r="168">
          <cell r="A168" t="str">
            <v>06.4120</v>
          </cell>
          <cell r="B168" t="str">
            <v>Ðp nèi lÌo, khãa nÐo</v>
          </cell>
          <cell r="C168" t="str">
            <v>m</v>
          </cell>
          <cell r="D168">
            <v>1</v>
          </cell>
          <cell r="E168">
            <v>8362.1999999999989</v>
          </cell>
        </row>
        <row r="169">
          <cell r="A169" t="str">
            <v>06.4121</v>
          </cell>
          <cell r="B169" t="str">
            <v>Ðp nèi lÌo, khãa nÐo, td=120mm2</v>
          </cell>
          <cell r="C169" t="str">
            <v>mèi</v>
          </cell>
          <cell r="D169">
            <v>58509</v>
          </cell>
          <cell r="E169">
            <v>9800</v>
          </cell>
          <cell r="F169">
            <v>4166</v>
          </cell>
        </row>
        <row r="170">
          <cell r="A170" t="str">
            <v>06.4122</v>
          </cell>
          <cell r="B170" t="str">
            <v>Ðp nèi lÌo, khãa nÐo,  td=150mm2</v>
          </cell>
          <cell r="C170" t="str">
            <v>mèi</v>
          </cell>
          <cell r="D170">
            <v>58509</v>
          </cell>
          <cell r="E170">
            <v>12152</v>
          </cell>
          <cell r="F170">
            <v>4166</v>
          </cell>
        </row>
        <row r="171">
          <cell r="A171" t="str">
            <v>06.4123</v>
          </cell>
          <cell r="B171" t="str">
            <v>Ðp nèi lÌo, khãa nÐo,  td=185mm2</v>
          </cell>
          <cell r="C171" t="str">
            <v>mèi</v>
          </cell>
          <cell r="D171">
            <v>58509</v>
          </cell>
          <cell r="E171">
            <v>14896</v>
          </cell>
          <cell r="F171">
            <v>4166</v>
          </cell>
        </row>
        <row r="172">
          <cell r="A172" t="str">
            <v>06.4124</v>
          </cell>
          <cell r="B172" t="str">
            <v>Ðp nèi lÌo, khãa nÐo,  td=240mm2</v>
          </cell>
          <cell r="C172" t="str">
            <v>mèi</v>
          </cell>
          <cell r="D172">
            <v>61872</v>
          </cell>
          <cell r="E172">
            <v>19405</v>
          </cell>
          <cell r="F172">
            <v>5207</v>
          </cell>
        </row>
        <row r="173">
          <cell r="A173" t="str">
            <v>06.4125</v>
          </cell>
          <cell r="B173" t="str">
            <v>Ðp nèi lÌo, khãa nÐo,  td=300mm2</v>
          </cell>
          <cell r="C173" t="str">
            <v>mèi</v>
          </cell>
          <cell r="D173">
            <v>61872</v>
          </cell>
          <cell r="E173">
            <v>19601</v>
          </cell>
          <cell r="F173">
            <v>5207</v>
          </cell>
        </row>
        <row r="174">
          <cell r="A174" t="str">
            <v>06.4126</v>
          </cell>
          <cell r="B174" t="str">
            <v>Ðp nèi lÌo, khãa nÐo,  td=400mm2</v>
          </cell>
          <cell r="C174" t="str">
            <v>mèi</v>
          </cell>
          <cell r="D174">
            <v>61872</v>
          </cell>
          <cell r="E174">
            <v>24501</v>
          </cell>
          <cell r="F174">
            <v>5207</v>
          </cell>
        </row>
        <row r="175">
          <cell r="A175" t="str">
            <v>06.4127</v>
          </cell>
          <cell r="B175" t="str">
            <v>Ðp nèi lÌo, khãa nÐo,  td=500mm2</v>
          </cell>
          <cell r="C175" t="str">
            <v>mèi</v>
          </cell>
          <cell r="D175">
            <v>61872</v>
          </cell>
          <cell r="E175">
            <v>29401</v>
          </cell>
          <cell r="F175">
            <v>5207</v>
          </cell>
        </row>
        <row r="176">
          <cell r="A176" t="str">
            <v>06.4130</v>
          </cell>
          <cell r="B176" t="str">
            <v>Ðp v¸ d©y</v>
          </cell>
          <cell r="C176" t="str">
            <v>m</v>
          </cell>
          <cell r="D176">
            <v>1</v>
          </cell>
          <cell r="E176">
            <v>10057.142857142857</v>
          </cell>
          <cell r="F176">
            <v>10560</v>
          </cell>
        </row>
        <row r="177">
          <cell r="A177" t="str">
            <v>06.4121</v>
          </cell>
          <cell r="B177" t="str">
            <v>Ðp v¸ d©y nh«m lâi thÐp, td=120mm2</v>
          </cell>
          <cell r="C177" t="str">
            <v>mèi</v>
          </cell>
          <cell r="D177">
            <v>58509</v>
          </cell>
          <cell r="E177">
            <v>9016</v>
          </cell>
          <cell r="F177">
            <v>4166</v>
          </cell>
        </row>
        <row r="178">
          <cell r="A178" t="str">
            <v>06.4122</v>
          </cell>
          <cell r="B178" t="str">
            <v>Ðp v¸ d©y nh«m lâi thÐp, td=150mm2</v>
          </cell>
          <cell r="C178" t="str">
            <v>mèi</v>
          </cell>
          <cell r="D178">
            <v>58509</v>
          </cell>
          <cell r="E178">
            <v>11368</v>
          </cell>
          <cell r="F178">
            <v>4166</v>
          </cell>
        </row>
        <row r="179">
          <cell r="A179" t="str">
            <v>06.4123</v>
          </cell>
          <cell r="B179" t="str">
            <v>Ðp v¸ d©y nh«m lâi thÐp, td=185mm2</v>
          </cell>
          <cell r="C179" t="str">
            <v>mèi</v>
          </cell>
          <cell r="D179">
            <v>58509</v>
          </cell>
          <cell r="E179">
            <v>13916</v>
          </cell>
          <cell r="F179">
            <v>4166</v>
          </cell>
        </row>
        <row r="180">
          <cell r="A180" t="str">
            <v>06.4124</v>
          </cell>
          <cell r="B180" t="str">
            <v>Ðp v¸ d©y nh«m lâi thÐp, td=240mm2</v>
          </cell>
          <cell r="C180" t="str">
            <v>mèi</v>
          </cell>
          <cell r="D180">
            <v>61872</v>
          </cell>
          <cell r="E180">
            <v>18033</v>
          </cell>
          <cell r="F180">
            <v>5207</v>
          </cell>
        </row>
        <row r="181">
          <cell r="A181" t="str">
            <v>06.4125</v>
          </cell>
          <cell r="B181" t="str">
            <v>Ðp v¸ d©y nh«m lâi thÐp, td=300mm2</v>
          </cell>
          <cell r="C181" t="str">
            <v>mèi</v>
          </cell>
          <cell r="D181">
            <v>61872</v>
          </cell>
          <cell r="E181">
            <v>19209</v>
          </cell>
          <cell r="F181">
            <v>5207</v>
          </cell>
        </row>
        <row r="182">
          <cell r="A182" t="str">
            <v>06.4126</v>
          </cell>
          <cell r="B182" t="str">
            <v>Ðp v¸ d©y nh«m lâi thÐp, td=400mm2</v>
          </cell>
          <cell r="C182" t="str">
            <v>mèi</v>
          </cell>
          <cell r="D182">
            <v>61872</v>
          </cell>
          <cell r="E182">
            <v>23325</v>
          </cell>
          <cell r="F182">
            <v>5207</v>
          </cell>
        </row>
        <row r="183">
          <cell r="A183" t="str">
            <v>06.4127</v>
          </cell>
          <cell r="B183" t="str">
            <v>Ðp va d©y nh«m lâi thÐp, td=500mm2</v>
          </cell>
          <cell r="C183" t="str">
            <v>mèi</v>
          </cell>
          <cell r="D183">
            <v>61872</v>
          </cell>
          <cell r="E183">
            <v>27049</v>
          </cell>
          <cell r="F183">
            <v>5207</v>
          </cell>
        </row>
        <row r="184">
          <cell r="A184" t="str">
            <v>CNA3x240-22</v>
          </cell>
          <cell r="B184" t="str">
            <v>LµM GIµN GI¸O V¦ît ch­íng ng¹i</v>
          </cell>
          <cell r="C184" t="str">
            <v>m</v>
          </cell>
          <cell r="D184">
            <v>1</v>
          </cell>
          <cell r="E184">
            <v>0</v>
          </cell>
        </row>
        <row r="185">
          <cell r="A185" t="str">
            <v>06.5011</v>
          </cell>
          <cell r="B185" t="str">
            <v>Lµm giµn v­ît ®z th«ng tin tin, h¹ thÕ, d©y &lt;=50</v>
          </cell>
          <cell r="C185" t="str">
            <v>V,trÝ</v>
          </cell>
          <cell r="D185">
            <v>80046</v>
          </cell>
          <cell r="E185">
            <v>74428.7</v>
          </cell>
        </row>
        <row r="186">
          <cell r="A186" t="str">
            <v>06.5012</v>
          </cell>
          <cell r="B186" t="str">
            <v>Lµm giµn v­ît ®z th«ng tin tin, h¹ thÕ, d©y &lt;=95</v>
          </cell>
          <cell r="C186" t="str">
            <v>V,trÝ</v>
          </cell>
          <cell r="D186">
            <v>111623</v>
          </cell>
          <cell r="E186">
            <v>86342.65</v>
          </cell>
        </row>
        <row r="187">
          <cell r="A187" t="str">
            <v>06.5013</v>
          </cell>
          <cell r="B187" t="str">
            <v>Lµm giµn v­ît ®z th«ng tin tin, h¹ thÕ, d©y &lt;=150</v>
          </cell>
          <cell r="C187" t="str">
            <v>V,trÝ</v>
          </cell>
          <cell r="D187">
            <v>143516</v>
          </cell>
          <cell r="E187">
            <v>121350.15</v>
          </cell>
        </row>
        <row r="188">
          <cell r="A188" t="str">
            <v>06.5014</v>
          </cell>
          <cell r="B188" t="str">
            <v>Lµm giµn v­ît ®z th«ng tin tin, h¹ thÕ, d©y &lt;=240</v>
          </cell>
          <cell r="C188" t="str">
            <v>V,trÝ</v>
          </cell>
          <cell r="D188">
            <v>174462</v>
          </cell>
          <cell r="E188">
            <v>136353.5</v>
          </cell>
        </row>
        <row r="189">
          <cell r="A189" t="str">
            <v>06.5015</v>
          </cell>
          <cell r="B189" t="str">
            <v>Lµm giµn v­ît ®z th«ng tin tin, h¹ thÕ, d©y &gt;240</v>
          </cell>
          <cell r="C189" t="str">
            <v>V,trÝ</v>
          </cell>
          <cell r="D189">
            <v>238247</v>
          </cell>
          <cell r="E189">
            <v>215194.94999999998</v>
          </cell>
          <cell r="F189">
            <v>15000</v>
          </cell>
        </row>
        <row r="190">
          <cell r="A190" t="str">
            <v>06.5021</v>
          </cell>
          <cell r="B190" t="str">
            <v>Lµm giµn v­ît ®z &lt;=35KV , d©y &lt;=50</v>
          </cell>
          <cell r="C190" t="str">
            <v>V,trÝ</v>
          </cell>
          <cell r="D190">
            <v>127570</v>
          </cell>
          <cell r="E190">
            <v>100316.2</v>
          </cell>
          <cell r="F190">
            <v>21000</v>
          </cell>
        </row>
        <row r="191">
          <cell r="A191" t="str">
            <v>06.5022</v>
          </cell>
          <cell r="B191" t="str">
            <v>Lµm giµn v­ît ®z &lt;=35KV , d©y &lt;=95</v>
          </cell>
          <cell r="C191" t="str">
            <v>V,trÝ</v>
          </cell>
          <cell r="D191">
            <v>159462</v>
          </cell>
          <cell r="E191">
            <v>115466.79999999999</v>
          </cell>
          <cell r="F191">
            <v>26000</v>
          </cell>
        </row>
        <row r="192">
          <cell r="A192" t="str">
            <v>06.5023</v>
          </cell>
          <cell r="B192" t="str">
            <v>Lµm giµn v­ît ®z &lt;=35KV , d©y &lt;=150</v>
          </cell>
          <cell r="C192" t="str">
            <v>V,trÝ</v>
          </cell>
          <cell r="D192">
            <v>190093</v>
          </cell>
          <cell r="E192">
            <v>141355.25</v>
          </cell>
        </row>
        <row r="193">
          <cell r="A193" t="str">
            <v>06.5024</v>
          </cell>
          <cell r="B193" t="str">
            <v>Lµm giµn v­ît ®z &lt;=35KV , d©y &lt;=240</v>
          </cell>
          <cell r="C193" t="str">
            <v>V,trÝ</v>
          </cell>
          <cell r="D193">
            <v>239193</v>
          </cell>
          <cell r="E193">
            <v>158123.69999999998</v>
          </cell>
          <cell r="F193">
            <v>106250</v>
          </cell>
        </row>
        <row r="194">
          <cell r="A194" t="str">
            <v>06.5025</v>
          </cell>
          <cell r="B194" t="str">
            <v>Lµm giµn v­ît ®z &lt;=35KV , d©y &gt;240</v>
          </cell>
          <cell r="C194" t="str">
            <v>V,trÝ</v>
          </cell>
          <cell r="D194">
            <v>334870</v>
          </cell>
          <cell r="E194">
            <v>275943.64999999997</v>
          </cell>
          <cell r="F194">
            <v>2860</v>
          </cell>
        </row>
        <row r="195">
          <cell r="A195" t="str">
            <v>06.5033</v>
          </cell>
          <cell r="B195" t="str">
            <v>Lµm giµn v­ît ®z &lt;=110KV , d©y &lt;=150</v>
          </cell>
          <cell r="C195" t="str">
            <v>V,trÝ</v>
          </cell>
          <cell r="D195">
            <v>238247</v>
          </cell>
          <cell r="E195">
            <v>301684.84999999998</v>
          </cell>
          <cell r="F195">
            <v>3960</v>
          </cell>
        </row>
        <row r="196">
          <cell r="A196" t="str">
            <v>06.5034</v>
          </cell>
          <cell r="B196" t="str">
            <v>Lµm giµn v­ît ®z &lt;=110KV , d©y &lt;=240</v>
          </cell>
          <cell r="C196" t="str">
            <v>V,trÝ</v>
          </cell>
          <cell r="D196">
            <v>287032</v>
          </cell>
          <cell r="E196">
            <v>339046.45</v>
          </cell>
          <cell r="F196">
            <v>5720</v>
          </cell>
        </row>
        <row r="197">
          <cell r="A197" t="str">
            <v>06.5035</v>
          </cell>
          <cell r="B197" t="str">
            <v>Lµm giµn v­ît ®z &lt;=110KV , d©y &gt;240</v>
          </cell>
          <cell r="C197" t="str">
            <v>V,trÝ</v>
          </cell>
          <cell r="D197">
            <v>396447</v>
          </cell>
          <cell r="E197">
            <v>526587.85</v>
          </cell>
          <cell r="F197">
            <v>7370</v>
          </cell>
        </row>
        <row r="198">
          <cell r="A198" t="str">
            <v>06.5041</v>
          </cell>
          <cell r="B198" t="str">
            <v>Lµm giµn v­ît ®­êng «t«&lt;=5m,®g s¾t, d©y&lt;=50</v>
          </cell>
          <cell r="C198" t="str">
            <v>V,trÝ</v>
          </cell>
          <cell r="D198">
            <v>127570</v>
          </cell>
          <cell r="E198">
            <v>100316.2</v>
          </cell>
          <cell r="F198">
            <v>9680</v>
          </cell>
        </row>
        <row r="199">
          <cell r="A199" t="str">
            <v>06.5042</v>
          </cell>
          <cell r="B199" t="str">
            <v>Lµm giµn v­ît ®­êng «t«&lt;=5m,®g s¾t, d©y&lt;=95</v>
          </cell>
          <cell r="C199" t="str">
            <v>V,trÝ</v>
          </cell>
          <cell r="D199">
            <v>159462</v>
          </cell>
          <cell r="E199">
            <v>115466.79999999999</v>
          </cell>
          <cell r="F199">
            <v>11990</v>
          </cell>
        </row>
        <row r="200">
          <cell r="A200" t="str">
            <v>06.5043</v>
          </cell>
          <cell r="B200" t="str">
            <v>Lµm giµn v­ît ®­êng «t«&lt;=5m,®g s¾t, d©y&lt;=150</v>
          </cell>
          <cell r="C200" t="str">
            <v>V,trÝ</v>
          </cell>
          <cell r="D200">
            <v>191354</v>
          </cell>
          <cell r="E200">
            <v>141355.25</v>
          </cell>
          <cell r="F200">
            <v>19030</v>
          </cell>
        </row>
        <row r="201">
          <cell r="A201" t="str">
            <v>06.5044</v>
          </cell>
          <cell r="B201" t="str">
            <v>Lµm giµn v­ît ®­êng «t«&lt;=5m,®g s¾t, d©y&lt;=240</v>
          </cell>
          <cell r="C201" t="str">
            <v>V,trÝ</v>
          </cell>
          <cell r="D201">
            <v>239193</v>
          </cell>
          <cell r="E201">
            <v>158123.69999999998</v>
          </cell>
          <cell r="F201">
            <v>28490</v>
          </cell>
        </row>
        <row r="202">
          <cell r="A202" t="str">
            <v>06.5045</v>
          </cell>
          <cell r="B202" t="str">
            <v>Lµm giµn v­ît ®­êng «t«&lt;=5m,®g s¾t, d©y&gt;240</v>
          </cell>
          <cell r="C202" t="str">
            <v>V,trÝ</v>
          </cell>
          <cell r="D202">
            <v>274870</v>
          </cell>
          <cell r="E202">
            <v>275943.64999999997</v>
          </cell>
          <cell r="F202">
            <v>54167.960000000006</v>
          </cell>
        </row>
        <row r="203">
          <cell r="A203" t="str">
            <v>06.5051</v>
          </cell>
          <cell r="B203" t="str">
            <v>Lµm giµn v­ît ®­êng g. th«ng &lt;=10m , d©y&lt;=50</v>
          </cell>
          <cell r="C203" t="str">
            <v>V,trÝ</v>
          </cell>
          <cell r="D203">
            <v>159462</v>
          </cell>
          <cell r="E203">
            <v>119438.75</v>
          </cell>
          <cell r="F203">
            <v>102410</v>
          </cell>
        </row>
        <row r="204">
          <cell r="A204" t="str">
            <v>06.5052</v>
          </cell>
          <cell r="B204" t="str">
            <v>Lµm giµn v­ît ®­êng g. th«ng&lt;=10m , d©y&lt;=95</v>
          </cell>
          <cell r="C204" t="str">
            <v>V,trÝ</v>
          </cell>
          <cell r="D204">
            <v>221922</v>
          </cell>
          <cell r="E204">
            <v>151063.29999999999</v>
          </cell>
          <cell r="F204">
            <v>159170</v>
          </cell>
        </row>
        <row r="205">
          <cell r="A205" t="str">
            <v>06.5053</v>
          </cell>
          <cell r="B205" t="str">
            <v>Lµm giµn v­ît ®­êng g.th«ng&lt;=10m, d©y&lt;=150</v>
          </cell>
          <cell r="C205" t="str">
            <v>V,trÝ</v>
          </cell>
          <cell r="D205">
            <v>284193</v>
          </cell>
          <cell r="E205">
            <v>184747.44999999998</v>
          </cell>
          <cell r="F205">
            <v>660</v>
          </cell>
        </row>
        <row r="206">
          <cell r="A206" t="str">
            <v>06.5054</v>
          </cell>
          <cell r="B206" t="str">
            <v>Lµm giµn v­ît ®­êng g.th«ng &lt;=10m, d©y&lt;=240</v>
          </cell>
          <cell r="C206" t="str">
            <v>V,trÝ</v>
          </cell>
          <cell r="D206">
            <v>350186</v>
          </cell>
          <cell r="E206">
            <v>207546.5</v>
          </cell>
          <cell r="F206">
            <v>1100</v>
          </cell>
        </row>
        <row r="207">
          <cell r="A207" t="str">
            <v>06.5055</v>
          </cell>
          <cell r="B207" t="str">
            <v>Lµm giµn v­ît ®­êng g. th«ng &lt;=10m, d©y&gt;240</v>
          </cell>
          <cell r="C207" t="str">
            <v>V,trÝ</v>
          </cell>
          <cell r="D207">
            <v>399412</v>
          </cell>
          <cell r="E207">
            <v>328161.34999999998</v>
          </cell>
          <cell r="F207">
            <v>1760.0000000000002</v>
          </cell>
        </row>
        <row r="208">
          <cell r="A208" t="str">
            <v>06.5061</v>
          </cell>
          <cell r="B208" t="str">
            <v>Lµm giµn v­ît ®­êng g. th«ng &gt;10m , d©y&lt;=50</v>
          </cell>
          <cell r="C208" t="str">
            <v>V,trÝ</v>
          </cell>
          <cell r="D208">
            <v>189462</v>
          </cell>
          <cell r="E208">
            <v>136795.25</v>
          </cell>
          <cell r="F208">
            <v>3300.0000000000005</v>
          </cell>
        </row>
        <row r="209">
          <cell r="A209" t="str">
            <v>06.5062</v>
          </cell>
          <cell r="B209" t="str">
            <v>Lµm giµn v­ît ®­êng g. th«ng &gt;10m , d©y&lt;=95</v>
          </cell>
          <cell r="C209" t="str">
            <v>V,trÝ</v>
          </cell>
          <cell r="D209">
            <v>269130</v>
          </cell>
          <cell r="E209">
            <v>180922.75</v>
          </cell>
          <cell r="F209">
            <v>4510</v>
          </cell>
        </row>
        <row r="210">
          <cell r="A210" t="str">
            <v>06.5063</v>
          </cell>
          <cell r="B210" t="str">
            <v>Lµm giµn v­ît ®­êng g.th«ng &gt;10m, d©y&lt;=150</v>
          </cell>
          <cell r="C210" t="str">
            <v>V,trÝ</v>
          </cell>
          <cell r="D210">
            <v>350186</v>
          </cell>
          <cell r="E210">
            <v>221372.79999999999</v>
          </cell>
          <cell r="F210">
            <v>6050.0000000000009</v>
          </cell>
        </row>
        <row r="211">
          <cell r="A211" t="str">
            <v>06.5064</v>
          </cell>
          <cell r="B211" t="str">
            <v>Lµm giµn v­ît ®­êng g.th«ng &gt;10m, d©y&lt;=240</v>
          </cell>
          <cell r="C211" t="str">
            <v>V,trÝ</v>
          </cell>
          <cell r="D211">
            <v>411447</v>
          </cell>
          <cell r="E211">
            <v>248731.84999999998</v>
          </cell>
          <cell r="F211">
            <v>12650.000000000002</v>
          </cell>
        </row>
        <row r="212">
          <cell r="A212" t="str">
            <v>06.5065</v>
          </cell>
          <cell r="B212" t="str">
            <v>Lµm giµn v­ît ®­êng g. th«ng &gt;10m, d©y&gt;240</v>
          </cell>
          <cell r="C212" t="str">
            <v>V,trÝ</v>
          </cell>
          <cell r="D212">
            <v>568260</v>
          </cell>
          <cell r="E212">
            <v>390087.1</v>
          </cell>
          <cell r="F212">
            <v>19800</v>
          </cell>
        </row>
        <row r="213">
          <cell r="A213" t="str">
            <v>06.5071</v>
          </cell>
          <cell r="B213" t="str">
            <v>KÐo d©y qua vÞ trÝ bÎ gãc , d©y&lt;=50</v>
          </cell>
          <cell r="C213" t="str">
            <v>V,trÝ</v>
          </cell>
          <cell r="D213">
            <v>1</v>
          </cell>
          <cell r="E213">
            <v>29418.649999999998</v>
          </cell>
          <cell r="F213">
            <v>49280.000000000007</v>
          </cell>
        </row>
        <row r="214">
          <cell r="A214" t="str">
            <v>06.5072</v>
          </cell>
          <cell r="B214" t="str">
            <v>KÐo d©y qua vÞ trÝ bÎ gãc , d©y&lt;=95</v>
          </cell>
          <cell r="C214" t="str">
            <v>V,trÝ</v>
          </cell>
          <cell r="D214">
            <v>1</v>
          </cell>
          <cell r="E214">
            <v>58836.35</v>
          </cell>
          <cell r="F214">
            <v>53130.000000000007</v>
          </cell>
        </row>
        <row r="215">
          <cell r="A215" t="str">
            <v>06.5073</v>
          </cell>
          <cell r="B215" t="str">
            <v>KÐo d©y qua vÞ trÝ bÎ gãc , d©y&lt;=150</v>
          </cell>
          <cell r="C215" t="str">
            <v>V,trÝ</v>
          </cell>
          <cell r="D215">
            <v>1</v>
          </cell>
          <cell r="E215">
            <v>74428.7</v>
          </cell>
          <cell r="F215">
            <v>13200.000000000002</v>
          </cell>
        </row>
        <row r="216">
          <cell r="A216" t="str">
            <v>06.5074</v>
          </cell>
          <cell r="B216" t="str">
            <v>KÐo d©y qua vÞ trÝ bÎ gãc , d©y&lt;=240</v>
          </cell>
          <cell r="C216" t="str">
            <v>V,trÝ</v>
          </cell>
          <cell r="D216">
            <v>1</v>
          </cell>
          <cell r="E216">
            <v>76929.099999999991</v>
          </cell>
          <cell r="F216">
            <v>27000</v>
          </cell>
        </row>
        <row r="217">
          <cell r="A217" t="str">
            <v>06.5075</v>
          </cell>
          <cell r="B217" t="str">
            <v>KÐo d©y qua vÞ trÝ bÎ gãc , d©y&gt;240</v>
          </cell>
          <cell r="C217" t="str">
            <v>V,trÝ</v>
          </cell>
          <cell r="D217">
            <v>1</v>
          </cell>
          <cell r="E217">
            <v>142678.6</v>
          </cell>
          <cell r="F217">
            <v>3500</v>
          </cell>
        </row>
        <row r="218">
          <cell r="A218" t="str">
            <v>06.5081</v>
          </cell>
          <cell r="B218" t="str">
            <v>KÐo d©y v­ît s«ng &lt;=300m , d©y&lt;=95</v>
          </cell>
          <cell r="C218" t="str">
            <v>V,trÝ</v>
          </cell>
          <cell r="E218">
            <v>248437.34999999998</v>
          </cell>
        </row>
        <row r="219">
          <cell r="A219" t="str">
            <v>06.5082</v>
          </cell>
          <cell r="B219" t="str">
            <v>KÐo d©y v­ît s«ng &lt;=300m , d©y&lt;=150</v>
          </cell>
          <cell r="C219" t="str">
            <v>V,trÝ</v>
          </cell>
          <cell r="E219">
            <v>372141.6</v>
          </cell>
          <cell r="F219">
            <v>168437</v>
          </cell>
        </row>
        <row r="220">
          <cell r="A220" t="str">
            <v>06.5083</v>
          </cell>
          <cell r="B220" t="str">
            <v>KÐo d©y v­ît s«ng &lt;=300m , d©y&lt;=240</v>
          </cell>
          <cell r="C220" t="str">
            <v>V,trÝ</v>
          </cell>
          <cell r="D220">
            <v>1</v>
          </cell>
          <cell r="E220">
            <v>418916.75</v>
          </cell>
          <cell r="F220">
            <v>11031</v>
          </cell>
        </row>
        <row r="221">
          <cell r="A221" t="str">
            <v>06.5084</v>
          </cell>
          <cell r="B221" t="str">
            <v>KÐo d©y v­ît s«ng &lt;=300m , d©y&gt;240</v>
          </cell>
          <cell r="C221" t="str">
            <v>V,trÝ</v>
          </cell>
          <cell r="D221">
            <v>1</v>
          </cell>
          <cell r="E221">
            <v>759875.54999999993</v>
          </cell>
          <cell r="F221">
            <v>7729</v>
          </cell>
        </row>
        <row r="222">
          <cell r="A222" t="str">
            <v>06.5091</v>
          </cell>
          <cell r="B222" t="str">
            <v>KÐo d©y v­ît s«ng &gt;300m , d©y&lt;=95</v>
          </cell>
          <cell r="C222" t="str">
            <v>V,trÝ</v>
          </cell>
          <cell r="D222">
            <v>1</v>
          </cell>
          <cell r="E222">
            <v>397147.5</v>
          </cell>
          <cell r="F222">
            <v>81950</v>
          </cell>
        </row>
        <row r="223">
          <cell r="A223" t="str">
            <v>06.5092</v>
          </cell>
          <cell r="B223" t="str">
            <v>KÐo d©y v­ît s«ng &gt;300m , d©y&lt;=150</v>
          </cell>
          <cell r="C223" t="str">
            <v>V,trÝ</v>
          </cell>
          <cell r="D223">
            <v>1</v>
          </cell>
          <cell r="E223">
            <v>594544.19999999995</v>
          </cell>
          <cell r="F223">
            <v>14353</v>
          </cell>
        </row>
        <row r="224">
          <cell r="A224" t="str">
            <v>06.5093</v>
          </cell>
          <cell r="B224" t="str">
            <v>KÐo d©y v­ît s«ng &gt;300m , d©y&lt;=240</v>
          </cell>
          <cell r="C224" t="str">
            <v>V,trÝ</v>
          </cell>
          <cell r="D224">
            <v>1</v>
          </cell>
          <cell r="E224">
            <v>670149</v>
          </cell>
          <cell r="F224">
            <v>9428</v>
          </cell>
        </row>
        <row r="225">
          <cell r="A225" t="str">
            <v>06.5094</v>
          </cell>
          <cell r="B225" t="str">
            <v>KÐo d©y v­ît s«ng &gt;300m , d©y&gt;240</v>
          </cell>
          <cell r="C225" t="str">
            <v>V,trÝ</v>
          </cell>
          <cell r="D225">
            <v>1</v>
          </cell>
          <cell r="E225">
            <v>1215712.1499999999</v>
          </cell>
          <cell r="F225">
            <v>43947</v>
          </cell>
        </row>
        <row r="226">
          <cell r="A226" t="str">
            <v>CNP+PK</v>
          </cell>
          <cell r="B226" t="str">
            <v>R·I C¡NG D¢Y LÊY §é VâNG</v>
          </cell>
          <cell r="C226" t="str">
            <v>ch</v>
          </cell>
          <cell r="E226">
            <v>0</v>
          </cell>
          <cell r="F226">
            <v>362895</v>
          </cell>
        </row>
        <row r="227">
          <cell r="A227" t="str">
            <v>06.6101</v>
          </cell>
          <cell r="B227" t="str">
            <v>R·i c¨ng d©y nh«m lâi thÐp,thñ c«ng, td=16mm2</v>
          </cell>
          <cell r="C227" t="str">
            <v>Kmd©y</v>
          </cell>
          <cell r="D227">
            <v>227189</v>
          </cell>
          <cell r="E227">
            <v>132996.19999999998</v>
          </cell>
          <cell r="F227">
            <v>221783.96</v>
          </cell>
        </row>
        <row r="228">
          <cell r="A228" t="str">
            <v>06.6102</v>
          </cell>
          <cell r="B228" t="str">
            <v>R·i c¨ng d©y nh«m lâi thÐp,thñ c«ng, td=25mm2</v>
          </cell>
          <cell r="C228" t="str">
            <v>Kmd©y</v>
          </cell>
          <cell r="D228">
            <v>227189</v>
          </cell>
          <cell r="E228">
            <v>171520.6</v>
          </cell>
          <cell r="F228">
            <v>9269.01</v>
          </cell>
        </row>
        <row r="229">
          <cell r="A229" t="str">
            <v>06.6103</v>
          </cell>
          <cell r="B229" t="str">
            <v>R·i c¨ng d©y nh«m lâi thÐp,thñ c«ng, td=35mm2</v>
          </cell>
          <cell r="C229" t="str">
            <v>Kmd©y</v>
          </cell>
          <cell r="D229">
            <v>227189</v>
          </cell>
          <cell r="E229">
            <v>188348.9</v>
          </cell>
          <cell r="F229">
            <v>7185.54</v>
          </cell>
        </row>
        <row r="230">
          <cell r="A230" t="str">
            <v>06.6104</v>
          </cell>
          <cell r="B230" t="str">
            <v>R·i c¨ng d©y nh«m lâi thÐp,thñ c«ng, td=50mm2</v>
          </cell>
          <cell r="C230" t="str">
            <v>Kmd©y</v>
          </cell>
          <cell r="D230">
            <v>227689</v>
          </cell>
          <cell r="E230">
            <v>248095.34999999998</v>
          </cell>
          <cell r="F230">
            <v>149000</v>
          </cell>
        </row>
        <row r="231">
          <cell r="A231" t="str">
            <v>06.6105</v>
          </cell>
          <cell r="B231" t="str">
            <v>R·i c¨ng d©y nh«m lâi thÐp,thñ c«ng, td=70mm2</v>
          </cell>
          <cell r="C231" t="str">
            <v>Kmd©y</v>
          </cell>
          <cell r="D231">
            <v>227689</v>
          </cell>
          <cell r="E231">
            <v>331462.59999999998</v>
          </cell>
          <cell r="F231">
            <v>18519.88</v>
          </cell>
        </row>
        <row r="232">
          <cell r="A232" t="str">
            <v>06.6106</v>
          </cell>
          <cell r="B232" t="str">
            <v>R·i c¨ng d©y nh«m lâi thÐp,thñ c«ng, td=95mm2</v>
          </cell>
          <cell r="C232" t="str">
            <v>Kmd©y</v>
          </cell>
          <cell r="D232">
            <v>227689</v>
          </cell>
          <cell r="E232">
            <v>451419.1</v>
          </cell>
          <cell r="F232">
            <v>8571.43</v>
          </cell>
        </row>
        <row r="233">
          <cell r="A233" t="str">
            <v>06.6107</v>
          </cell>
          <cell r="B233" t="str">
            <v>R·i c¨ng d©y nh«m lâi thÐp,thñ c«ng, td=120mm2</v>
          </cell>
          <cell r="C233" t="str">
            <v>Kmd©y</v>
          </cell>
          <cell r="D233">
            <v>320271</v>
          </cell>
          <cell r="E233">
            <v>559418.9</v>
          </cell>
          <cell r="F233">
            <v>29238.1</v>
          </cell>
        </row>
        <row r="234">
          <cell r="A234" t="str">
            <v>06.6108</v>
          </cell>
          <cell r="B234" t="str">
            <v>R·i c¨ng d©y nh«m lâi thÐp,thñ c«ng, td=150mm2</v>
          </cell>
          <cell r="C234" t="str">
            <v>Kmd©y</v>
          </cell>
          <cell r="D234">
            <v>320271</v>
          </cell>
          <cell r="E234">
            <v>676922.5</v>
          </cell>
          <cell r="F234">
            <v>353773.69</v>
          </cell>
        </row>
        <row r="235">
          <cell r="A235" t="str">
            <v>06.6109</v>
          </cell>
          <cell r="B235" t="str">
            <v>R·i c¨ng d©y nh«m lâi thÐp,thñ c«ng, td=185mm2</v>
          </cell>
          <cell r="C235" t="str">
            <v>Kmd©y</v>
          </cell>
          <cell r="D235">
            <v>320271</v>
          </cell>
          <cell r="E235">
            <v>798854.04999999993</v>
          </cell>
          <cell r="F235">
            <v>18535.82</v>
          </cell>
        </row>
        <row r="236">
          <cell r="A236" t="str">
            <v>06.6110</v>
          </cell>
          <cell r="B236" t="str">
            <v>R·i c¨ng d©y nh«m lâi thÐp,thñ c«ng, td=240mm2</v>
          </cell>
          <cell r="C236" t="str">
            <v>Kmd©y</v>
          </cell>
          <cell r="D236">
            <v>320271</v>
          </cell>
          <cell r="E236">
            <v>878552.39999999991</v>
          </cell>
          <cell r="F236">
            <v>7184.69</v>
          </cell>
        </row>
        <row r="237">
          <cell r="A237" t="str">
            <v>06.6111</v>
          </cell>
          <cell r="B237" t="str">
            <v>R·i c¨ng d©y nh«m lâi thÐp,thñ c«ng, td=300mm2</v>
          </cell>
          <cell r="C237" t="str">
            <v>Kmd©y</v>
          </cell>
          <cell r="D237">
            <v>381906</v>
          </cell>
          <cell r="E237">
            <v>1107939.3999999999</v>
          </cell>
          <cell r="F237">
            <v>223500</v>
          </cell>
        </row>
        <row r="238">
          <cell r="A238" t="str">
            <v>06.6112</v>
          </cell>
          <cell r="B238" t="str">
            <v>R·i c¨ng d©y nh«m lâi thÐp,thñ c«ng, td=400mm2</v>
          </cell>
          <cell r="C238" t="str">
            <v>Kmd©y</v>
          </cell>
          <cell r="D238">
            <v>381906</v>
          </cell>
          <cell r="E238">
            <v>1463515.8499999999</v>
          </cell>
          <cell r="F238">
            <v>27776.489999999998</v>
          </cell>
        </row>
        <row r="239">
          <cell r="A239" t="str">
            <v>06.6113</v>
          </cell>
          <cell r="B239" t="str">
            <v>R·i c¨ng d©y nh«m lâi thÐp,thñ c«ng, td=500mm2</v>
          </cell>
          <cell r="C239" t="str">
            <v>Kmd©y</v>
          </cell>
          <cell r="D239">
            <v>381906</v>
          </cell>
          <cell r="E239">
            <v>1714870.65</v>
          </cell>
          <cell r="F239">
            <v>76776.69</v>
          </cell>
        </row>
        <row r="240">
          <cell r="A240" t="str">
            <v>06.6114</v>
          </cell>
          <cell r="B240" t="str">
            <v>R·i c¨ng d©y nh«m lâi thÐp,thñ c«ng, td&gt;500mm2</v>
          </cell>
          <cell r="C240" t="str">
            <v>Kmd©y</v>
          </cell>
          <cell r="D240">
            <v>381906</v>
          </cell>
          <cell r="E240">
            <v>2229161.6999999997</v>
          </cell>
          <cell r="F240">
            <v>389650.31</v>
          </cell>
        </row>
        <row r="241">
          <cell r="A241" t="str">
            <v>06.6121</v>
          </cell>
          <cell r="B241" t="str">
            <v>R·i c¨ng d©y nh«m(A),thñ c«ng, td=16mm2</v>
          </cell>
          <cell r="C241" t="str">
            <v>Kmd©y</v>
          </cell>
          <cell r="D241">
            <v>227189</v>
          </cell>
          <cell r="E241">
            <v>87998.5</v>
          </cell>
          <cell r="F241">
            <v>27740.3</v>
          </cell>
        </row>
        <row r="242">
          <cell r="A242" t="str">
            <v>06.6122</v>
          </cell>
          <cell r="B242" t="str">
            <v>R·i c¨ng d©y nh«m(A),thñ c«ng, td=25mm2</v>
          </cell>
          <cell r="C242" t="str">
            <v>Kmd©y</v>
          </cell>
          <cell r="D242">
            <v>227189</v>
          </cell>
          <cell r="E242">
            <v>115787.9</v>
          </cell>
          <cell r="F242">
            <v>9148.98</v>
          </cell>
        </row>
        <row r="243">
          <cell r="A243" t="str">
            <v>06.6123</v>
          </cell>
          <cell r="B243" t="str">
            <v>R·i c¨ng d©y nh«m(A),thñ c«ng, td=35mm2</v>
          </cell>
          <cell r="C243" t="str">
            <v>Kmd©y</v>
          </cell>
          <cell r="D243">
            <v>227189</v>
          </cell>
          <cell r="E243">
            <v>151296.04999999999</v>
          </cell>
          <cell r="F243">
            <v>223500</v>
          </cell>
        </row>
        <row r="244">
          <cell r="A244" t="str">
            <v>06.6124</v>
          </cell>
          <cell r="B244" t="str">
            <v>R·i c¨ng d©y nh«m(A),thñ c«ng, td=50mm2</v>
          </cell>
          <cell r="C244" t="str">
            <v>Kmd©y</v>
          </cell>
          <cell r="D244">
            <v>227689</v>
          </cell>
          <cell r="E244">
            <v>197611.4</v>
          </cell>
          <cell r="F244">
            <v>52484.34</v>
          </cell>
        </row>
        <row r="245">
          <cell r="A245" t="str">
            <v>06.6125</v>
          </cell>
          <cell r="B245" t="str">
            <v>R·i c¨ng d©y nh«m(A),thñ c«ng, td=70mm2</v>
          </cell>
          <cell r="C245" t="str">
            <v>Kmd©y</v>
          </cell>
          <cell r="D245">
            <v>227689</v>
          </cell>
          <cell r="E245">
            <v>265540.2</v>
          </cell>
          <cell r="F245">
            <v>76776.69</v>
          </cell>
        </row>
        <row r="246">
          <cell r="A246" t="str">
            <v>06.6126</v>
          </cell>
          <cell r="B246" t="str">
            <v>R·i c¨ng d©y nh«m(A),thñ c«ng, td=95mm2</v>
          </cell>
          <cell r="C246" t="str">
            <v>Kmd©y</v>
          </cell>
          <cell r="D246">
            <v>227689</v>
          </cell>
          <cell r="E246">
            <v>362802.14999999997</v>
          </cell>
          <cell r="F246">
            <v>371533</v>
          </cell>
        </row>
        <row r="247">
          <cell r="A247" t="str">
            <v>06.6131</v>
          </cell>
          <cell r="B247" t="str">
            <v>R·i c¨ng d©ychèng sÐt ,thñ c«ng, td=16mm2</v>
          </cell>
          <cell r="C247" t="str">
            <v>Kmd©y</v>
          </cell>
          <cell r="D247">
            <v>227189</v>
          </cell>
          <cell r="E247">
            <v>251182.84999999998</v>
          </cell>
          <cell r="F247">
            <v>18538.02</v>
          </cell>
        </row>
        <row r="248">
          <cell r="A248" t="str">
            <v>06.6132</v>
          </cell>
          <cell r="B248" t="str">
            <v>R·i c¨ng d©ychèng sÐt ,thñ c«ng, td=25mm2</v>
          </cell>
          <cell r="C248" t="str">
            <v>Kmd©y</v>
          </cell>
          <cell r="D248">
            <v>227189</v>
          </cell>
          <cell r="E248">
            <v>308768.05</v>
          </cell>
          <cell r="F248">
            <v>7185.54</v>
          </cell>
        </row>
        <row r="249">
          <cell r="A249" t="str">
            <v>06.6133</v>
          </cell>
          <cell r="B249" t="str">
            <v>R·i c¨ng d©ychèng sÐt ,thñ c«ng, td=35mm2</v>
          </cell>
          <cell r="C249" t="str">
            <v>Kmd©y</v>
          </cell>
          <cell r="D249">
            <v>227189</v>
          </cell>
          <cell r="E249">
            <v>347209.8</v>
          </cell>
          <cell r="F249">
            <v>298000</v>
          </cell>
        </row>
        <row r="250">
          <cell r="A250" t="str">
            <v>06.6134</v>
          </cell>
          <cell r="B250" t="str">
            <v>R·i c¨ng d©ychèng sÐt ,thñ c«ng, td=50mm2</v>
          </cell>
          <cell r="C250" t="str">
            <v>Kmd©y</v>
          </cell>
          <cell r="D250">
            <v>227689</v>
          </cell>
          <cell r="E250">
            <v>389047.8</v>
          </cell>
          <cell r="F250">
            <v>10000</v>
          </cell>
        </row>
        <row r="251">
          <cell r="A251" t="str">
            <v>06.6135</v>
          </cell>
          <cell r="B251" t="str">
            <v>R·i c¨ng d©ychèng sÐt ,thñ c«ng, td=70mm2</v>
          </cell>
          <cell r="C251" t="str">
            <v>Kmd©y</v>
          </cell>
          <cell r="D251">
            <v>227689</v>
          </cell>
          <cell r="E251">
            <v>466857.55</v>
          </cell>
          <cell r="F251">
            <v>8571.43</v>
          </cell>
        </row>
        <row r="252">
          <cell r="A252" t="str">
            <v>06.6141</v>
          </cell>
          <cell r="B252" t="str">
            <v>R·i c¨ng d©y ®ång (M) ,thñ c«ng, td=16mm2</v>
          </cell>
          <cell r="C252" t="str">
            <v>Kmd©y</v>
          </cell>
          <cell r="D252">
            <v>227189</v>
          </cell>
          <cell r="E252">
            <v>172138.1</v>
          </cell>
          <cell r="F252">
            <v>29238.01</v>
          </cell>
        </row>
        <row r="253">
          <cell r="A253" t="str">
            <v>06.6142</v>
          </cell>
          <cell r="B253" t="str">
            <v>R·i c¨ng d©y ®ång (M) ,thñ c«ng, td=25mm2</v>
          </cell>
          <cell r="C253" t="str">
            <v>Kmd©y</v>
          </cell>
          <cell r="D253">
            <v>227189</v>
          </cell>
          <cell r="E253">
            <v>223393.44999999998</v>
          </cell>
        </row>
        <row r="254">
          <cell r="A254" t="str">
            <v>06.6143</v>
          </cell>
          <cell r="B254" t="str">
            <v>R·i c¨ng d©y ®ång (M) ,thñ c«ng, td=35mm2</v>
          </cell>
          <cell r="C254" t="str">
            <v>Kmd©y</v>
          </cell>
          <cell r="D254">
            <v>227189</v>
          </cell>
          <cell r="E254">
            <v>244853</v>
          </cell>
          <cell r="F254">
            <v>135000</v>
          </cell>
        </row>
        <row r="255">
          <cell r="A255" t="str">
            <v>06.6144</v>
          </cell>
          <cell r="B255" t="str">
            <v>R·i c¨ng d©y ®ång (M) ,thñ c«ng, td=50mm2</v>
          </cell>
          <cell r="C255" t="str">
            <v>Kmd©y</v>
          </cell>
          <cell r="D255">
            <v>227689</v>
          </cell>
          <cell r="E255">
            <v>319884</v>
          </cell>
          <cell r="F255">
            <v>110000</v>
          </cell>
        </row>
        <row r="256">
          <cell r="A256" t="str">
            <v>06.6145</v>
          </cell>
          <cell r="B256" t="str">
            <v>R·i c¨ng d©y ®ång (M) ,thñ c«ng, td=70mm2</v>
          </cell>
          <cell r="C256" t="str">
            <v>Kmd©y</v>
          </cell>
          <cell r="D256">
            <v>227689</v>
          </cell>
          <cell r="E256">
            <v>430885.8</v>
          </cell>
          <cell r="F256">
            <v>58000</v>
          </cell>
        </row>
        <row r="257">
          <cell r="A257" t="str">
            <v>06.6146</v>
          </cell>
          <cell r="B257" t="str">
            <v>R·i c¨ng d©y ®ång (M) ,thñ c«ng, td=95mm2</v>
          </cell>
          <cell r="C257" t="str">
            <v>Kmd©y</v>
          </cell>
          <cell r="D257">
            <v>227689</v>
          </cell>
          <cell r="E257">
            <v>587276.69999999995</v>
          </cell>
          <cell r="F257">
            <v>34800</v>
          </cell>
        </row>
        <row r="258">
          <cell r="A258" t="str">
            <v>06.6147</v>
          </cell>
          <cell r="B258" t="str">
            <v>R·i c¨ng d©y ®ång (M) ,thñ c«ng, td=120mm2</v>
          </cell>
          <cell r="C258" t="str">
            <v>Kmd©y</v>
          </cell>
          <cell r="D258">
            <v>320271</v>
          </cell>
          <cell r="E258">
            <v>722221.35</v>
          </cell>
          <cell r="F258">
            <v>81950</v>
          </cell>
        </row>
        <row r="259">
          <cell r="A259" t="str">
            <v>06.6148</v>
          </cell>
          <cell r="B259" t="str">
            <v>R·i c¨ng d©y ®ång (M) ,thñ c«ng, td=150mm2</v>
          </cell>
          <cell r="C259" t="str">
            <v>Kmd©y</v>
          </cell>
          <cell r="D259">
            <v>320271</v>
          </cell>
          <cell r="E259">
            <v>879743.7</v>
          </cell>
          <cell r="F259">
            <v>81950</v>
          </cell>
        </row>
        <row r="260">
          <cell r="A260" t="str">
            <v>06.6149</v>
          </cell>
          <cell r="B260" t="str">
            <v>R·i c¨ng d©y ®ång (M) ,thñ c«ng, td=185mm2</v>
          </cell>
          <cell r="C260" t="str">
            <v>Kmd©y</v>
          </cell>
          <cell r="D260">
            <v>320271</v>
          </cell>
          <cell r="E260">
            <v>1038459.25</v>
          </cell>
          <cell r="F260">
            <v>10000</v>
          </cell>
        </row>
        <row r="261">
          <cell r="A261" t="str">
            <v>06.6150</v>
          </cell>
          <cell r="B261" t="str">
            <v>R·i c¨ng d©y ®ång (M) ,thñ c«ng, td=240mm2</v>
          </cell>
          <cell r="C261" t="str">
            <v>Kmd©y</v>
          </cell>
          <cell r="D261">
            <v>320271</v>
          </cell>
          <cell r="E261">
            <v>1142168.8499999999</v>
          </cell>
          <cell r="F261">
            <v>2553</v>
          </cell>
        </row>
        <row r="262">
          <cell r="A262" t="str">
            <v>06.6201</v>
          </cell>
          <cell r="B262" t="str">
            <v>R·i c¨ng d©y nh«m lâi thÐp,t.c«ng+m¸y kÐo, td=50mm2</v>
          </cell>
          <cell r="C262" t="str">
            <v>Kmd©y</v>
          </cell>
          <cell r="D262">
            <v>227689</v>
          </cell>
          <cell r="E262">
            <v>112700.4</v>
          </cell>
          <cell r="F262">
            <v>129843</v>
          </cell>
        </row>
        <row r="263">
          <cell r="A263" t="str">
            <v>06.6202</v>
          </cell>
          <cell r="B263" t="str">
            <v>R·i c¨ng d©y nh«m lâi thÐp,t.c«ng+m¸y kÐo,td=70mm2</v>
          </cell>
          <cell r="C263" t="str">
            <v>Kmd©y</v>
          </cell>
          <cell r="D263">
            <v>227689</v>
          </cell>
          <cell r="E263">
            <v>147745.9</v>
          </cell>
          <cell r="F263">
            <v>129843</v>
          </cell>
        </row>
        <row r="264">
          <cell r="A264" t="str">
            <v>06.6203</v>
          </cell>
          <cell r="B264" t="str">
            <v>R·i c¨ng d©y nh«m lâi thÐp,t.c«ng+m¸y kÐo, td=95mm2</v>
          </cell>
          <cell r="C264" t="str">
            <v>Kmd©y</v>
          </cell>
          <cell r="D264">
            <v>227689</v>
          </cell>
          <cell r="E264">
            <v>195758.9</v>
          </cell>
          <cell r="F264">
            <v>129843</v>
          </cell>
        </row>
        <row r="265">
          <cell r="A265" t="str">
            <v>06.6204</v>
          </cell>
          <cell r="B265" t="str">
            <v>R·i c¨ng d©y nh«m lâi thÐp,t.c«ng+m¸y kÐo,td=120mm2</v>
          </cell>
          <cell r="C265" t="str">
            <v>Kmd©y</v>
          </cell>
          <cell r="D265">
            <v>320271</v>
          </cell>
          <cell r="E265">
            <v>298697.09999999998</v>
          </cell>
          <cell r="F265">
            <v>129843</v>
          </cell>
        </row>
        <row r="266">
          <cell r="A266" t="str">
            <v>06.6205</v>
          </cell>
          <cell r="B266" t="str">
            <v>R·i c¨ng d©y nh«m lâi thÐp,t.c«ng+m¸y kÐo,td=150mm2</v>
          </cell>
          <cell r="C266" t="str">
            <v>Kmd©y</v>
          </cell>
          <cell r="D266">
            <v>320271</v>
          </cell>
          <cell r="E266">
            <v>335651.14999999997</v>
          </cell>
          <cell r="F266">
            <v>129843</v>
          </cell>
        </row>
        <row r="267">
          <cell r="A267" t="str">
            <v>06.6206</v>
          </cell>
          <cell r="B267" t="str">
            <v>R·i c¨ng d©y nh«m lâi thÐp,t.c«ng+m¸y kÐo,td=185mm2</v>
          </cell>
          <cell r="C267" t="str">
            <v>Kmd©y</v>
          </cell>
          <cell r="D267">
            <v>320271</v>
          </cell>
          <cell r="E267">
            <v>428462.35</v>
          </cell>
          <cell r="F267">
            <v>194764</v>
          </cell>
        </row>
        <row r="268">
          <cell r="A268" t="str">
            <v>06.6207</v>
          </cell>
          <cell r="B268" t="str">
            <v>R·i c¨ng d©y nh«m lâi thÐp,t.c«ng+m¸y kÐo,td=240mm2</v>
          </cell>
          <cell r="C268" t="str">
            <v>Kmd©y</v>
          </cell>
          <cell r="D268">
            <v>320271</v>
          </cell>
          <cell r="E268">
            <v>479380.44999999995</v>
          </cell>
          <cell r="F268">
            <v>194764</v>
          </cell>
        </row>
        <row r="269">
          <cell r="A269" t="str">
            <v>06.6208</v>
          </cell>
          <cell r="B269" t="str">
            <v>R·i c¨ng d©y nh«m lâi thÐp,t.c«ng+m¸y kÐo,td=300mm2</v>
          </cell>
          <cell r="C269" t="str">
            <v>Kmd©y</v>
          </cell>
          <cell r="D269">
            <v>381906</v>
          </cell>
          <cell r="E269">
            <v>527233.85</v>
          </cell>
          <cell r="F269">
            <v>194764</v>
          </cell>
        </row>
        <row r="270">
          <cell r="A270" t="str">
            <v>06.6209</v>
          </cell>
          <cell r="B270" t="str">
            <v>R·i c¨ng d©y nh«m lâi thÐp,t.c«ng+m¸y kÐo,td=400mm2</v>
          </cell>
          <cell r="C270" t="str">
            <v>Kmd©y</v>
          </cell>
          <cell r="D270">
            <v>381906</v>
          </cell>
          <cell r="E270">
            <v>664831.85</v>
          </cell>
          <cell r="F270">
            <v>194764</v>
          </cell>
        </row>
        <row r="271">
          <cell r="A271" t="str">
            <v>06.6210</v>
          </cell>
          <cell r="B271" t="str">
            <v>R·i c¨ng d©y nh«m lâi thÐp,t.c«ng+m¸y kÐo,td=500mm2</v>
          </cell>
          <cell r="C271" t="str">
            <v>Kmd©y</v>
          </cell>
          <cell r="D271">
            <v>381906</v>
          </cell>
          <cell r="E271">
            <v>878211.35</v>
          </cell>
          <cell r="F271">
            <v>194764</v>
          </cell>
        </row>
        <row r="272">
          <cell r="A272" t="str">
            <v>06.6211</v>
          </cell>
          <cell r="B272" t="str">
            <v>R·i c¨ng d©y nh«m lâi thÐp,t.c«ng+m¸y kÐo,td&gt;500mm2</v>
          </cell>
          <cell r="C272" t="str">
            <v>Kmd©y</v>
          </cell>
          <cell r="D272">
            <v>381906</v>
          </cell>
          <cell r="E272">
            <v>1142679.95</v>
          </cell>
          <cell r="F272">
            <v>227225</v>
          </cell>
        </row>
        <row r="273">
          <cell r="A273" t="str">
            <v>06.6221</v>
          </cell>
          <cell r="B273" t="str">
            <v>R·i c¨ng d©y chèng sÐt, t.c«ng+m¸y kÐo, td=35mm2</v>
          </cell>
          <cell r="C273" t="str">
            <v>Kmd©y</v>
          </cell>
          <cell r="D273">
            <v>227189</v>
          </cell>
          <cell r="E273">
            <v>189737.8</v>
          </cell>
          <cell r="F273">
            <v>129843</v>
          </cell>
        </row>
        <row r="274">
          <cell r="A274" t="str">
            <v>06.6222</v>
          </cell>
          <cell r="B274" t="str">
            <v>R·i c¨ng d©y chèng sÐt, t.c«ng+m¸y kÐo, td=50mm2</v>
          </cell>
          <cell r="C274" t="str">
            <v>Kmd©y</v>
          </cell>
          <cell r="D274">
            <v>227689</v>
          </cell>
          <cell r="E274">
            <v>233274.4</v>
          </cell>
          <cell r="F274">
            <v>129843</v>
          </cell>
        </row>
        <row r="275">
          <cell r="A275" t="str">
            <v>06.6223</v>
          </cell>
          <cell r="B275" t="str">
            <v>R·i c¨ng d©y chèng sÐt, t.c«ng+m¸y kÐo,td=70mm2</v>
          </cell>
          <cell r="C275" t="str">
            <v>Kmd©y</v>
          </cell>
          <cell r="D275">
            <v>227689</v>
          </cell>
          <cell r="E275">
            <v>280052.39999999997</v>
          </cell>
          <cell r="F275">
            <v>129843</v>
          </cell>
        </row>
        <row r="276">
          <cell r="A276" t="str">
            <v>06.6231</v>
          </cell>
          <cell r="B276" t="str">
            <v>R·i c¨ng d©y ®ång (M) , t.c«ng+m¸y kÐo, td=35mm2</v>
          </cell>
          <cell r="C276" t="str">
            <v>Kmd©y</v>
          </cell>
          <cell r="D276">
            <v>227189</v>
          </cell>
          <cell r="E276">
            <v>146973.54999999999</v>
          </cell>
          <cell r="F276">
            <v>129843</v>
          </cell>
        </row>
        <row r="277">
          <cell r="A277" t="str">
            <v>06.6232</v>
          </cell>
          <cell r="B277" t="str">
            <v>R·i c¨ng d©y ®ång (M) , t.c«ng+m¸y kÐo, td=50mm2</v>
          </cell>
          <cell r="C277" t="str">
            <v>Kmd©y</v>
          </cell>
          <cell r="D277">
            <v>227689</v>
          </cell>
          <cell r="E277">
            <v>192053.9</v>
          </cell>
          <cell r="F277">
            <v>129843</v>
          </cell>
        </row>
        <row r="278">
          <cell r="A278" t="str">
            <v>06.6233</v>
          </cell>
          <cell r="B278" t="str">
            <v>R·i c¨ng d©y ®ång (M) ,t.c«ng+m¸y kÐo,td=70mm2</v>
          </cell>
          <cell r="C278" t="str">
            <v>Kmd©y</v>
          </cell>
          <cell r="D278">
            <v>227689</v>
          </cell>
          <cell r="E278">
            <v>258592.84999999998</v>
          </cell>
          <cell r="F278">
            <v>129843</v>
          </cell>
        </row>
        <row r="279">
          <cell r="A279" t="str">
            <v>06.6234</v>
          </cell>
          <cell r="B279" t="str">
            <v>R·i c¨ng d©y ®ång (M) , t.c«ng+m¸y kÐo, td=95mm2</v>
          </cell>
          <cell r="C279" t="str">
            <v>Kmd©y</v>
          </cell>
          <cell r="D279">
            <v>227689</v>
          </cell>
          <cell r="E279">
            <v>352149.8</v>
          </cell>
          <cell r="F279">
            <v>129843</v>
          </cell>
        </row>
        <row r="280">
          <cell r="A280" t="str">
            <v>06.6235</v>
          </cell>
          <cell r="B280" t="str">
            <v>R·i c¨ng d©y ®ång (M) ,t.c«ng+m¸y kÐo,td=120mm2</v>
          </cell>
          <cell r="C280" t="str">
            <v>Kmd©y</v>
          </cell>
          <cell r="D280">
            <v>320271</v>
          </cell>
          <cell r="E280">
            <v>436296.05</v>
          </cell>
          <cell r="F280">
            <v>129843</v>
          </cell>
        </row>
        <row r="281">
          <cell r="A281" t="str">
            <v>06.6236</v>
          </cell>
          <cell r="B281" t="str">
            <v>R·i c¨ng d©y ®ång (M) , t.c«ng+m¸y kÐo,td=150mm2</v>
          </cell>
          <cell r="C281" t="str">
            <v>Kmd©y</v>
          </cell>
          <cell r="D281">
            <v>320271</v>
          </cell>
          <cell r="E281">
            <v>527915</v>
          </cell>
          <cell r="F281">
            <v>129843</v>
          </cell>
        </row>
        <row r="282">
          <cell r="A282" t="str">
            <v>06.6237</v>
          </cell>
          <cell r="B282" t="str">
            <v>R·i c¨ng d©y ®ång (M) , t.c«ng+m¸y kÐo,td=185mm2</v>
          </cell>
          <cell r="C282" t="str">
            <v>Kmd©y</v>
          </cell>
          <cell r="D282">
            <v>320271</v>
          </cell>
          <cell r="E282">
            <v>623109.75</v>
          </cell>
          <cell r="F282">
            <v>129843</v>
          </cell>
        </row>
        <row r="283">
          <cell r="A283" t="str">
            <v>06.6238</v>
          </cell>
          <cell r="B283" t="str">
            <v>R·i c¨ng d©y ®ång (M) , t.c«ng+m¸y kÐo,td=240mm2</v>
          </cell>
          <cell r="C283" t="str">
            <v>Kmd©y</v>
          </cell>
          <cell r="D283">
            <v>320271</v>
          </cell>
          <cell r="E283">
            <v>685267.29999999993</v>
          </cell>
          <cell r="F283">
            <v>129843</v>
          </cell>
        </row>
        <row r="284">
          <cell r="A284" t="str">
            <v xml:space="preserve">6x50 </v>
          </cell>
          <cell r="B284" t="str">
            <v>L¾P §ÆT C¸P XO¾N</v>
          </cell>
          <cell r="C284" t="str">
            <v xml:space="preserve">c¸i </v>
          </cell>
          <cell r="D284">
            <v>1</v>
          </cell>
          <cell r="E284">
            <v>0</v>
          </cell>
          <cell r="F284">
            <v>450</v>
          </cell>
        </row>
        <row r="285">
          <cell r="A285" t="str">
            <v>06.7001</v>
          </cell>
          <cell r="B285" t="str">
            <v>L¾p c¸p xo¾n b»ng thñ c«ng, lo¹i 4x16mm2</v>
          </cell>
          <cell r="C285" t="str">
            <v>Km</v>
          </cell>
          <cell r="D285">
            <v>4372</v>
          </cell>
          <cell r="E285">
            <v>199155.15</v>
          </cell>
          <cell r="F285">
            <v>1600</v>
          </cell>
        </row>
        <row r="286">
          <cell r="A286" t="str">
            <v>06.7002</v>
          </cell>
          <cell r="B286" t="str">
            <v>L¾p c¸p xo¾n b»ng thñ c«ng, lo¹i 4x25mm2</v>
          </cell>
          <cell r="C286" t="str">
            <v>Km</v>
          </cell>
          <cell r="D286">
            <v>4372</v>
          </cell>
          <cell r="E286">
            <v>270789.89999999997</v>
          </cell>
          <cell r="F286">
            <v>1650</v>
          </cell>
        </row>
        <row r="287">
          <cell r="A287" t="str">
            <v>06.7003</v>
          </cell>
          <cell r="B287" t="str">
            <v>L¾p c¸p xo¾n b»ng thñ c«ng, lo¹i 4x35mm2</v>
          </cell>
          <cell r="C287" t="str">
            <v>Km</v>
          </cell>
          <cell r="D287">
            <v>4372</v>
          </cell>
          <cell r="E287">
            <v>304290.7</v>
          </cell>
          <cell r="F287">
            <v>3000</v>
          </cell>
        </row>
        <row r="288">
          <cell r="A288" t="str">
            <v>06.7004</v>
          </cell>
          <cell r="B288" t="str">
            <v>L¾p c¸p xo¾n b»ng thñ c«ng, lo¹i 4x50mm2</v>
          </cell>
          <cell r="C288" t="str">
            <v>Km</v>
          </cell>
          <cell r="D288">
            <v>4687</v>
          </cell>
          <cell r="E288">
            <v>368205.75</v>
          </cell>
          <cell r="F288">
            <v>1950</v>
          </cell>
        </row>
        <row r="289">
          <cell r="A289" t="str">
            <v>06.7005</v>
          </cell>
          <cell r="B289" t="str">
            <v>L¾p c¸p xo¾n b»ng thñ c«ng, lo¹i 4x70mm2</v>
          </cell>
          <cell r="C289" t="str">
            <v>Km</v>
          </cell>
          <cell r="D289">
            <v>5012</v>
          </cell>
          <cell r="E289">
            <v>434590.8</v>
          </cell>
          <cell r="F289">
            <v>2100</v>
          </cell>
        </row>
        <row r="290">
          <cell r="A290" t="str">
            <v>06.7006</v>
          </cell>
          <cell r="B290" t="str">
            <v>L¾p c¸p xo¾n b»ng thñ c«ng, lo¹i 4x95mm2</v>
          </cell>
          <cell r="C290" t="str">
            <v>Km</v>
          </cell>
          <cell r="D290">
            <v>5328</v>
          </cell>
          <cell r="E290">
            <v>602715.15</v>
          </cell>
          <cell r="F290">
            <v>2600</v>
          </cell>
        </row>
        <row r="291">
          <cell r="A291" t="str">
            <v>06.7007</v>
          </cell>
          <cell r="B291" t="str">
            <v>L¾p c¸p xo¾n b»ng thñ c«ng, lo¹i 4x120mm2</v>
          </cell>
          <cell r="C291" t="str">
            <v>Km</v>
          </cell>
          <cell r="D291">
            <v>5328</v>
          </cell>
          <cell r="E291">
            <v>795695.29999999993</v>
          </cell>
          <cell r="F291">
            <v>2800</v>
          </cell>
        </row>
        <row r="292">
          <cell r="A292" t="str">
            <v>16x100</v>
          </cell>
          <cell r="B292" t="str">
            <v>(nÕu c¸p 2 ruét th× ®¬n gi¸ nh©n 0,7)</v>
          </cell>
          <cell r="C292" t="str">
            <v xml:space="preserve">c¸i </v>
          </cell>
          <cell r="D292">
            <v>1</v>
          </cell>
          <cell r="E292">
            <v>0</v>
          </cell>
          <cell r="F292">
            <v>3200</v>
          </cell>
        </row>
        <row r="293">
          <cell r="A293" t="str">
            <v>16x120</v>
          </cell>
          <cell r="B293" t="str">
            <v>ph¸ dì kÕt cÊu kiÕn tróc</v>
          </cell>
          <cell r="C293" t="str">
            <v xml:space="preserve">c¸i </v>
          </cell>
          <cell r="D293">
            <v>1</v>
          </cell>
          <cell r="E293">
            <v>0</v>
          </cell>
          <cell r="F293">
            <v>3600</v>
          </cell>
        </row>
        <row r="294">
          <cell r="A294" t="str">
            <v>07.1201</v>
          </cell>
          <cell r="B294" t="str">
            <v>Ph¸ dì nÒn xÕp ®¸ héc</v>
          </cell>
          <cell r="C294" t="str">
            <v>m3</v>
          </cell>
          <cell r="D294">
            <v>0</v>
          </cell>
          <cell r="E294">
            <v>41939.65</v>
          </cell>
          <cell r="F294">
            <v>4200</v>
          </cell>
        </row>
        <row r="295">
          <cell r="A295" t="str">
            <v>07.1202</v>
          </cell>
          <cell r="B295" t="str">
            <v>Ph¸ dì bª t«ng cã cèt thÐp</v>
          </cell>
          <cell r="C295" t="str">
            <v>m3</v>
          </cell>
          <cell r="D295">
            <v>0</v>
          </cell>
          <cell r="E295">
            <v>78287.599999999991</v>
          </cell>
          <cell r="F295">
            <v>4500</v>
          </cell>
        </row>
        <row r="296">
          <cell r="A296" t="str">
            <v>07.1203</v>
          </cell>
          <cell r="B296" t="str">
            <v>Ph¸ dì bª t«ng kh«ng cã cèt thÐp</v>
          </cell>
          <cell r="C296" t="str">
            <v>m3</v>
          </cell>
          <cell r="D296">
            <v>0</v>
          </cell>
          <cell r="E296">
            <v>54521.45</v>
          </cell>
          <cell r="F296">
            <v>4600</v>
          </cell>
        </row>
        <row r="297">
          <cell r="A297" t="str">
            <v>07.1204</v>
          </cell>
          <cell r="B297" t="str">
            <v>Ph¸ dì kÕt cÊu ®¸ héc</v>
          </cell>
          <cell r="C297" t="str">
            <v>m3</v>
          </cell>
          <cell r="D297">
            <v>0</v>
          </cell>
          <cell r="E297">
            <v>30756.25</v>
          </cell>
          <cell r="F297">
            <v>5100</v>
          </cell>
        </row>
        <row r="298">
          <cell r="A298" t="str">
            <v>16x250</v>
          </cell>
          <cell r="B298" t="str">
            <v>B¶o vÖ ®­êng c¸p ngÇm</v>
          </cell>
          <cell r="C298" t="str">
            <v xml:space="preserve">c¸i </v>
          </cell>
          <cell r="D298">
            <v>1</v>
          </cell>
          <cell r="E298">
            <v>0</v>
          </cell>
          <cell r="F298">
            <v>6000</v>
          </cell>
        </row>
        <row r="299">
          <cell r="A299" t="str">
            <v>07.2101</v>
          </cell>
          <cell r="B299" t="str">
            <v>R·i c¸t ®Öm</v>
          </cell>
          <cell r="C299" t="str">
            <v>m3</v>
          </cell>
          <cell r="D299">
            <v>0</v>
          </cell>
          <cell r="E299">
            <v>6990.0999999999995</v>
          </cell>
          <cell r="F299">
            <v>6800</v>
          </cell>
        </row>
        <row r="300">
          <cell r="A300" t="str">
            <v>07.2102</v>
          </cell>
          <cell r="B300" t="str">
            <v>R·i l­íi ny lon</v>
          </cell>
          <cell r="C300" t="str">
            <v>m</v>
          </cell>
          <cell r="D300">
            <v>0</v>
          </cell>
          <cell r="E300">
            <v>69.900999999999996</v>
          </cell>
          <cell r="F300">
            <v>7350</v>
          </cell>
        </row>
        <row r="301">
          <cell r="A301" t="str">
            <v>07.2103</v>
          </cell>
          <cell r="B301" t="str">
            <v>R·i l­íi thÐp</v>
          </cell>
          <cell r="C301" t="str">
            <v>m</v>
          </cell>
          <cell r="D301">
            <v>0</v>
          </cell>
          <cell r="E301">
            <v>139.80199999999999</v>
          </cell>
          <cell r="F301">
            <v>7500</v>
          </cell>
        </row>
        <row r="302">
          <cell r="A302" t="str">
            <v>07.2104</v>
          </cell>
          <cell r="B302" t="str">
            <v>XÕp g¹ch chØ</v>
          </cell>
          <cell r="C302" t="str">
            <v>viªn</v>
          </cell>
          <cell r="D302">
            <v>0</v>
          </cell>
          <cell r="E302">
            <v>55.919849999999997</v>
          </cell>
          <cell r="F302">
            <v>8300</v>
          </cell>
        </row>
        <row r="303">
          <cell r="A303" t="str">
            <v>16x450</v>
          </cell>
          <cell r="B303" t="str">
            <v>L¾P §ÆT èNG THÐP B¶O VÖ C¸P</v>
          </cell>
          <cell r="C303" t="str">
            <v xml:space="preserve">c¸i </v>
          </cell>
          <cell r="D303">
            <v>1</v>
          </cell>
          <cell r="E303">
            <v>0</v>
          </cell>
          <cell r="F303">
            <v>9100</v>
          </cell>
        </row>
        <row r="304">
          <cell r="A304" t="str">
            <v>07.2201</v>
          </cell>
          <cell r="B304" t="str">
            <v>L¾p èng thÐp b¶o vÖ c¸p, ®k èng &lt;=25mm</v>
          </cell>
          <cell r="C304" t="str">
            <v>m</v>
          </cell>
          <cell r="D304">
            <v>1818.12</v>
          </cell>
          <cell r="E304">
            <v>3971.4749999999999</v>
          </cell>
          <cell r="F304">
            <v>11000</v>
          </cell>
        </row>
        <row r="305">
          <cell r="A305" t="str">
            <v>07.2202</v>
          </cell>
          <cell r="B305" t="str">
            <v>L¾p èng thÐp b¶o vÖ c¸p, ®k èng &lt;=50mm</v>
          </cell>
          <cell r="C305" t="str">
            <v>m</v>
          </cell>
          <cell r="D305">
            <v>4200</v>
          </cell>
          <cell r="E305">
            <v>4673.0974999999999</v>
          </cell>
          <cell r="F305">
            <v>17000</v>
          </cell>
        </row>
        <row r="306">
          <cell r="A306" t="str">
            <v>07.2203</v>
          </cell>
          <cell r="B306" t="str">
            <v>L¾p èng thÐp b¶o vÖ c¸p, ®k èng &lt;=75mm</v>
          </cell>
          <cell r="C306" t="str">
            <v>m</v>
          </cell>
          <cell r="D306">
            <v>4200</v>
          </cell>
          <cell r="E306">
            <v>5404.1414999999997</v>
          </cell>
          <cell r="F306">
            <v>6400</v>
          </cell>
        </row>
        <row r="307">
          <cell r="A307" t="str">
            <v>07.2204</v>
          </cell>
          <cell r="B307" t="str">
            <v>L¾p èng thÐp b¶o vÖ c¸p, ®k èng &lt;=100mm</v>
          </cell>
          <cell r="C307" t="str">
            <v>m</v>
          </cell>
          <cell r="D307">
            <v>4200</v>
          </cell>
          <cell r="E307">
            <v>6249.9169999999995</v>
          </cell>
          <cell r="F307">
            <v>8400</v>
          </cell>
        </row>
        <row r="308">
          <cell r="A308" t="str">
            <v>G18x350</v>
          </cell>
          <cell r="B308" t="str">
            <v>L¾P §ÆT èNG NHùA B¶O VÖ C¸P</v>
          </cell>
          <cell r="C308" t="str">
            <v xml:space="preserve">c¸i </v>
          </cell>
          <cell r="D308">
            <v>1</v>
          </cell>
          <cell r="E308">
            <v>0</v>
          </cell>
          <cell r="F308">
            <v>12850</v>
          </cell>
        </row>
        <row r="309">
          <cell r="A309" t="str">
            <v>07.2401</v>
          </cell>
          <cell r="B309" t="str">
            <v>L¾p èng nhùa b¶o vÖ c¸p, ®k èng &lt;=32mm</v>
          </cell>
          <cell r="C309" t="str">
            <v>m</v>
          </cell>
          <cell r="D309">
            <v>16.78</v>
          </cell>
          <cell r="E309">
            <v>676.61850000000004</v>
          </cell>
          <cell r="F309">
            <v>15400</v>
          </cell>
        </row>
        <row r="310">
          <cell r="A310" t="str">
            <v>07.2402</v>
          </cell>
          <cell r="B310" t="str">
            <v>L¾p èng nhùa b¶o vÖ c¸p, ®k èng &lt;=40mm</v>
          </cell>
          <cell r="C310" t="str">
            <v>m</v>
          </cell>
          <cell r="D310">
            <v>22.28</v>
          </cell>
          <cell r="E310">
            <v>836.94999999999993</v>
          </cell>
          <cell r="F310">
            <v>17000</v>
          </cell>
        </row>
        <row r="311">
          <cell r="A311" t="str">
            <v>07.2403</v>
          </cell>
          <cell r="B311" t="str">
            <v>L¾p èng nhùa b¶o vÖ c¸p, ®k èng &lt;=50mm</v>
          </cell>
          <cell r="C311" t="str">
            <v>m</v>
          </cell>
          <cell r="D311">
            <v>28.05</v>
          </cell>
          <cell r="E311">
            <v>1044.3539999999998</v>
          </cell>
          <cell r="F311">
            <v>8000</v>
          </cell>
        </row>
        <row r="312">
          <cell r="A312" t="str">
            <v>07.2404</v>
          </cell>
          <cell r="B312" t="str">
            <v>L¾p èng nhùa b¶o vÖ c¸p, ®k èng &lt;=65mm</v>
          </cell>
          <cell r="C312" t="str">
            <v>m</v>
          </cell>
          <cell r="D312">
            <v>32.450000000000003</v>
          </cell>
          <cell r="E312">
            <v>1132.6089999999999</v>
          </cell>
          <cell r="F312">
            <v>9000</v>
          </cell>
        </row>
        <row r="313">
          <cell r="A313" t="str">
            <v>07.2405</v>
          </cell>
          <cell r="B313" t="str">
            <v>L¾p èng nhùa b¶o vÖ c¸p, ®k èng &lt;=89mm</v>
          </cell>
          <cell r="C313" t="str">
            <v>m</v>
          </cell>
          <cell r="D313">
            <v>43.45</v>
          </cell>
          <cell r="E313">
            <v>1323.825</v>
          </cell>
          <cell r="F313">
            <v>70322.5</v>
          </cell>
        </row>
        <row r="314">
          <cell r="A314" t="str">
            <v>07.2406</v>
          </cell>
          <cell r="B314" t="str">
            <v>L¾p èng nhùa b¶o vÖ c¸p, ®k èng &lt;=100mm</v>
          </cell>
          <cell r="C314" t="str">
            <v>m</v>
          </cell>
          <cell r="D314">
            <v>54.45</v>
          </cell>
          <cell r="E314">
            <v>1632.7175</v>
          </cell>
        </row>
        <row r="315">
          <cell r="A315" t="str">
            <v>07.2407</v>
          </cell>
          <cell r="B315" t="str">
            <v>L¾p èng nhùa b¶o vÖ c¸p, ®k èng &gt;100mm</v>
          </cell>
          <cell r="C315" t="str">
            <v>m</v>
          </cell>
          <cell r="D315">
            <v>66.55</v>
          </cell>
          <cell r="E315">
            <v>1662.1389999999999</v>
          </cell>
        </row>
        <row r="316">
          <cell r="A316" t="str">
            <v>HCODA300</v>
          </cell>
          <cell r="B316" t="str">
            <v>kÐo r·i vµ l¾p ®Æt ®­êng d©y c¸p ngÇm</v>
          </cell>
          <cell r="C316" t="str">
            <v>hép</v>
          </cell>
          <cell r="D316">
            <v>1</v>
          </cell>
          <cell r="E316">
            <v>3400000</v>
          </cell>
          <cell r="F316">
            <v>3740000.0000000005</v>
          </cell>
        </row>
        <row r="317">
          <cell r="A317" t="str">
            <v>07.3101</v>
          </cell>
          <cell r="B317" t="str">
            <v>KÐo r·i vµ l¾p ®Æt c¸p ngÇm TL &lt;= 1kg/m</v>
          </cell>
          <cell r="C317" t="str">
            <v>m</v>
          </cell>
          <cell r="D317">
            <v>407.5</v>
          </cell>
          <cell r="E317">
            <v>250.10649999999998</v>
          </cell>
          <cell r="F317">
            <v>3740000.0000000005</v>
          </cell>
        </row>
        <row r="318">
          <cell r="A318" t="str">
            <v>07.3102</v>
          </cell>
          <cell r="B318" t="str">
            <v>KÐo r·i vµ l¾p ®Æt c¸p ngÇm TL &lt;= 2kg/m</v>
          </cell>
          <cell r="C318" t="str">
            <v>m</v>
          </cell>
          <cell r="D318">
            <v>407.5</v>
          </cell>
          <cell r="E318">
            <v>290.24399999999997</v>
          </cell>
          <cell r="F318">
            <v>3852238.7750000004</v>
          </cell>
        </row>
        <row r="319">
          <cell r="A319" t="str">
            <v>07.3103</v>
          </cell>
          <cell r="B319" t="str">
            <v>KÐo r·i vµ l¾p ®Æt c¸p ngÇm TL &lt;= 3kg/m</v>
          </cell>
          <cell r="C319" t="str">
            <v>m</v>
          </cell>
          <cell r="D319">
            <v>407.5</v>
          </cell>
          <cell r="E319">
            <v>385.95650000000001</v>
          </cell>
          <cell r="F319">
            <v>3742174.7</v>
          </cell>
        </row>
        <row r="320">
          <cell r="A320" t="str">
            <v>07.3104</v>
          </cell>
          <cell r="B320" t="str">
            <v>KÐo r·i vµ l¾p ®Æt c¸p ngÇm TL &lt;= 4.5kg/m</v>
          </cell>
          <cell r="C320" t="str">
            <v>m</v>
          </cell>
          <cell r="D320">
            <v>489.1</v>
          </cell>
          <cell r="E320">
            <v>501.75199999999995</v>
          </cell>
          <cell r="F320">
            <v>8800</v>
          </cell>
        </row>
        <row r="321">
          <cell r="A321" t="str">
            <v>07.3105</v>
          </cell>
          <cell r="B321" t="str">
            <v>KÐo r·i vµ l¾p ®Æt c¸p ngÇm TL &lt;= 6kg/m</v>
          </cell>
          <cell r="C321" t="str">
            <v>m</v>
          </cell>
          <cell r="D321">
            <v>489.1</v>
          </cell>
          <cell r="E321">
            <v>637.60199999999998</v>
          </cell>
          <cell r="F321">
            <v>4300</v>
          </cell>
        </row>
        <row r="322">
          <cell r="A322" t="str">
            <v>07.3106</v>
          </cell>
          <cell r="B322" t="str">
            <v>KÐo r·i vµ l¾p ®Æt c¸p ngÇm TL &lt;= 7.5kg/m</v>
          </cell>
          <cell r="C322" t="str">
            <v>m</v>
          </cell>
          <cell r="D322">
            <v>570.70000000000005</v>
          </cell>
          <cell r="E322">
            <v>810.51149999999996</v>
          </cell>
          <cell r="F322">
            <v>6500</v>
          </cell>
        </row>
        <row r="323">
          <cell r="A323" t="str">
            <v>07.3107</v>
          </cell>
          <cell r="B323" t="str">
            <v>KÐo r·i vµ l¾p ®Æt c¸p ngÇm TL &lt;= 9kg/m</v>
          </cell>
          <cell r="C323" t="str">
            <v>m</v>
          </cell>
          <cell r="D323">
            <v>570.70000000000005</v>
          </cell>
          <cell r="E323">
            <v>1018.932</v>
          </cell>
          <cell r="F323">
            <v>10500</v>
          </cell>
        </row>
        <row r="324">
          <cell r="A324" t="str">
            <v>07.3108</v>
          </cell>
          <cell r="B324" t="str">
            <v>KÐo r·i vµ l¾p ®Æt c¸p ngÇm TL &lt;= 10.5kg/m</v>
          </cell>
          <cell r="C324" t="str">
            <v>m</v>
          </cell>
          <cell r="D324">
            <v>645.79999999999995</v>
          </cell>
          <cell r="E324">
            <v>1235.076</v>
          </cell>
          <cell r="F324">
            <v>12000</v>
          </cell>
        </row>
        <row r="325">
          <cell r="A325" t="str">
            <v>07.3109</v>
          </cell>
          <cell r="B325" t="str">
            <v>KÐo r·i vµ l¾p ®Æt c¸p ngÇm TL &lt;= 12kg/m</v>
          </cell>
          <cell r="C325" t="str">
            <v>m</v>
          </cell>
          <cell r="D325">
            <v>645.79999999999995</v>
          </cell>
          <cell r="E325">
            <v>1670.4324999999999</v>
          </cell>
          <cell r="F325">
            <v>18000</v>
          </cell>
        </row>
        <row r="326">
          <cell r="A326" t="str">
            <v>07.3110</v>
          </cell>
          <cell r="B326" t="str">
            <v>KÐo r·i vµ l¾p ®Æt c¸p ngÇm TL &lt;= 15kg/m</v>
          </cell>
          <cell r="C326" t="str">
            <v>m</v>
          </cell>
          <cell r="D326">
            <v>731.4</v>
          </cell>
          <cell r="E326">
            <v>1872.6779999999999</v>
          </cell>
          <cell r="F326">
            <v>21000</v>
          </cell>
        </row>
        <row r="327">
          <cell r="A327" t="str">
            <v>07.3111</v>
          </cell>
          <cell r="B327" t="str">
            <v>KÐo r·i vµ l¾p ®Æt c¸p ngÇm TL &lt;= 18kg/m</v>
          </cell>
          <cell r="C327" t="str">
            <v>m</v>
          </cell>
          <cell r="D327">
            <v>737.9</v>
          </cell>
          <cell r="E327">
            <v>2431.5439999999999</v>
          </cell>
          <cell r="F327">
            <v>24000</v>
          </cell>
        </row>
        <row r="328">
          <cell r="A328" t="str">
            <v>07.3112</v>
          </cell>
          <cell r="B328" t="str">
            <v>KÐo r·i vµ l¾p ®Æt c¸p ngÇm TL &lt;= 21kg/m</v>
          </cell>
          <cell r="C328" t="str">
            <v>m</v>
          </cell>
          <cell r="D328">
            <v>737.9</v>
          </cell>
          <cell r="E328">
            <v>3242.0650000000001</v>
          </cell>
          <cell r="F328">
            <v>26000</v>
          </cell>
        </row>
        <row r="329">
          <cell r="A329" t="str">
            <v>07.3113</v>
          </cell>
          <cell r="B329" t="str">
            <v>KÐo r·i vµ l¾p ®Æt c¸p ngÇm TL &lt;= 24kg/m</v>
          </cell>
          <cell r="C329" t="str">
            <v>m</v>
          </cell>
          <cell r="D329">
            <v>791.2</v>
          </cell>
          <cell r="E329">
            <v>4322.7564999999995</v>
          </cell>
          <cell r="F329">
            <v>9000</v>
          </cell>
        </row>
        <row r="330">
          <cell r="A330" t="str">
            <v>07.3114</v>
          </cell>
          <cell r="B330" t="str">
            <v>KÐo r·i vµ l¾p ®Æt c¸p ngÇm TL &lt;= 28kg/m</v>
          </cell>
          <cell r="C330" t="str">
            <v>m</v>
          </cell>
          <cell r="D330">
            <v>840</v>
          </cell>
          <cell r="E330">
            <v>5618.0340000000006</v>
          </cell>
          <cell r="F330">
            <v>6490.0000000000009</v>
          </cell>
        </row>
        <row r="331">
          <cell r="A331" t="str">
            <v>07.3115</v>
          </cell>
          <cell r="B331" t="str">
            <v>KÐo r·i vµ l¾p ®Æt c¸p ngÇm TL &lt;= 32kg/m</v>
          </cell>
          <cell r="C331" t="str">
            <v>m</v>
          </cell>
          <cell r="D331">
            <v>882.3</v>
          </cell>
          <cell r="E331">
            <v>7302.3649999999998</v>
          </cell>
          <cell r="F331">
            <v>7260.0000000000009</v>
          </cell>
        </row>
        <row r="332">
          <cell r="A332" t="str">
            <v>K§70</v>
          </cell>
          <cell r="B332" t="str">
            <v>lµm ®Çu c¸p</v>
          </cell>
          <cell r="C332" t="str">
            <v xml:space="preserve">c¸i </v>
          </cell>
          <cell r="D332">
            <v>1</v>
          </cell>
          <cell r="E332">
            <v>10000</v>
          </cell>
          <cell r="F332">
            <v>16500</v>
          </cell>
        </row>
        <row r="333">
          <cell r="A333" t="str">
            <v>07.6101</v>
          </cell>
          <cell r="B333" t="str">
            <v>Lµm ®Çu c¸p 1kV td &lt;= 35mm2</v>
          </cell>
          <cell r="C333" t="str">
            <v>®Çu</v>
          </cell>
          <cell r="D333">
            <v>3150</v>
          </cell>
          <cell r="E333">
            <v>14134.099999999999</v>
          </cell>
          <cell r="F333">
            <v>17000</v>
          </cell>
        </row>
        <row r="334">
          <cell r="A334" t="str">
            <v>07.6102</v>
          </cell>
          <cell r="B334" t="str">
            <v>Lµm ®Çu c¸p 1kV td &lt;= 70mm2</v>
          </cell>
          <cell r="C334" t="str">
            <v>®Çu</v>
          </cell>
          <cell r="D334">
            <v>3150</v>
          </cell>
          <cell r="E334">
            <v>16348.55</v>
          </cell>
          <cell r="F334">
            <v>17500</v>
          </cell>
        </row>
        <row r="335">
          <cell r="A335" t="str">
            <v>07.6103</v>
          </cell>
          <cell r="B335" t="str">
            <v>Lµm ®Çu c¸p 1kV td &lt;= 120mm2</v>
          </cell>
          <cell r="C335" t="str">
            <v>®Çu</v>
          </cell>
          <cell r="D335">
            <v>3150</v>
          </cell>
          <cell r="E335">
            <v>18392</v>
          </cell>
          <cell r="F335">
            <v>18000</v>
          </cell>
        </row>
        <row r="336">
          <cell r="A336" t="str">
            <v>07.6104</v>
          </cell>
          <cell r="B336" t="str">
            <v>Lµm ®Çu c¸p 1kV td &lt;= 185mm2</v>
          </cell>
          <cell r="C336" t="str">
            <v>®Çu</v>
          </cell>
          <cell r="D336">
            <v>4200</v>
          </cell>
          <cell r="E336">
            <v>20435.45</v>
          </cell>
          <cell r="F336">
            <v>18500</v>
          </cell>
        </row>
        <row r="337">
          <cell r="A337" t="str">
            <v>07.6105</v>
          </cell>
          <cell r="B337" t="str">
            <v>Lµm ®Çu c¸p 1kV td &lt;= 240mm2</v>
          </cell>
          <cell r="C337" t="str">
            <v>®Çu</v>
          </cell>
          <cell r="D337">
            <v>4200</v>
          </cell>
          <cell r="E337">
            <v>22990</v>
          </cell>
          <cell r="F337">
            <v>19000</v>
          </cell>
        </row>
        <row r="338">
          <cell r="A338" t="str">
            <v>07.6106</v>
          </cell>
          <cell r="B338" t="str">
            <v>Lµm ®Çu c¸p 1kV td &lt;= 300mm2</v>
          </cell>
          <cell r="C338" t="str">
            <v>®Çu</v>
          </cell>
          <cell r="D338">
            <v>4200</v>
          </cell>
          <cell r="E338">
            <v>25884.649999999998</v>
          </cell>
          <cell r="F338">
            <v>20000</v>
          </cell>
        </row>
        <row r="339">
          <cell r="A339" t="str">
            <v>07.6311</v>
          </cell>
          <cell r="B339" t="str">
            <v>Lµm ®Çu c¸p 22kV td &lt;= 35mm2</v>
          </cell>
          <cell r="C339" t="str">
            <v>®Çu</v>
          </cell>
          <cell r="D339">
            <v>6300</v>
          </cell>
          <cell r="E339">
            <v>33207.25</v>
          </cell>
          <cell r="F339">
            <v>26000</v>
          </cell>
        </row>
        <row r="340">
          <cell r="A340" t="str">
            <v>07.6312</v>
          </cell>
          <cell r="B340" t="str">
            <v>Lµm ®Çu c¸p 22kV td &lt;= 70mm2</v>
          </cell>
          <cell r="C340" t="str">
            <v>®Çu</v>
          </cell>
          <cell r="D340">
            <v>6300</v>
          </cell>
          <cell r="E340">
            <v>36784</v>
          </cell>
          <cell r="F340">
            <v>9000</v>
          </cell>
        </row>
        <row r="341">
          <cell r="A341" t="str">
            <v>07.6313</v>
          </cell>
          <cell r="B341" t="str">
            <v>Lµm ®Çu c¸p 22kV td &lt;= 120mm2</v>
          </cell>
          <cell r="C341" t="str">
            <v>®Çu</v>
          </cell>
          <cell r="D341">
            <v>6300</v>
          </cell>
          <cell r="E341">
            <v>40700.85</v>
          </cell>
          <cell r="F341">
            <v>12000</v>
          </cell>
        </row>
        <row r="342">
          <cell r="A342" t="str">
            <v>07.6314</v>
          </cell>
          <cell r="B342" t="str">
            <v>Lµm ®Çu c¸p 22kV td &lt;= 185mm2</v>
          </cell>
          <cell r="C342" t="str">
            <v>®Çu</v>
          </cell>
          <cell r="D342">
            <v>7350</v>
          </cell>
          <cell r="E342">
            <v>44787.75</v>
          </cell>
          <cell r="F342">
            <v>14000</v>
          </cell>
        </row>
        <row r="343">
          <cell r="A343" t="str">
            <v>07.6315</v>
          </cell>
          <cell r="B343" t="str">
            <v>Lµm ®Çu c¸p 22kV td &lt;= 240mm2</v>
          </cell>
          <cell r="C343" t="str">
            <v>®Çu</v>
          </cell>
          <cell r="D343">
            <v>7350</v>
          </cell>
          <cell r="E343">
            <v>50066.899999999994</v>
          </cell>
          <cell r="F343">
            <v>17000</v>
          </cell>
        </row>
        <row r="344">
          <cell r="A344" t="str">
            <v>07.6316</v>
          </cell>
          <cell r="B344" t="str">
            <v>Lµm ®Çu c¸p 22kV td &lt;= 300mm2</v>
          </cell>
          <cell r="C344" t="str">
            <v>®Çu</v>
          </cell>
          <cell r="D344">
            <v>7350</v>
          </cell>
          <cell r="E344">
            <v>64882.149999999994</v>
          </cell>
          <cell r="F344">
            <v>22000</v>
          </cell>
        </row>
        <row r="345">
          <cell r="A345" t="str">
            <v>K§N35-300</v>
          </cell>
          <cell r="B345" t="str">
            <v>hép nèi c¸p 22 kv ®Õn 35 kv</v>
          </cell>
          <cell r="C345" t="str">
            <v xml:space="preserve">c¸i </v>
          </cell>
          <cell r="D345">
            <v>1</v>
          </cell>
          <cell r="E345">
            <v>100000</v>
          </cell>
          <cell r="F345">
            <v>32000</v>
          </cell>
        </row>
        <row r="346">
          <cell r="A346" t="str">
            <v>07.7311</v>
          </cell>
          <cell r="B346" t="str">
            <v>L¾p hép nèi c¸p 22kV ®Õn 35 kV td &lt;=35 mm2</v>
          </cell>
          <cell r="C346" t="str">
            <v>Hép</v>
          </cell>
          <cell r="D346">
            <v>15908</v>
          </cell>
          <cell r="E346">
            <v>72599</v>
          </cell>
          <cell r="F346">
            <v>40000</v>
          </cell>
        </row>
        <row r="347">
          <cell r="A347" t="str">
            <v>07.7312</v>
          </cell>
          <cell r="B347" t="str">
            <v>L¾p hép nèi c¸p 22kV ®Õn 35 kV td &lt;= 70mm2</v>
          </cell>
          <cell r="C347" t="str">
            <v>Hép</v>
          </cell>
          <cell r="D347">
            <v>15908</v>
          </cell>
          <cell r="E347">
            <v>78394</v>
          </cell>
          <cell r="F347">
            <v>26000</v>
          </cell>
        </row>
        <row r="348">
          <cell r="A348" t="str">
            <v>07.7313</v>
          </cell>
          <cell r="B348" t="str">
            <v>L¾p hép nèi c¸p 22kV ®Õn 35 kV td &lt;= 120mm2</v>
          </cell>
          <cell r="C348" t="str">
            <v>Hép</v>
          </cell>
          <cell r="D348">
            <v>15908</v>
          </cell>
          <cell r="E348">
            <v>87836</v>
          </cell>
          <cell r="F348">
            <v>32000</v>
          </cell>
        </row>
        <row r="349">
          <cell r="A349" t="str">
            <v>07.7314</v>
          </cell>
          <cell r="B349" t="str">
            <v>L¾p hép nèi c¸p 22kV ®Õn 35 kV td &lt;= 185mm2</v>
          </cell>
          <cell r="C349" t="str">
            <v>Hép</v>
          </cell>
          <cell r="D349">
            <v>21210</v>
          </cell>
          <cell r="E349">
            <v>96836</v>
          </cell>
          <cell r="F349">
            <v>40000</v>
          </cell>
        </row>
        <row r="350">
          <cell r="A350" t="str">
            <v>07.7315</v>
          </cell>
          <cell r="B350" t="str">
            <v>L¾p hép nèi c¸p 22kV ®Õn 35 kV &lt;= 240mm2</v>
          </cell>
          <cell r="C350" t="str">
            <v>Hép</v>
          </cell>
          <cell r="D350">
            <v>21210</v>
          </cell>
          <cell r="E350">
            <v>105762</v>
          </cell>
          <cell r="F350">
            <v>32000</v>
          </cell>
        </row>
        <row r="351">
          <cell r="A351" t="str">
            <v>07.7316</v>
          </cell>
          <cell r="B351" t="str">
            <v>L¾p hép nèi c¸p 22kV ®Õn 35 kV &lt;= 300mm2</v>
          </cell>
          <cell r="C351" t="str">
            <v>Hép</v>
          </cell>
          <cell r="D351">
            <v>21210</v>
          </cell>
          <cell r="E351">
            <v>116159</v>
          </cell>
          <cell r="F351">
            <v>40000</v>
          </cell>
        </row>
        <row r="352">
          <cell r="A352" t="str">
            <v>K§N25-150</v>
          </cell>
          <cell r="B352" t="str">
            <v>C¤NG T¸C VËN CHUYÓN BèC Dì</v>
          </cell>
          <cell r="C352" t="str">
            <v xml:space="preserve">c¸i </v>
          </cell>
          <cell r="D352">
            <v>1</v>
          </cell>
          <cell r="E352">
            <v>71584.62</v>
          </cell>
          <cell r="F352">
            <v>78743.081999999995</v>
          </cell>
        </row>
        <row r="353">
          <cell r="A353" t="str">
            <v>02.1000</v>
          </cell>
          <cell r="B353" t="str">
            <v>VËn chuyÓn thñ c«ng</v>
          </cell>
          <cell r="C353" t="str">
            <v xml:space="preserve">c¸i </v>
          </cell>
          <cell r="D353">
            <v>1</v>
          </cell>
          <cell r="E353">
            <v>0</v>
          </cell>
          <cell r="F353">
            <v>55000</v>
          </cell>
        </row>
        <row r="354">
          <cell r="A354" t="str">
            <v>02.1100</v>
          </cell>
          <cell r="B354" t="str">
            <v>Bèc dì</v>
          </cell>
          <cell r="C354" t="str">
            <v xml:space="preserve">c¸i </v>
          </cell>
          <cell r="D354">
            <v>1</v>
          </cell>
          <cell r="E354">
            <v>0</v>
          </cell>
          <cell r="F354">
            <v>20000</v>
          </cell>
        </row>
        <row r="355">
          <cell r="A355" t="str">
            <v>02.1101</v>
          </cell>
          <cell r="B355" t="str">
            <v>Xim¨ng</v>
          </cell>
          <cell r="C355" t="str">
            <v>tÊn</v>
          </cell>
          <cell r="D355">
            <v>1</v>
          </cell>
          <cell r="E355">
            <v>2795.85</v>
          </cell>
          <cell r="F355">
            <v>23000</v>
          </cell>
        </row>
        <row r="356">
          <cell r="A356" t="str">
            <v>02.1102</v>
          </cell>
          <cell r="B356" t="str">
            <v>c¸t ®en</v>
          </cell>
          <cell r="C356" t="str">
            <v>m3</v>
          </cell>
          <cell r="D356">
            <v>1</v>
          </cell>
          <cell r="E356">
            <v>1957</v>
          </cell>
          <cell r="F356">
            <v>5000</v>
          </cell>
        </row>
        <row r="357">
          <cell r="A357" t="str">
            <v>02.1103</v>
          </cell>
          <cell r="B357" t="str">
            <v>c¸t vµng</v>
          </cell>
          <cell r="C357" t="str">
            <v>m3</v>
          </cell>
          <cell r="D357">
            <v>1</v>
          </cell>
          <cell r="E357">
            <v>2096.65</v>
          </cell>
          <cell r="F357">
            <v>8000</v>
          </cell>
        </row>
        <row r="358">
          <cell r="A358" t="str">
            <v>02.1104</v>
          </cell>
          <cell r="B358" t="str">
            <v>®¸ d¨m c¸c lo¹i</v>
          </cell>
          <cell r="C358" t="str">
            <v>m3</v>
          </cell>
          <cell r="D358">
            <v>1</v>
          </cell>
          <cell r="E358">
            <v>2935.5</v>
          </cell>
          <cell r="F358">
            <v>9000</v>
          </cell>
        </row>
        <row r="359">
          <cell r="A359" t="str">
            <v>02.1105</v>
          </cell>
          <cell r="B359" t="str">
            <v>§¸ héc</v>
          </cell>
          <cell r="C359" t="str">
            <v>m3</v>
          </cell>
          <cell r="D359">
            <v>1</v>
          </cell>
          <cell r="E359">
            <v>4054.6</v>
          </cell>
          <cell r="F359">
            <v>12000</v>
          </cell>
        </row>
        <row r="360">
          <cell r="A360" t="str">
            <v>02.1106</v>
          </cell>
          <cell r="B360" t="str">
            <v>§Êt cÊp 1</v>
          </cell>
          <cell r="C360" t="str">
            <v>m3</v>
          </cell>
          <cell r="D360">
            <v>1</v>
          </cell>
          <cell r="E360">
            <v>2516.5499999999997</v>
          </cell>
          <cell r="F360">
            <v>16000</v>
          </cell>
        </row>
        <row r="361">
          <cell r="A361" t="str">
            <v>02.1107</v>
          </cell>
          <cell r="B361" t="str">
            <v>§Êt cÊp 2</v>
          </cell>
          <cell r="C361" t="str">
            <v>m3</v>
          </cell>
          <cell r="D361">
            <v>1</v>
          </cell>
          <cell r="E361">
            <v>2795.85</v>
          </cell>
          <cell r="F361">
            <v>24000</v>
          </cell>
        </row>
        <row r="362">
          <cell r="A362" t="str">
            <v>02.1108</v>
          </cell>
          <cell r="B362" t="str">
            <v>§Êt cÊp 3</v>
          </cell>
          <cell r="C362" t="str">
            <v>m3</v>
          </cell>
          <cell r="D362">
            <v>1</v>
          </cell>
          <cell r="E362">
            <v>3634.7</v>
          </cell>
          <cell r="F362">
            <v>24000</v>
          </cell>
        </row>
        <row r="363">
          <cell r="A363" t="str">
            <v>02.1109</v>
          </cell>
          <cell r="B363" t="str">
            <v>§Êt cÊp 4</v>
          </cell>
          <cell r="C363" t="str">
            <v>m3</v>
          </cell>
          <cell r="D363">
            <v>1</v>
          </cell>
          <cell r="E363">
            <v>4473.55</v>
          </cell>
          <cell r="F363">
            <v>46000</v>
          </cell>
        </row>
        <row r="364">
          <cell r="A364" t="str">
            <v>02.1110</v>
          </cell>
          <cell r="B364" t="str">
            <v>Bïn</v>
          </cell>
          <cell r="C364" t="str">
            <v>m3</v>
          </cell>
          <cell r="D364">
            <v>1</v>
          </cell>
          <cell r="E364">
            <v>2935.5</v>
          </cell>
          <cell r="F364">
            <v>50000</v>
          </cell>
        </row>
        <row r="365">
          <cell r="A365" t="str">
            <v>02.1111</v>
          </cell>
          <cell r="B365" t="str">
            <v>n­íc</v>
          </cell>
          <cell r="C365" t="str">
            <v>m3</v>
          </cell>
          <cell r="D365">
            <v>1</v>
          </cell>
          <cell r="E365">
            <v>4054.6</v>
          </cell>
          <cell r="F365">
            <v>5000</v>
          </cell>
        </row>
        <row r="366">
          <cell r="A366" t="str">
            <v>02.1112</v>
          </cell>
          <cell r="B366" t="str">
            <v>V¸n gç cèp pha</v>
          </cell>
          <cell r="C366" t="str">
            <v>m3</v>
          </cell>
          <cell r="D366">
            <v>1</v>
          </cell>
          <cell r="E366">
            <v>2516.5499999999997</v>
          </cell>
          <cell r="F366">
            <v>8000</v>
          </cell>
        </row>
        <row r="367">
          <cell r="A367" t="str">
            <v>02.1113</v>
          </cell>
          <cell r="B367" t="str">
            <v>Cèp pha thÐp</v>
          </cell>
          <cell r="C367" t="str">
            <v>tÊn</v>
          </cell>
          <cell r="D367">
            <v>1</v>
          </cell>
          <cell r="E367">
            <v>4473.55</v>
          </cell>
          <cell r="F367">
            <v>9000</v>
          </cell>
        </row>
        <row r="368">
          <cell r="A368" t="str">
            <v>02.1114</v>
          </cell>
          <cell r="B368" t="str">
            <v>Bul«ng, tiÕp ®Þa, cèt thÐp, d©y nÐo</v>
          </cell>
          <cell r="C368" t="str">
            <v>tÊn</v>
          </cell>
          <cell r="D368">
            <v>1</v>
          </cell>
          <cell r="E368">
            <v>5731.3499999999995</v>
          </cell>
          <cell r="F368">
            <v>12000</v>
          </cell>
        </row>
        <row r="369">
          <cell r="A369" t="str">
            <v>02.1115</v>
          </cell>
          <cell r="B369" t="str">
            <v>Cét thÐp ch­a l¾p vËn chuyÓn tõng thanh</v>
          </cell>
          <cell r="C369" t="str">
            <v>tÊn</v>
          </cell>
          <cell r="D369">
            <v>1</v>
          </cell>
          <cell r="E369">
            <v>5312.4</v>
          </cell>
          <cell r="F369">
            <v>12000</v>
          </cell>
        </row>
        <row r="370">
          <cell r="A370" t="str">
            <v>02.1116</v>
          </cell>
          <cell r="B370" t="str">
            <v>Cét thÐp ®· l¾p vËn chuyÓn tõng ®o¹n</v>
          </cell>
          <cell r="C370" t="str">
            <v>tÊn</v>
          </cell>
          <cell r="D370">
            <v>1</v>
          </cell>
          <cell r="E370">
            <v>6290.9</v>
          </cell>
          <cell r="F370">
            <v>16000</v>
          </cell>
        </row>
        <row r="371">
          <cell r="A371" t="str">
            <v>02.1117</v>
          </cell>
          <cell r="B371" t="str">
            <v>G¹ch chØ</v>
          </cell>
          <cell r="C371" t="str">
            <v>1000v</v>
          </cell>
          <cell r="D371">
            <v>1</v>
          </cell>
          <cell r="E371">
            <v>6290.9</v>
          </cell>
          <cell r="F371">
            <v>24000</v>
          </cell>
        </row>
        <row r="372">
          <cell r="A372" t="str">
            <v>02.1118</v>
          </cell>
          <cell r="B372" t="str">
            <v>Cäc tre dµi 1,5m ®Õn 2,5m</v>
          </cell>
          <cell r="C372" t="str">
            <v>100c¸i</v>
          </cell>
          <cell r="D372">
            <v>1</v>
          </cell>
          <cell r="E372">
            <v>3215.75</v>
          </cell>
          <cell r="F372">
            <v>24000</v>
          </cell>
        </row>
        <row r="373">
          <cell r="A373" t="str">
            <v>02.1119</v>
          </cell>
          <cell r="B373" t="str">
            <v>Tre c©y d=8-10, dµi 6-8m</v>
          </cell>
          <cell r="C373" t="str">
            <v>100c©y</v>
          </cell>
          <cell r="D373">
            <v>1</v>
          </cell>
          <cell r="E373">
            <v>8667.7999999999993</v>
          </cell>
          <cell r="F373">
            <v>46000</v>
          </cell>
        </row>
        <row r="374">
          <cell r="A374" t="str">
            <v>02.1120</v>
          </cell>
          <cell r="B374" t="str">
            <v>Phô kiÖn c¸c  lo¹i</v>
          </cell>
          <cell r="C374" t="str">
            <v>tÊn</v>
          </cell>
          <cell r="D374">
            <v>1</v>
          </cell>
          <cell r="E374">
            <v>5871.95</v>
          </cell>
          <cell r="F374">
            <v>50000</v>
          </cell>
        </row>
        <row r="375">
          <cell r="A375" t="str">
            <v>02.1121</v>
          </cell>
          <cell r="B375" t="str">
            <v>C¸ch ®iÖn c¸c lo¹i</v>
          </cell>
          <cell r="C375" t="str">
            <v>tÊn</v>
          </cell>
          <cell r="D375">
            <v>1</v>
          </cell>
          <cell r="E375">
            <v>11603.3</v>
          </cell>
          <cell r="F375">
            <v>5000</v>
          </cell>
        </row>
        <row r="376">
          <cell r="A376" t="str">
            <v>02.1122</v>
          </cell>
          <cell r="B376" t="str">
            <v>D©y dÉn ®iÖn, d©y c¸p c¸c lo¹i</v>
          </cell>
          <cell r="C376" t="str">
            <v>tÊn</v>
          </cell>
          <cell r="D376">
            <v>1</v>
          </cell>
          <cell r="E376">
            <v>6710.7999999999993</v>
          </cell>
          <cell r="F376">
            <v>70000</v>
          </cell>
        </row>
        <row r="377">
          <cell r="A377" t="str">
            <v>02.1123</v>
          </cell>
          <cell r="B377" t="str">
            <v>CÊu kiÖn bªt«ng ®óc s¼n</v>
          </cell>
          <cell r="C377" t="str">
            <v>tÊn</v>
          </cell>
          <cell r="D377">
            <v>1</v>
          </cell>
          <cell r="E377">
            <v>5731.3499999999995</v>
          </cell>
          <cell r="F377">
            <v>80000</v>
          </cell>
        </row>
        <row r="378">
          <cell r="A378" t="str">
            <v>02.1124</v>
          </cell>
          <cell r="B378" t="str">
            <v>cét bªt«ng</v>
          </cell>
          <cell r="C378" t="str">
            <v>tÊn</v>
          </cell>
          <cell r="D378">
            <v>1</v>
          </cell>
          <cell r="E378">
            <v>6990.0999999999995</v>
          </cell>
          <cell r="F378">
            <v>90000</v>
          </cell>
        </row>
        <row r="379">
          <cell r="A379" t="str">
            <v>02.1125</v>
          </cell>
          <cell r="B379" t="str">
            <v>Bitum</v>
          </cell>
          <cell r="C379" t="str">
            <v>tÊn</v>
          </cell>
          <cell r="D379">
            <v>1</v>
          </cell>
          <cell r="E379">
            <v>7548.7</v>
          </cell>
          <cell r="F379">
            <v>100000</v>
          </cell>
        </row>
        <row r="380">
          <cell r="A380" t="str">
            <v>02.1126</v>
          </cell>
          <cell r="B380" t="str">
            <v>Dông cô thi c«ng</v>
          </cell>
          <cell r="C380" t="str">
            <v>tÊn</v>
          </cell>
          <cell r="D380">
            <v>1</v>
          </cell>
          <cell r="E380">
            <v>4613.2</v>
          </cell>
          <cell r="F380">
            <v>120000</v>
          </cell>
        </row>
        <row r="381">
          <cell r="A381" t="str">
            <v>02.1200</v>
          </cell>
          <cell r="B381" t="str">
            <v xml:space="preserve">VËn chuyÓn </v>
          </cell>
          <cell r="C381" t="str">
            <v xml:space="preserve">c¸i </v>
          </cell>
          <cell r="D381">
            <v>1</v>
          </cell>
          <cell r="E381">
            <v>0</v>
          </cell>
          <cell r="F381">
            <v>135000</v>
          </cell>
        </row>
        <row r="382">
          <cell r="A382" t="str">
            <v>02.1211</v>
          </cell>
          <cell r="B382" t="str">
            <v>VËn chuyÓn xi m¨ng cù ly 100m</v>
          </cell>
          <cell r="C382" t="str">
            <v>tÊn</v>
          </cell>
          <cell r="D382">
            <v>1</v>
          </cell>
          <cell r="E382">
            <v>68222.349999999991</v>
          </cell>
          <cell r="F382">
            <v>150000</v>
          </cell>
        </row>
        <row r="383">
          <cell r="A383" t="str">
            <v>02.1212</v>
          </cell>
          <cell r="B383" t="str">
            <v>VËn chuyÓn xi m¨ng cù ly 300m</v>
          </cell>
          <cell r="C383" t="str">
            <v>tÊn</v>
          </cell>
          <cell r="D383">
            <v>1</v>
          </cell>
          <cell r="E383">
            <v>64167.75</v>
          </cell>
          <cell r="F383">
            <v>180000</v>
          </cell>
        </row>
        <row r="384">
          <cell r="A384" t="str">
            <v>02.1213</v>
          </cell>
          <cell r="B384" t="str">
            <v>VËn chuyÓn xi m¨ng cù ly 500m</v>
          </cell>
          <cell r="C384" t="str">
            <v>tÊn</v>
          </cell>
          <cell r="D384">
            <v>1</v>
          </cell>
          <cell r="E384">
            <v>63608.2</v>
          </cell>
          <cell r="F384">
            <v>95000</v>
          </cell>
        </row>
        <row r="385">
          <cell r="A385" t="str">
            <v>02.1214</v>
          </cell>
          <cell r="B385" t="str">
            <v>VËn chuyÓn xi m¨ng cù ly &gt;500m</v>
          </cell>
          <cell r="C385" t="str">
            <v>tÊn</v>
          </cell>
          <cell r="D385">
            <v>1</v>
          </cell>
          <cell r="E385">
            <v>63189.25</v>
          </cell>
          <cell r="F385">
            <v>100000</v>
          </cell>
        </row>
        <row r="386">
          <cell r="A386" t="str">
            <v>02.1221</v>
          </cell>
          <cell r="B386" t="str">
            <v>VËn chuyÓn c¸t ®en cù ly 100m</v>
          </cell>
          <cell r="C386" t="str">
            <v>m3</v>
          </cell>
          <cell r="D386">
            <v>1</v>
          </cell>
          <cell r="E386">
            <v>61511.549999999996</v>
          </cell>
          <cell r="F386">
            <v>115000</v>
          </cell>
        </row>
        <row r="387">
          <cell r="A387" t="str">
            <v>02.1222</v>
          </cell>
          <cell r="B387" t="str">
            <v>VËn chuyÓn c¸t ®en cù ly 300m</v>
          </cell>
          <cell r="C387" t="str">
            <v>m3</v>
          </cell>
          <cell r="D387">
            <v>1</v>
          </cell>
          <cell r="E387">
            <v>58855.35</v>
          </cell>
          <cell r="F387">
            <v>125000</v>
          </cell>
        </row>
        <row r="388">
          <cell r="A388" t="str">
            <v>02.1223</v>
          </cell>
          <cell r="B388" t="str">
            <v>VËn chuyÓn c¸t ®en cù ly 500m</v>
          </cell>
          <cell r="C388" t="str">
            <v>m3</v>
          </cell>
          <cell r="D388">
            <v>1</v>
          </cell>
          <cell r="E388">
            <v>58295.799999999996</v>
          </cell>
          <cell r="F388">
            <v>140000</v>
          </cell>
        </row>
        <row r="389">
          <cell r="A389" t="str">
            <v>02.1224</v>
          </cell>
          <cell r="B389" t="str">
            <v>VËn chuyÓn c¸t ®en cù ly &gt;500m</v>
          </cell>
          <cell r="C389" t="str">
            <v>m3</v>
          </cell>
          <cell r="D389">
            <v>1</v>
          </cell>
          <cell r="E389">
            <v>58016.5</v>
          </cell>
          <cell r="F389">
            <v>155000</v>
          </cell>
        </row>
        <row r="390">
          <cell r="A390" t="str">
            <v>02.1231</v>
          </cell>
          <cell r="B390" t="str">
            <v>VËn chuyÓn c¸t vµng cù ly 100m</v>
          </cell>
          <cell r="C390" t="str">
            <v>m3</v>
          </cell>
          <cell r="D390">
            <v>1</v>
          </cell>
          <cell r="E390">
            <v>63888.45</v>
          </cell>
          <cell r="F390">
            <v>100000</v>
          </cell>
        </row>
        <row r="391">
          <cell r="A391" t="str">
            <v>02.1232</v>
          </cell>
          <cell r="B391" t="str">
            <v>VËn chuyÓn c¸t vµng cù ly 300m</v>
          </cell>
          <cell r="C391" t="str">
            <v>m3</v>
          </cell>
          <cell r="D391">
            <v>1</v>
          </cell>
          <cell r="E391">
            <v>61092.6</v>
          </cell>
          <cell r="F391">
            <v>100000</v>
          </cell>
        </row>
        <row r="392">
          <cell r="A392" t="str">
            <v>02.1233</v>
          </cell>
          <cell r="B392" t="str">
            <v>VËn chuyÓn c¸t vµng cù ly 500m</v>
          </cell>
          <cell r="C392" t="str">
            <v>m3</v>
          </cell>
          <cell r="D392">
            <v>1</v>
          </cell>
          <cell r="E392">
            <v>60533.049999999996</v>
          </cell>
          <cell r="F392">
            <v>100000</v>
          </cell>
        </row>
        <row r="393">
          <cell r="A393" t="str">
            <v>02.1234</v>
          </cell>
          <cell r="B393" t="str">
            <v>VËn chuyÓn c¸t vµng cù ly &gt;500m</v>
          </cell>
          <cell r="C393" t="str">
            <v>m3</v>
          </cell>
          <cell r="D393">
            <v>1</v>
          </cell>
          <cell r="E393">
            <v>59833.85</v>
          </cell>
          <cell r="F393">
            <v>100000</v>
          </cell>
        </row>
        <row r="394">
          <cell r="A394" t="str">
            <v>02.1241</v>
          </cell>
          <cell r="B394" t="str">
            <v>VËn chuyÓn ®¸ d¨m c¸c lo¹i cù ly 100m</v>
          </cell>
          <cell r="C394" t="str">
            <v>m3</v>
          </cell>
          <cell r="D394">
            <v>1</v>
          </cell>
          <cell r="E394">
            <v>67103.25</v>
          </cell>
          <cell r="F394">
            <v>115000</v>
          </cell>
        </row>
        <row r="395">
          <cell r="A395" t="str">
            <v>02.1242</v>
          </cell>
          <cell r="B395" t="str">
            <v>VËn chuyÓn ®¸ d¨m c¸c lo¹i cù ly 300m</v>
          </cell>
          <cell r="C395" t="str">
            <v>m3</v>
          </cell>
          <cell r="D395">
            <v>1</v>
          </cell>
          <cell r="E395">
            <v>64307.399999999994</v>
          </cell>
          <cell r="F395">
            <v>125000</v>
          </cell>
        </row>
        <row r="396">
          <cell r="A396" t="str">
            <v>02.1243</v>
          </cell>
          <cell r="B396" t="str">
            <v>VËn chuyÓn ®¸ d¨m c¸c lo¹i cù ly 500m</v>
          </cell>
          <cell r="C396" t="str">
            <v>m3</v>
          </cell>
          <cell r="D396">
            <v>1</v>
          </cell>
          <cell r="E396">
            <v>63748.799999999996</v>
          </cell>
          <cell r="F396">
            <v>140000</v>
          </cell>
        </row>
        <row r="397">
          <cell r="A397" t="str">
            <v>02.1244</v>
          </cell>
          <cell r="B397" t="str">
            <v>VËn chuyÓn ®¸ d¨m c¸c lo¹i cù ly &gt;500m</v>
          </cell>
          <cell r="C397" t="str">
            <v>m3</v>
          </cell>
          <cell r="D397">
            <v>1</v>
          </cell>
          <cell r="E397">
            <v>63328.899999999994</v>
          </cell>
          <cell r="F397">
            <v>37510</v>
          </cell>
        </row>
        <row r="398">
          <cell r="A398" t="str">
            <v>02.1261</v>
          </cell>
          <cell r="B398" t="str">
            <v>VËn chuyÓn ®Êt cÊp I cù ly 100m</v>
          </cell>
          <cell r="C398" t="str">
            <v>m3</v>
          </cell>
          <cell r="D398">
            <v>1</v>
          </cell>
          <cell r="E398">
            <v>61651.199999999997</v>
          </cell>
          <cell r="F398">
            <v>173800</v>
          </cell>
        </row>
        <row r="399">
          <cell r="A399" t="str">
            <v>02.1262</v>
          </cell>
          <cell r="B399" t="str">
            <v>VËn chuyÓn ®Êt cÊp I cù ly 300m</v>
          </cell>
          <cell r="C399" t="str">
            <v>m3</v>
          </cell>
          <cell r="D399">
            <v>1</v>
          </cell>
          <cell r="E399">
            <v>58995</v>
          </cell>
          <cell r="F399">
            <v>100000</v>
          </cell>
        </row>
        <row r="400">
          <cell r="A400" t="str">
            <v>02.1263</v>
          </cell>
          <cell r="B400" t="str">
            <v>VËn chuyÓn ®Êt cÊp I cù ly 500m</v>
          </cell>
          <cell r="C400" t="str">
            <v>m3</v>
          </cell>
          <cell r="D400">
            <v>1</v>
          </cell>
          <cell r="E400">
            <v>58436.399999999994</v>
          </cell>
          <cell r="F400">
            <v>115000</v>
          </cell>
        </row>
        <row r="401">
          <cell r="A401" t="str">
            <v>02.1264</v>
          </cell>
          <cell r="B401" t="str">
            <v>VËn chuyÓn ®Êt cÊp I  cù ly &gt;500m</v>
          </cell>
          <cell r="C401" t="str">
            <v>m3</v>
          </cell>
          <cell r="D401">
            <v>1</v>
          </cell>
          <cell r="E401">
            <v>58016.5</v>
          </cell>
          <cell r="F401">
            <v>125000</v>
          </cell>
        </row>
        <row r="402">
          <cell r="A402" t="str">
            <v>02.1271</v>
          </cell>
          <cell r="B402" t="str">
            <v>VËn chuyÓn ®Êt cÊp II cù ly 100m</v>
          </cell>
          <cell r="C402" t="str">
            <v>m3</v>
          </cell>
          <cell r="D402">
            <v>1</v>
          </cell>
          <cell r="E402">
            <v>63748.799999999996</v>
          </cell>
          <cell r="F402">
            <v>140000</v>
          </cell>
        </row>
        <row r="403">
          <cell r="A403" t="str">
            <v>02.1272</v>
          </cell>
          <cell r="B403" t="str">
            <v>VËn chuyÓn ®Êt cÊp II cù ly 300m</v>
          </cell>
          <cell r="C403" t="str">
            <v>m3</v>
          </cell>
          <cell r="D403">
            <v>1</v>
          </cell>
          <cell r="E403">
            <v>60812.35</v>
          </cell>
          <cell r="F403">
            <v>145200</v>
          </cell>
        </row>
        <row r="404">
          <cell r="A404" t="str">
            <v>02.1273</v>
          </cell>
          <cell r="B404" t="str">
            <v>VËn chuyÓn ®Êt cÊp II cù ly 500m</v>
          </cell>
          <cell r="C404" t="str">
            <v>m3</v>
          </cell>
          <cell r="D404">
            <v>1</v>
          </cell>
          <cell r="E404">
            <v>60253.75</v>
          </cell>
          <cell r="F404">
            <v>148467</v>
          </cell>
        </row>
        <row r="405">
          <cell r="A405" t="str">
            <v>02.1274</v>
          </cell>
          <cell r="B405" t="str">
            <v>VËn chuyÓn ®Êt cÊp I I  cù ly &gt;500m</v>
          </cell>
          <cell r="C405" t="str">
            <v>m3</v>
          </cell>
          <cell r="D405">
            <v>1</v>
          </cell>
          <cell r="E405">
            <v>59833.85</v>
          </cell>
          <cell r="F405">
            <v>50000</v>
          </cell>
        </row>
        <row r="406">
          <cell r="A406" t="str">
            <v>02.1281</v>
          </cell>
          <cell r="B406" t="str">
            <v>VËn chuyÓn ®Êt cÊp III cù ly 100m</v>
          </cell>
          <cell r="C406" t="str">
            <v>m3</v>
          </cell>
          <cell r="D406">
            <v>1</v>
          </cell>
          <cell r="E406">
            <v>68641.3</v>
          </cell>
          <cell r="F406">
            <v>10000</v>
          </cell>
        </row>
        <row r="407">
          <cell r="A407" t="str">
            <v>02.1282</v>
          </cell>
          <cell r="B407" t="str">
            <v>VËn chuyÓn ®Êt cÊp III cù ly 300m</v>
          </cell>
          <cell r="C407" t="str">
            <v>m3</v>
          </cell>
          <cell r="D407">
            <v>1</v>
          </cell>
          <cell r="E407">
            <v>65985.099999999991</v>
          </cell>
          <cell r="F407">
            <v>12500</v>
          </cell>
        </row>
        <row r="408">
          <cell r="A408" t="str">
            <v>02.1283</v>
          </cell>
          <cell r="B408" t="str">
            <v>VËn chuyÓn ®Êt cÊp III cù ly 500m</v>
          </cell>
          <cell r="C408" t="str">
            <v>m3</v>
          </cell>
          <cell r="E408">
            <v>65425.549999999996</v>
          </cell>
        </row>
        <row r="409">
          <cell r="A409" t="str">
            <v>02.1284</v>
          </cell>
          <cell r="B409" t="str">
            <v>VËn chuyÓn ®Êt cÊp III  cù ly &gt;500m</v>
          </cell>
          <cell r="C409" t="str">
            <v>m3</v>
          </cell>
          <cell r="D409">
            <v>1</v>
          </cell>
          <cell r="E409">
            <v>65006.6</v>
          </cell>
          <cell r="F409">
            <v>8800</v>
          </cell>
        </row>
        <row r="410">
          <cell r="A410" t="str">
            <v>02.1291</v>
          </cell>
          <cell r="B410" t="str">
            <v>VËn chuyÓn ®Êt cÊp IV  cù ly 100m</v>
          </cell>
          <cell r="C410" t="str">
            <v>m3</v>
          </cell>
          <cell r="D410">
            <v>1</v>
          </cell>
          <cell r="E410">
            <v>74093.349999999991</v>
          </cell>
          <cell r="F410">
            <v>4300</v>
          </cell>
        </row>
        <row r="411">
          <cell r="A411" t="str">
            <v>02.1292</v>
          </cell>
          <cell r="B411" t="str">
            <v>VËn chuyÓn ®Êt cÊp IV cù ly 300m</v>
          </cell>
          <cell r="C411" t="str">
            <v>m3</v>
          </cell>
          <cell r="D411">
            <v>1</v>
          </cell>
          <cell r="E411">
            <v>71297.5</v>
          </cell>
          <cell r="F411">
            <v>8500</v>
          </cell>
        </row>
        <row r="412">
          <cell r="A412" t="str">
            <v>02.1293</v>
          </cell>
          <cell r="B412" t="str">
            <v>VËn chuyÓn ®Êt cÊp IV cù ly 500m</v>
          </cell>
          <cell r="C412" t="str">
            <v>m3</v>
          </cell>
          <cell r="D412">
            <v>1</v>
          </cell>
          <cell r="E412">
            <v>70737.95</v>
          </cell>
          <cell r="F412">
            <v>10500</v>
          </cell>
        </row>
        <row r="413">
          <cell r="A413" t="str">
            <v>02.1294</v>
          </cell>
          <cell r="B413" t="str">
            <v>VËn chuyÓn ®Êt cÊp IV  cù ly &gt;500m</v>
          </cell>
          <cell r="C413" t="str">
            <v>m3</v>
          </cell>
          <cell r="D413">
            <v>1</v>
          </cell>
          <cell r="E413">
            <v>70319</v>
          </cell>
          <cell r="F413">
            <v>11500</v>
          </cell>
        </row>
        <row r="414">
          <cell r="A414" t="str">
            <v>02.1311</v>
          </cell>
          <cell r="B414" t="str">
            <v>VËn chuyÓn bïn  cù ly 100m</v>
          </cell>
          <cell r="C414" t="str">
            <v>m3</v>
          </cell>
          <cell r="D414">
            <v>1</v>
          </cell>
          <cell r="E414">
            <v>48230.549999999996</v>
          </cell>
          <cell r="F414">
            <v>12000</v>
          </cell>
        </row>
        <row r="415">
          <cell r="A415" t="str">
            <v>02.1312</v>
          </cell>
          <cell r="B415" t="str">
            <v>VËn chuyÓn bïn  cù ly 300m</v>
          </cell>
          <cell r="C415" t="str">
            <v>m3</v>
          </cell>
          <cell r="D415">
            <v>1</v>
          </cell>
          <cell r="E415">
            <v>46273.549999999996</v>
          </cell>
          <cell r="F415">
            <v>18000</v>
          </cell>
        </row>
        <row r="416">
          <cell r="A416" t="str">
            <v>02.1313</v>
          </cell>
          <cell r="B416" t="str">
            <v>VËn chuyÓn bïn  cù ly 500m</v>
          </cell>
          <cell r="C416" t="str">
            <v>m3</v>
          </cell>
          <cell r="D416">
            <v>1</v>
          </cell>
          <cell r="E416">
            <v>45994.25</v>
          </cell>
          <cell r="F416">
            <v>21000</v>
          </cell>
        </row>
        <row r="417">
          <cell r="A417" t="str">
            <v>02.1314</v>
          </cell>
          <cell r="B417" t="str">
            <v>VËn chuyÓn bïn  cù ly &gt;500m</v>
          </cell>
          <cell r="C417" t="str">
            <v>m3</v>
          </cell>
          <cell r="D417">
            <v>1</v>
          </cell>
          <cell r="E417">
            <v>45714</v>
          </cell>
          <cell r="F417">
            <v>23000</v>
          </cell>
        </row>
        <row r="418">
          <cell r="A418" t="str">
            <v>02.1321</v>
          </cell>
          <cell r="B418" t="str">
            <v>VËn chuyÓn n­íc  cù ly 100m</v>
          </cell>
          <cell r="C418" t="str">
            <v>m3</v>
          </cell>
          <cell r="D418">
            <v>1</v>
          </cell>
          <cell r="E418">
            <v>54941.35</v>
          </cell>
          <cell r="F418">
            <v>23500</v>
          </cell>
        </row>
        <row r="419">
          <cell r="A419" t="str">
            <v>02.1322</v>
          </cell>
          <cell r="B419" t="str">
            <v>VËn chuyÓn n­íc  cù ly 300m</v>
          </cell>
          <cell r="C419" t="str">
            <v>m3</v>
          </cell>
          <cell r="D419">
            <v>1</v>
          </cell>
          <cell r="E419">
            <v>54102.5</v>
          </cell>
          <cell r="F419">
            <v>24500</v>
          </cell>
        </row>
        <row r="420">
          <cell r="A420" t="str">
            <v>02.1323</v>
          </cell>
          <cell r="B420" t="str">
            <v>VËn chuyÓn n­íc  cù ly 500m</v>
          </cell>
          <cell r="C420" t="str">
            <v>m3</v>
          </cell>
          <cell r="D420">
            <v>1</v>
          </cell>
          <cell r="E420">
            <v>47112.399999999994</v>
          </cell>
          <cell r="F420">
            <v>10500</v>
          </cell>
        </row>
        <row r="421">
          <cell r="A421" t="str">
            <v>02.1324</v>
          </cell>
          <cell r="B421" t="str">
            <v>VËn chuyÓn n­íc  cù ly &gt;500m</v>
          </cell>
          <cell r="C421" t="str">
            <v>m3</v>
          </cell>
          <cell r="D421">
            <v>1</v>
          </cell>
          <cell r="E421">
            <v>45994.25</v>
          </cell>
          <cell r="F421">
            <v>11500</v>
          </cell>
        </row>
        <row r="422">
          <cell r="A422" t="str">
            <v>02.1331</v>
          </cell>
          <cell r="B422" t="str">
            <v>VËn chuyÓn v¸n gç cèp pha  cù ly 100m</v>
          </cell>
          <cell r="C422" t="str">
            <v>m3</v>
          </cell>
          <cell r="D422">
            <v>1</v>
          </cell>
          <cell r="E422">
            <v>54521.45</v>
          </cell>
          <cell r="F422">
            <v>12000</v>
          </cell>
        </row>
        <row r="423">
          <cell r="A423" t="str">
            <v>02.1332</v>
          </cell>
          <cell r="B423" t="str">
            <v>VËn chuyÓn v¸n gç cèp pha cù ly 300m</v>
          </cell>
          <cell r="C423" t="str">
            <v>m3</v>
          </cell>
          <cell r="D423">
            <v>1</v>
          </cell>
          <cell r="E423">
            <v>52285.149999999994</v>
          </cell>
          <cell r="F423">
            <v>18000</v>
          </cell>
        </row>
        <row r="424">
          <cell r="A424" t="str">
            <v>02.1333</v>
          </cell>
          <cell r="B424" t="str">
            <v>VËn chuyÓn v¸n gç cèp pha  cù ly 500m</v>
          </cell>
          <cell r="C424" t="str">
            <v>m3</v>
          </cell>
          <cell r="D424">
            <v>1</v>
          </cell>
          <cell r="E424">
            <v>51585.95</v>
          </cell>
          <cell r="F424">
            <v>21000</v>
          </cell>
        </row>
        <row r="425">
          <cell r="A425" t="str">
            <v>02.1334</v>
          </cell>
          <cell r="B425" t="str">
            <v>VËn chuyÓn v¸n gç cèp pha  cù ly &gt;500m</v>
          </cell>
          <cell r="C425" t="str">
            <v>m3</v>
          </cell>
          <cell r="D425">
            <v>1</v>
          </cell>
          <cell r="E425">
            <v>51166.049999999996</v>
          </cell>
          <cell r="F425">
            <v>23000</v>
          </cell>
        </row>
        <row r="426">
          <cell r="A426" t="str">
            <v>02.1341</v>
          </cell>
          <cell r="B426" t="str">
            <v>VËn chuyÓn v¸n cèp pha thÐp  cù ly 100m</v>
          </cell>
          <cell r="C426" t="str">
            <v>tÊn</v>
          </cell>
          <cell r="D426">
            <v>1</v>
          </cell>
          <cell r="E426">
            <v>80943.8</v>
          </cell>
          <cell r="F426">
            <v>23500</v>
          </cell>
        </row>
        <row r="427">
          <cell r="A427" t="str">
            <v>02.1342</v>
          </cell>
          <cell r="B427" t="str">
            <v>VËn chuyÓn v¸n cèp pha thÐp cù ly 300m</v>
          </cell>
          <cell r="C427" t="str">
            <v>tÊn</v>
          </cell>
          <cell r="D427">
            <v>1</v>
          </cell>
          <cell r="E427">
            <v>75910.7</v>
          </cell>
          <cell r="F427">
            <v>24500</v>
          </cell>
        </row>
        <row r="428">
          <cell r="A428" t="str">
            <v>02.1343</v>
          </cell>
          <cell r="B428" t="str">
            <v>VËn chuyÓn v¸n cèp pha thÐp cù ly 500m</v>
          </cell>
          <cell r="C428" t="str">
            <v>tÊn</v>
          </cell>
          <cell r="D428">
            <v>1</v>
          </cell>
          <cell r="E428">
            <v>74932.2</v>
          </cell>
          <cell r="F428">
            <v>24000</v>
          </cell>
        </row>
        <row r="429">
          <cell r="A429" t="str">
            <v>02.1344</v>
          </cell>
          <cell r="B429" t="str">
            <v>VËn chuyÓn v¸n cèp pha thÐp cù ly &gt;500m</v>
          </cell>
          <cell r="C429" t="str">
            <v>tÊn</v>
          </cell>
          <cell r="D429">
            <v>1</v>
          </cell>
          <cell r="E429">
            <v>74233</v>
          </cell>
          <cell r="F429">
            <v>26000</v>
          </cell>
        </row>
        <row r="430">
          <cell r="A430" t="str">
            <v>02.1351</v>
          </cell>
          <cell r="B430" t="str">
            <v>V.chuyÓn bul«ng, tiÕp ®Þa, cèt thÐp, d©y nÐo  cù ly 100m</v>
          </cell>
          <cell r="C430" t="str">
            <v>tÊn</v>
          </cell>
          <cell r="D430">
            <v>1</v>
          </cell>
          <cell r="E430">
            <v>104709.95</v>
          </cell>
          <cell r="F430">
            <v>4500</v>
          </cell>
        </row>
        <row r="431">
          <cell r="A431" t="str">
            <v>02.1352</v>
          </cell>
          <cell r="B431" t="str">
            <v>V.chuyÓn bul«ng, tiÕp ®Þa, cèt thÐp, d©y nÐo  cù ly 300m</v>
          </cell>
          <cell r="C431" t="str">
            <v>tÊn</v>
          </cell>
          <cell r="D431">
            <v>1</v>
          </cell>
          <cell r="E431">
            <v>98278.45</v>
          </cell>
          <cell r="F431">
            <v>9000</v>
          </cell>
        </row>
        <row r="432">
          <cell r="A432" t="str">
            <v>02.1353</v>
          </cell>
          <cell r="B432" t="str">
            <v>V.chuyÓn bul«ng, tiÕp ®Þa, cèt thÐp, d©y nÐo  cù ly 500m</v>
          </cell>
          <cell r="C432" t="str">
            <v>tÊn</v>
          </cell>
          <cell r="D432">
            <v>1</v>
          </cell>
          <cell r="E432">
            <v>97020.65</v>
          </cell>
          <cell r="F432">
            <v>11500</v>
          </cell>
        </row>
        <row r="433">
          <cell r="A433" t="str">
            <v>02.1354</v>
          </cell>
          <cell r="B433" t="str">
            <v>V.chuyÓn bul«ng, tiÕp ®Þa, cèt thÐp, d©y nÐo  cù ly&gt;500m</v>
          </cell>
          <cell r="C433" t="str">
            <v>tÊn</v>
          </cell>
          <cell r="D433">
            <v>1</v>
          </cell>
          <cell r="E433">
            <v>89103.349999999991</v>
          </cell>
          <cell r="F433">
            <v>13000</v>
          </cell>
        </row>
        <row r="434">
          <cell r="A434" t="str">
            <v>02.1361</v>
          </cell>
          <cell r="B434" t="str">
            <v>V. chuyÓn cét thÐp ch­a l¾p,V.c tõng thanh cù ly 100m</v>
          </cell>
          <cell r="C434" t="str">
            <v>tÊn</v>
          </cell>
          <cell r="D434">
            <v>1</v>
          </cell>
          <cell r="E434">
            <v>95203.299999999988</v>
          </cell>
          <cell r="F434">
            <v>19000</v>
          </cell>
        </row>
        <row r="435">
          <cell r="A435" t="str">
            <v>02.1362</v>
          </cell>
          <cell r="B435" t="str">
            <v>V. chuyÓn cét thÐp ch­a l¾p,V.c tõng thanh cù ly 300m</v>
          </cell>
          <cell r="C435" t="str">
            <v>tÊn</v>
          </cell>
          <cell r="D435">
            <v>1</v>
          </cell>
          <cell r="E435">
            <v>89331.349999999991</v>
          </cell>
          <cell r="F435">
            <v>22000</v>
          </cell>
        </row>
        <row r="436">
          <cell r="A436" t="str">
            <v>02.1363</v>
          </cell>
          <cell r="B436" t="str">
            <v>V. chuyÓn cét thÐp ch­a l¾p,V.c tõng thanh cù ly 500m</v>
          </cell>
          <cell r="C436" t="str">
            <v>tÊn</v>
          </cell>
          <cell r="D436">
            <v>1</v>
          </cell>
          <cell r="E436">
            <v>88213.2</v>
          </cell>
          <cell r="F436">
            <v>24000</v>
          </cell>
        </row>
        <row r="437">
          <cell r="A437" t="str">
            <v>02.1364</v>
          </cell>
          <cell r="B437" t="str">
            <v>V. chuyÓn cét thÐp ch­a l¾p,V.c tõng thanh cù ly &gt;500m</v>
          </cell>
          <cell r="C437" t="str">
            <v>tÊn</v>
          </cell>
          <cell r="D437">
            <v>1</v>
          </cell>
          <cell r="E437">
            <v>87374.349999999991</v>
          </cell>
          <cell r="F437">
            <v>26000</v>
          </cell>
        </row>
        <row r="438">
          <cell r="A438" t="str">
            <v>02.1421</v>
          </cell>
          <cell r="B438" t="str">
            <v>VËn chuyÓn phô kiÖn c¸c lo¹i cù ly 100m</v>
          </cell>
          <cell r="C438" t="str">
            <v>tÊn</v>
          </cell>
          <cell r="D438">
            <v>1</v>
          </cell>
          <cell r="E438">
            <v>94224.799999999988</v>
          </cell>
          <cell r="F438">
            <v>4500</v>
          </cell>
        </row>
        <row r="439">
          <cell r="A439" t="str">
            <v>02.1422</v>
          </cell>
          <cell r="B439" t="str">
            <v>VËn chuyÓn phô kiÖn c¸c lo¹i cù ly 300m</v>
          </cell>
          <cell r="C439" t="str">
            <v>tÊn</v>
          </cell>
          <cell r="D439">
            <v>1</v>
          </cell>
          <cell r="E439">
            <v>88492.5</v>
          </cell>
          <cell r="F439">
            <v>9000</v>
          </cell>
        </row>
        <row r="440">
          <cell r="A440" t="str">
            <v>02.1423</v>
          </cell>
          <cell r="B440" t="str">
            <v>VËn chuyÓn phô kiÖn c¸c lo¹i cù ly 500m</v>
          </cell>
          <cell r="C440" t="str">
            <v>tÊn</v>
          </cell>
          <cell r="D440">
            <v>1</v>
          </cell>
          <cell r="E440">
            <v>87374.349999999991</v>
          </cell>
          <cell r="F440">
            <v>11500</v>
          </cell>
        </row>
        <row r="441">
          <cell r="A441" t="str">
            <v>02.1424</v>
          </cell>
          <cell r="B441" t="str">
            <v>VËn chuyÓn phô kiÖn c¸c lo¹i cù ly &gt;500m</v>
          </cell>
          <cell r="C441" t="str">
            <v>tÊn</v>
          </cell>
          <cell r="D441">
            <v>1</v>
          </cell>
          <cell r="E441">
            <v>86395.849999999991</v>
          </cell>
          <cell r="F441">
            <v>13000</v>
          </cell>
        </row>
        <row r="442">
          <cell r="A442" t="str">
            <v>02.1431</v>
          </cell>
          <cell r="B442" t="str">
            <v>VËn chuyÓn sø c¸c lo¹i cù ly 100m</v>
          </cell>
          <cell r="C442" t="str">
            <v>tÊn</v>
          </cell>
          <cell r="D442">
            <v>1</v>
          </cell>
          <cell r="E442">
            <v>123722.29999999999</v>
          </cell>
          <cell r="F442">
            <v>19000</v>
          </cell>
        </row>
        <row r="443">
          <cell r="A443" t="str">
            <v>02.1432</v>
          </cell>
          <cell r="B443" t="str">
            <v>VËn chuyÓn sø c¸c lo¹i cù ly 300m</v>
          </cell>
          <cell r="C443" t="str">
            <v>tÊn</v>
          </cell>
          <cell r="D443">
            <v>1</v>
          </cell>
          <cell r="E443">
            <v>116172.65</v>
          </cell>
          <cell r="F443">
            <v>22000</v>
          </cell>
        </row>
        <row r="444">
          <cell r="A444" t="str">
            <v>02.1433</v>
          </cell>
          <cell r="B444" t="str">
            <v>VËn chuyÓn sø c¸c lo¹i cù ly 500m</v>
          </cell>
          <cell r="C444" t="str">
            <v>tÊn</v>
          </cell>
          <cell r="D444">
            <v>1</v>
          </cell>
          <cell r="E444">
            <v>114635.54999999999</v>
          </cell>
          <cell r="F444">
            <v>25000</v>
          </cell>
        </row>
        <row r="445">
          <cell r="A445" t="str">
            <v>02.1434</v>
          </cell>
          <cell r="B445" t="str">
            <v>VËn chuyÓn sø c¸c lo¹i cù ly &gt;500m</v>
          </cell>
          <cell r="C445" t="str">
            <v>tÊn</v>
          </cell>
          <cell r="D445">
            <v>1</v>
          </cell>
          <cell r="E445">
            <v>113516.45</v>
          </cell>
          <cell r="F445">
            <v>27000</v>
          </cell>
        </row>
        <row r="446">
          <cell r="A446" t="str">
            <v>02.1441</v>
          </cell>
          <cell r="B446" t="str">
            <v>VËn chuyÓn d©y dÉn ®iÖn, d©y c¸p c¸c lo¹i cù ly 100m</v>
          </cell>
          <cell r="C446" t="str">
            <v>tÊn</v>
          </cell>
          <cell r="D446">
            <v>1</v>
          </cell>
          <cell r="E446">
            <v>95203.299999999988</v>
          </cell>
          <cell r="F446">
            <v>9000</v>
          </cell>
        </row>
        <row r="447">
          <cell r="A447" t="str">
            <v>02.1442</v>
          </cell>
          <cell r="B447" t="str">
            <v>VËn chuyÓn d©y dÉn ®iÖn, d©y c¸p c¸c lo¹i cù ly 300m</v>
          </cell>
          <cell r="C447" t="str">
            <v>tÊn</v>
          </cell>
          <cell r="D447">
            <v>1</v>
          </cell>
          <cell r="E447">
            <v>89191.7</v>
          </cell>
          <cell r="F447">
            <v>10000</v>
          </cell>
        </row>
        <row r="448">
          <cell r="A448" t="str">
            <v>02.1443</v>
          </cell>
          <cell r="B448" t="str">
            <v>VËn chuyÓn d©y dÉn ®iÖn, d©y c¸p c¸c lo¹i cù ly 500m</v>
          </cell>
          <cell r="C448" t="str">
            <v>tÊn</v>
          </cell>
          <cell r="D448">
            <v>1</v>
          </cell>
          <cell r="E448">
            <v>88213.2</v>
          </cell>
          <cell r="F448">
            <v>41832.109000000004</v>
          </cell>
        </row>
        <row r="449">
          <cell r="A449" t="str">
            <v>02.1444</v>
          </cell>
          <cell r="B449" t="str">
            <v>VËn chuyÓn d©y dÉn ®iÖn, d©y c¸p c¸c lo¹i cù ly &gt;500m</v>
          </cell>
          <cell r="C449" t="str">
            <v>tÊn</v>
          </cell>
          <cell r="D449">
            <v>1</v>
          </cell>
          <cell r="E449">
            <v>87374.349999999991</v>
          </cell>
          <cell r="F449">
            <v>49500.000000000007</v>
          </cell>
        </row>
        <row r="450">
          <cell r="A450" t="str">
            <v>02.1451</v>
          </cell>
          <cell r="B450" t="str">
            <v>VËn chuyÓn cÊu kiÖn bªt«ng ®óc s¼n cù ly 100m</v>
          </cell>
          <cell r="C450" t="str">
            <v>tÊn</v>
          </cell>
          <cell r="D450">
            <v>1</v>
          </cell>
          <cell r="E450">
            <v>85696.65</v>
          </cell>
          <cell r="F450">
            <v>55000</v>
          </cell>
        </row>
        <row r="451">
          <cell r="A451" t="str">
            <v>02.1452</v>
          </cell>
          <cell r="B451" t="str">
            <v>VËn chuyÓn cÊu kiÖn bªt«ng ®óc s¼n cù ly 300m</v>
          </cell>
          <cell r="C451" t="str">
            <v>tÊn</v>
          </cell>
          <cell r="D451">
            <v>1</v>
          </cell>
          <cell r="E451">
            <v>80384.25</v>
          </cell>
          <cell r="F451">
            <v>5000</v>
          </cell>
        </row>
        <row r="452">
          <cell r="A452" t="str">
            <v>02.1453</v>
          </cell>
          <cell r="B452" t="str">
            <v>VËn chuyÓn cÊu kiÖn bªt«ng ®óc s¼n cù ly 500m</v>
          </cell>
          <cell r="C452" t="str">
            <v>tÊn</v>
          </cell>
          <cell r="D452">
            <v>1</v>
          </cell>
          <cell r="E452">
            <v>79405.75</v>
          </cell>
          <cell r="F452">
            <v>8000</v>
          </cell>
        </row>
        <row r="453">
          <cell r="A453" t="str">
            <v>02.1454</v>
          </cell>
          <cell r="B453" t="str">
            <v>VËn chuyÓn cÊu kiÖn bªt«ng ®óc s¼n cù ly &gt;500m</v>
          </cell>
          <cell r="C453" t="str">
            <v>tÊn</v>
          </cell>
          <cell r="D453">
            <v>1</v>
          </cell>
          <cell r="E453">
            <v>78566.899999999994</v>
          </cell>
          <cell r="F453">
            <v>9000</v>
          </cell>
        </row>
        <row r="454">
          <cell r="A454" t="str">
            <v>02.1461</v>
          </cell>
          <cell r="B454" t="str">
            <v>VËn chuyÓn cét bªt«ng  cù ly 100m</v>
          </cell>
          <cell r="C454" t="str">
            <v>tÊn</v>
          </cell>
          <cell r="D454">
            <v>1</v>
          </cell>
          <cell r="E454">
            <v>133228.94999999998</v>
          </cell>
          <cell r="F454">
            <v>12000</v>
          </cell>
        </row>
        <row r="455">
          <cell r="A455" t="str">
            <v>02.1462</v>
          </cell>
          <cell r="B455" t="str">
            <v>VËn chuyÓn cét bªt«ng  cù ly 300m</v>
          </cell>
          <cell r="C455" t="str">
            <v>tÊn</v>
          </cell>
          <cell r="D455">
            <v>1</v>
          </cell>
          <cell r="E455">
            <v>125119.75</v>
          </cell>
          <cell r="F455">
            <v>16000</v>
          </cell>
        </row>
        <row r="456">
          <cell r="A456" t="str">
            <v>02.1463</v>
          </cell>
          <cell r="B456" t="str">
            <v>VËn chuyÓn cét bªt«ng  cù ly 500m</v>
          </cell>
          <cell r="C456" t="str">
            <v>tÊn</v>
          </cell>
          <cell r="D456">
            <v>1</v>
          </cell>
          <cell r="E456">
            <v>123443</v>
          </cell>
          <cell r="F456">
            <v>24000</v>
          </cell>
        </row>
        <row r="457">
          <cell r="A457" t="str">
            <v>02.1464</v>
          </cell>
          <cell r="B457" t="str">
            <v>VËn chuyÓn cét bªt«ng  cù ly &gt;500m</v>
          </cell>
          <cell r="C457" t="str">
            <v>tÊn</v>
          </cell>
          <cell r="D457">
            <v>1</v>
          </cell>
          <cell r="E457">
            <v>122323.9</v>
          </cell>
          <cell r="F457">
            <v>46000</v>
          </cell>
        </row>
        <row r="458">
          <cell r="A458" t="str">
            <v>02.1481</v>
          </cell>
          <cell r="B458" t="str">
            <v>VËn chuyÓn dông cô thi c«ng cù ly 100m</v>
          </cell>
          <cell r="C458" t="str">
            <v>tÊn</v>
          </cell>
          <cell r="D458">
            <v>1</v>
          </cell>
          <cell r="E458">
            <v>85585.5</v>
          </cell>
          <cell r="F458">
            <v>50000</v>
          </cell>
        </row>
        <row r="459">
          <cell r="A459" t="str">
            <v>02.1482</v>
          </cell>
          <cell r="B459" t="str">
            <v>VËn chuyÓn dông cô thi c«ng cù ly 300m</v>
          </cell>
          <cell r="C459" t="str">
            <v>tÊn</v>
          </cell>
          <cell r="D459">
            <v>1</v>
          </cell>
          <cell r="E459">
            <v>80384.25</v>
          </cell>
          <cell r="F459">
            <v>9500</v>
          </cell>
        </row>
        <row r="460">
          <cell r="A460" t="str">
            <v>02.1483</v>
          </cell>
          <cell r="B460" t="str">
            <v>VËn chuyÓn dông cô thi c«ng cù ly 500m</v>
          </cell>
          <cell r="C460" t="str">
            <v>tÊn</v>
          </cell>
          <cell r="D460">
            <v>1</v>
          </cell>
          <cell r="E460">
            <v>79405.75</v>
          </cell>
          <cell r="F460">
            <v>17000</v>
          </cell>
        </row>
        <row r="461">
          <cell r="A461" t="str">
            <v>02.1484</v>
          </cell>
          <cell r="B461" t="str">
            <v>VËn chuyÓn dông cô thi c«ng cù ly &gt;500m</v>
          </cell>
          <cell r="C461" t="str">
            <v>tÊn</v>
          </cell>
          <cell r="D461">
            <v>1</v>
          </cell>
          <cell r="E461">
            <v>78706.55</v>
          </cell>
          <cell r="F461">
            <v>18000</v>
          </cell>
        </row>
        <row r="462">
          <cell r="A462" t="str">
            <v>T6/22</v>
          </cell>
          <cell r="B462" t="str">
            <v>§µO MãNG CéT , MãNG NÐO</v>
          </cell>
          <cell r="E462">
            <v>0</v>
          </cell>
        </row>
        <row r="463">
          <cell r="A463" t="str">
            <v>03.1101</v>
          </cell>
          <cell r="B463" t="str">
            <v>§µo mãng cét, mãng nÐo S&lt; =5m2, s©u &lt; =1m, ®Êt cÊp 1</v>
          </cell>
          <cell r="C463" t="str">
            <v>m3</v>
          </cell>
          <cell r="D463">
            <v>1</v>
          </cell>
          <cell r="E463">
            <v>7689.2999999999993</v>
          </cell>
          <cell r="F463">
            <v>34870000</v>
          </cell>
        </row>
        <row r="464">
          <cell r="A464" t="str">
            <v>03.1102</v>
          </cell>
          <cell r="B464" t="str">
            <v>§µo mãng cét, mãng nÐo S&lt; =5m2, s©u &lt; =1m, ®Êt cÊp 2</v>
          </cell>
          <cell r="C464" t="str">
            <v>m3</v>
          </cell>
          <cell r="D464">
            <v>1</v>
          </cell>
          <cell r="E464">
            <v>11882.599999999999</v>
          </cell>
          <cell r="F464">
            <v>36300000</v>
          </cell>
        </row>
        <row r="465">
          <cell r="A465" t="str">
            <v>03.1103</v>
          </cell>
          <cell r="B465" t="str">
            <v>§µo mãng cét, mãng nÐo S&lt; =5m2, s©u &lt; =1m, ®Êt cÊp 3</v>
          </cell>
          <cell r="C465" t="str">
            <v>m3</v>
          </cell>
          <cell r="D465">
            <v>1</v>
          </cell>
          <cell r="E465">
            <v>19292.599999999999</v>
          </cell>
          <cell r="F465">
            <v>40480000</v>
          </cell>
        </row>
        <row r="466">
          <cell r="A466" t="str">
            <v>03.1104</v>
          </cell>
          <cell r="B466" t="str">
            <v>§µo mãng cét, mãng nÐo S&lt; =5m2, s©u &lt; =1m, ®Êt cÊp 4</v>
          </cell>
          <cell r="C466" t="str">
            <v>m3</v>
          </cell>
          <cell r="D466">
            <v>1</v>
          </cell>
          <cell r="E466">
            <v>30756.25</v>
          </cell>
          <cell r="F466">
            <v>42900000</v>
          </cell>
        </row>
        <row r="467">
          <cell r="A467" t="str">
            <v>03.1111</v>
          </cell>
          <cell r="B467" t="str">
            <v>§µo mãng cét, mãng nÐo S&lt; =5m2, s©u &gt;1m, ®Êt cÊp 1</v>
          </cell>
          <cell r="C467" t="str">
            <v>m3</v>
          </cell>
          <cell r="D467">
            <v>1</v>
          </cell>
          <cell r="E467">
            <v>10904.1</v>
          </cell>
          <cell r="F467">
            <v>52800000</v>
          </cell>
        </row>
        <row r="468">
          <cell r="A468" t="str">
            <v>03.1112</v>
          </cell>
          <cell r="B468" t="str">
            <v>§µo mãng cét, mãng nÐo S&lt; =5m2, s©u &gt;1m, ®Êt cÊp 2</v>
          </cell>
          <cell r="C468" t="str">
            <v>m3</v>
          </cell>
          <cell r="D468">
            <v>1</v>
          </cell>
          <cell r="E468">
            <v>15937.199999999999</v>
          </cell>
          <cell r="F468">
            <v>54560000</v>
          </cell>
        </row>
        <row r="469">
          <cell r="A469" t="str">
            <v>03.1113</v>
          </cell>
          <cell r="B469" t="str">
            <v>§µo mãng cét, mãng nÐo S&lt; =5m2, s©u &gt;1m, ®Êt cÊp 3</v>
          </cell>
          <cell r="C469" t="str">
            <v>m3</v>
          </cell>
          <cell r="D469">
            <v>1</v>
          </cell>
          <cell r="E469">
            <v>23206.6</v>
          </cell>
          <cell r="F469">
            <v>61600000</v>
          </cell>
        </row>
        <row r="470">
          <cell r="A470" t="str">
            <v>03.1114</v>
          </cell>
          <cell r="B470" t="str">
            <v>§µo mãng cét, mãng nÐo S&lt; =5m2, s©u &gt;1m, ®Êt cÊp 4</v>
          </cell>
          <cell r="C470" t="str">
            <v>m3</v>
          </cell>
          <cell r="D470">
            <v>1</v>
          </cell>
          <cell r="E470">
            <v>35928.049999999996</v>
          </cell>
          <cell r="F470">
            <v>69630000</v>
          </cell>
        </row>
        <row r="471">
          <cell r="A471" t="str">
            <v>03.1121</v>
          </cell>
          <cell r="B471" t="str">
            <v>§µo mãng cét, mãng nÐo S&lt; =15m2, s©u &lt; =2m, ®Êt cÊp 1</v>
          </cell>
          <cell r="C471" t="str">
            <v>m3</v>
          </cell>
          <cell r="D471">
            <v>1</v>
          </cell>
          <cell r="E471">
            <v>7689.2999999999993</v>
          </cell>
          <cell r="F471">
            <v>78760000</v>
          </cell>
        </row>
        <row r="472">
          <cell r="A472" t="str">
            <v>03.1122</v>
          </cell>
          <cell r="B472" t="str">
            <v>§µo mãng cét, mãng nÐo S&lt; =15m2, s©u &lt; =2m, ®Êt cÊp 2</v>
          </cell>
          <cell r="C472" t="str">
            <v>m3</v>
          </cell>
          <cell r="D472">
            <v>1</v>
          </cell>
          <cell r="E472">
            <v>10485.15</v>
          </cell>
          <cell r="F472">
            <v>100100000</v>
          </cell>
        </row>
        <row r="473">
          <cell r="A473" t="str">
            <v>03.1123</v>
          </cell>
          <cell r="B473" t="str">
            <v>§µo mãng cét, mãng nÐo S&lt; =15m2, s©u &lt; =2m, ®Êt cÊp 3</v>
          </cell>
          <cell r="C473" t="str">
            <v>m3</v>
          </cell>
          <cell r="D473">
            <v>1</v>
          </cell>
          <cell r="E473">
            <v>15657.9</v>
          </cell>
          <cell r="F473">
            <v>107470000</v>
          </cell>
        </row>
        <row r="474">
          <cell r="A474" t="str">
            <v>03.1124</v>
          </cell>
          <cell r="B474" t="str">
            <v>§µo mãng cét, mãng nÐo S&lt; =15m2, s©u &lt; =2m, ®Êt cÊp 4</v>
          </cell>
          <cell r="C474" t="str">
            <v>m3</v>
          </cell>
          <cell r="D474">
            <v>1</v>
          </cell>
          <cell r="E474">
            <v>23346.25</v>
          </cell>
          <cell r="F474">
            <v>118140000</v>
          </cell>
        </row>
        <row r="475">
          <cell r="A475" t="str">
            <v>03.1131</v>
          </cell>
          <cell r="B475" t="str">
            <v>§µo mãng cét, mãng nÐo S&lt; =15m2, s©u &lt; =3m, ®Êt cÊp 1</v>
          </cell>
          <cell r="C475" t="str">
            <v>m3</v>
          </cell>
          <cell r="D475">
            <v>1</v>
          </cell>
          <cell r="E475">
            <v>8247.9</v>
          </cell>
          <cell r="F475">
            <v>173140000</v>
          </cell>
        </row>
        <row r="476">
          <cell r="A476" t="str">
            <v>03.1132</v>
          </cell>
          <cell r="B476" t="str">
            <v>§µo mãng cét, mãng nÐo S&lt; =15m2, s©u &lt; =3m, ®Êt cÊp 2</v>
          </cell>
          <cell r="C476" t="str">
            <v>m3</v>
          </cell>
          <cell r="E476">
            <v>11184.35</v>
          </cell>
        </row>
        <row r="477">
          <cell r="A477" t="str">
            <v>03.1133</v>
          </cell>
          <cell r="B477" t="str">
            <v>§µo mãng cét, mãng nÐo S&lt; =15m2, s©u &lt; =3m, ®Êt cÊp 3</v>
          </cell>
          <cell r="C477" t="str">
            <v>m3</v>
          </cell>
          <cell r="D477">
            <v>1</v>
          </cell>
          <cell r="E477">
            <v>16776.05</v>
          </cell>
          <cell r="F477">
            <v>33000000</v>
          </cell>
        </row>
        <row r="478">
          <cell r="A478" t="str">
            <v>03.1134</v>
          </cell>
          <cell r="B478" t="str">
            <v>§µo mãng cét, mãng nÐo S&lt; =15m2, s©u &lt; =3m, ®Êt cÊp 4</v>
          </cell>
          <cell r="C478" t="str">
            <v>m3</v>
          </cell>
          <cell r="D478">
            <v>1</v>
          </cell>
          <cell r="E478">
            <v>24605</v>
          </cell>
          <cell r="F478">
            <v>33660000</v>
          </cell>
        </row>
        <row r="479">
          <cell r="A479" t="str">
            <v>T75-15/22</v>
          </cell>
          <cell r="B479" t="str">
            <v>§¾P §ÊT MãNG CéT, MãNG NÐO</v>
          </cell>
          <cell r="C479" t="str">
            <v xml:space="preserve">m¸y </v>
          </cell>
          <cell r="D479">
            <v>1</v>
          </cell>
          <cell r="E479">
            <v>0</v>
          </cell>
          <cell r="F479">
            <v>37840000</v>
          </cell>
        </row>
        <row r="480">
          <cell r="A480" t="str">
            <v>03.2201</v>
          </cell>
          <cell r="B480" t="str">
            <v>§¾p ®Êt mãng cét, mãng nÐo ®Êt cÊp 1</v>
          </cell>
          <cell r="C480" t="str">
            <v>m3</v>
          </cell>
          <cell r="D480">
            <v>1</v>
          </cell>
          <cell r="E480">
            <v>7129.75</v>
          </cell>
          <cell r="F480">
            <v>39380000</v>
          </cell>
        </row>
        <row r="481">
          <cell r="A481" t="str">
            <v>03.2202</v>
          </cell>
          <cell r="B481" t="str">
            <v>§¾p ®Êt mãng cét, mãng nÐo ®Êt cÊp 2</v>
          </cell>
          <cell r="C481" t="str">
            <v>m3</v>
          </cell>
          <cell r="D481">
            <v>1</v>
          </cell>
          <cell r="E481">
            <v>9226.4</v>
          </cell>
          <cell r="F481">
            <v>49940000</v>
          </cell>
        </row>
        <row r="482">
          <cell r="A482" t="str">
            <v>03.2203</v>
          </cell>
          <cell r="B482" t="str">
            <v>§¾p ®Êt mãng cét, mãng nÐo ®Êt cÊp 3</v>
          </cell>
          <cell r="C482" t="str">
            <v>m3</v>
          </cell>
          <cell r="D482">
            <v>1</v>
          </cell>
          <cell r="E482">
            <v>10345.5</v>
          </cell>
          <cell r="F482">
            <v>51700000</v>
          </cell>
        </row>
        <row r="483">
          <cell r="A483" t="str">
            <v>03.2204</v>
          </cell>
          <cell r="B483" t="str">
            <v>§¾p ®Êt mãng cét, mãng nÐo ®Êt cÊp 4</v>
          </cell>
          <cell r="C483" t="str">
            <v>m3</v>
          </cell>
          <cell r="D483">
            <v>1</v>
          </cell>
          <cell r="E483">
            <v>10345.5</v>
          </cell>
          <cell r="F483">
            <v>58300000</v>
          </cell>
        </row>
        <row r="484">
          <cell r="A484" t="str">
            <v>T320-15/22</v>
          </cell>
          <cell r="B484" t="str">
            <v>§µO , §¾P §ÊT R·NH TIÕP §ÞA</v>
          </cell>
          <cell r="C484" t="str">
            <v xml:space="preserve">m¸y </v>
          </cell>
          <cell r="D484">
            <v>1</v>
          </cell>
          <cell r="E484">
            <v>0</v>
          </cell>
          <cell r="F484">
            <v>68200000</v>
          </cell>
        </row>
        <row r="485">
          <cell r="A485" t="str">
            <v>03.3101</v>
          </cell>
          <cell r="B485" t="str">
            <v>§µo ®Êt r·nh tiÕp ®Þa, ®Êt cÊp 1</v>
          </cell>
          <cell r="C485" t="str">
            <v>m3</v>
          </cell>
          <cell r="D485">
            <v>1</v>
          </cell>
          <cell r="E485">
            <v>9367</v>
          </cell>
          <cell r="F485">
            <v>75240000</v>
          </cell>
        </row>
        <row r="486">
          <cell r="A486" t="str">
            <v>03.3102</v>
          </cell>
          <cell r="B486" t="str">
            <v>§µo ®Êt r·nh tiÕp ®Þa, ®Êt cÊp 2</v>
          </cell>
          <cell r="C486" t="str">
            <v>m3</v>
          </cell>
          <cell r="D486">
            <v>1</v>
          </cell>
          <cell r="E486">
            <v>13980.199999999999</v>
          </cell>
          <cell r="F486">
            <v>95370000</v>
          </cell>
        </row>
        <row r="487">
          <cell r="A487" t="str">
            <v>03.3103</v>
          </cell>
          <cell r="B487" t="str">
            <v>§µo ®Êt r·nh tiÕp ®Þa, ®Êt cÊp 3</v>
          </cell>
          <cell r="C487" t="str">
            <v>m3</v>
          </cell>
          <cell r="D487">
            <v>1</v>
          </cell>
          <cell r="E487">
            <v>20829.7</v>
          </cell>
          <cell r="F487">
            <v>101420000</v>
          </cell>
        </row>
        <row r="488">
          <cell r="A488" t="str">
            <v>03.3104</v>
          </cell>
          <cell r="B488" t="str">
            <v>§µo ®Êt r·nh tiÕp ®Þa, ®Êt cÊp 4</v>
          </cell>
          <cell r="C488" t="str">
            <v>m3</v>
          </cell>
          <cell r="D488">
            <v>1</v>
          </cell>
          <cell r="E488">
            <v>31734.75</v>
          </cell>
          <cell r="F488">
            <v>113520000</v>
          </cell>
        </row>
        <row r="489">
          <cell r="A489" t="str">
            <v>03.3201</v>
          </cell>
          <cell r="B489" t="str">
            <v>§¾p ®Êt r·nh tiÕp ®Þa, ®Êt cÊp 1</v>
          </cell>
          <cell r="C489" t="str">
            <v>m3</v>
          </cell>
          <cell r="D489">
            <v>1</v>
          </cell>
          <cell r="E489">
            <v>7129.75</v>
          </cell>
          <cell r="F489">
            <v>169400000</v>
          </cell>
        </row>
        <row r="490">
          <cell r="A490" t="str">
            <v>03.3202</v>
          </cell>
          <cell r="B490" t="str">
            <v>§¾p ®Êt r·nh tiÕp ®Þa, ®Êt cÊp 2</v>
          </cell>
          <cell r="C490" t="str">
            <v>m3</v>
          </cell>
          <cell r="E490">
            <v>8247.9</v>
          </cell>
        </row>
        <row r="491">
          <cell r="A491" t="str">
            <v>03.3203</v>
          </cell>
          <cell r="B491" t="str">
            <v>§¾p ®Êt r·nh tiÕp ®Þa, ®Êt cÊp 3</v>
          </cell>
          <cell r="C491" t="str">
            <v>m3</v>
          </cell>
          <cell r="D491">
            <v>1</v>
          </cell>
          <cell r="E491">
            <v>9506.65</v>
          </cell>
          <cell r="F491">
            <v>31500000</v>
          </cell>
        </row>
        <row r="492">
          <cell r="A492" t="str">
            <v>03.3204</v>
          </cell>
          <cell r="B492" t="str">
            <v>§¾p ®Êt r·nh tiÕp ®Þa, ®Êt cÊp 4</v>
          </cell>
          <cell r="C492" t="str">
            <v>m3</v>
          </cell>
          <cell r="D492">
            <v>1</v>
          </cell>
          <cell r="E492">
            <v>9506.65</v>
          </cell>
          <cell r="F492">
            <v>32560000</v>
          </cell>
        </row>
        <row r="493">
          <cell r="A493" t="str">
            <v>T75-22</v>
          </cell>
          <cell r="B493" t="str">
            <v>CèT THÐP MãNG CéT</v>
          </cell>
          <cell r="C493" t="str">
            <v xml:space="preserve">m¸y </v>
          </cell>
          <cell r="D493">
            <v>1</v>
          </cell>
          <cell r="E493">
            <v>0</v>
          </cell>
          <cell r="F493">
            <v>36340000</v>
          </cell>
        </row>
        <row r="494">
          <cell r="A494" t="str">
            <v>04.1101</v>
          </cell>
          <cell r="B494" t="str">
            <v>Cèt thÐp mãng Cét , ®k &lt; =10mm</v>
          </cell>
          <cell r="C494" t="str">
            <v>kg</v>
          </cell>
          <cell r="D494">
            <v>4267.6769999999997</v>
          </cell>
          <cell r="E494">
            <v>191.51334999999997</v>
          </cell>
          <cell r="F494">
            <v>16.917999999999999</v>
          </cell>
        </row>
        <row r="495">
          <cell r="A495" t="str">
            <v>04.1102</v>
          </cell>
          <cell r="B495" t="str">
            <v>Cèt thÐp mãng Cét , ®k &lt; =18mm</v>
          </cell>
          <cell r="C495" t="str">
            <v>kg</v>
          </cell>
          <cell r="D495">
            <v>4334.3370000000004</v>
          </cell>
          <cell r="E495">
            <v>141.06075000000001</v>
          </cell>
          <cell r="F495">
            <v>187.36099999999999</v>
          </cell>
        </row>
        <row r="496">
          <cell r="A496" t="str">
            <v>04.1103</v>
          </cell>
          <cell r="B496" t="str">
            <v>Cèt thÐp mãng Cét , ®k &gt; 18mm</v>
          </cell>
          <cell r="C496" t="str">
            <v>kg</v>
          </cell>
          <cell r="D496">
            <v>4343.7579999999998</v>
          </cell>
          <cell r="E496">
            <v>107.3766</v>
          </cell>
          <cell r="F496">
            <v>203874</v>
          </cell>
        </row>
        <row r="497">
          <cell r="A497" t="str">
            <v>T250-22</v>
          </cell>
          <cell r="B497" t="str">
            <v>CèT THÐP CÊU KIÖN §óC S¼N</v>
          </cell>
          <cell r="C497" t="str">
            <v xml:space="preserve">m¸y </v>
          </cell>
          <cell r="D497">
            <v>1</v>
          </cell>
          <cell r="E497">
            <v>0</v>
          </cell>
          <cell r="F497">
            <v>58300000</v>
          </cell>
        </row>
        <row r="498">
          <cell r="A498" t="str">
            <v>04.1201</v>
          </cell>
          <cell r="B498" t="str">
            <v>Cèt thÐp xµ, thanh ng¸ng, ®k &lt; =10mm</v>
          </cell>
          <cell r="C498" t="str">
            <v>kg</v>
          </cell>
          <cell r="D498">
            <v>4267.6769999999997</v>
          </cell>
          <cell r="E498">
            <v>230.64004999999997</v>
          </cell>
          <cell r="F498">
            <v>16.917999999999999</v>
          </cell>
        </row>
        <row r="499">
          <cell r="A499" t="str">
            <v>04.1202</v>
          </cell>
          <cell r="B499" t="str">
            <v>Cèt thÐp xµ, thanh ng¸ng, ®k &lt; =18mm</v>
          </cell>
          <cell r="C499" t="str">
            <v>kg</v>
          </cell>
          <cell r="D499">
            <v>4337.0290000000005</v>
          </cell>
          <cell r="E499">
            <v>125.54915</v>
          </cell>
          <cell r="F499">
            <v>189.37799999999999</v>
          </cell>
        </row>
        <row r="500">
          <cell r="A500" t="str">
            <v>04.1203</v>
          </cell>
          <cell r="B500" t="str">
            <v>Cèt thÐp xµ, thanh ng¸ng, ®k &gt; 18mm</v>
          </cell>
          <cell r="C500" t="str">
            <v>kg</v>
          </cell>
          <cell r="D500">
            <v>4337.0290000000005</v>
          </cell>
          <cell r="E500">
            <v>121.20384999999999</v>
          </cell>
          <cell r="F500">
            <v>176403</v>
          </cell>
        </row>
        <row r="501">
          <cell r="A501" t="str">
            <v>T630-22</v>
          </cell>
          <cell r="B501" t="str">
            <v>B£T¤NG LãT MãNG</v>
          </cell>
          <cell r="C501" t="str">
            <v xml:space="preserve">m¸y </v>
          </cell>
          <cell r="D501">
            <v>1</v>
          </cell>
          <cell r="E501">
            <v>96590476.190476179</v>
          </cell>
          <cell r="F501">
            <v>101420000</v>
          </cell>
        </row>
        <row r="502">
          <cell r="A502" t="str">
            <v>04.3101a</v>
          </cell>
          <cell r="B502" t="str">
            <v>§æ bªt«ng lãt mãng, thñ c«ng, M50</v>
          </cell>
          <cell r="C502" t="str">
            <v>m3</v>
          </cell>
          <cell r="D502">
            <v>267917.70105191309</v>
          </cell>
          <cell r="E502">
            <v>37745.4</v>
          </cell>
          <cell r="F502">
            <v>113520000</v>
          </cell>
        </row>
        <row r="503">
          <cell r="A503" t="str">
            <v>04.3101b</v>
          </cell>
          <cell r="B503" t="str">
            <v>§æ bªt«ng lãt mãng, thñ c«ng, M100</v>
          </cell>
          <cell r="C503" t="str">
            <v>m3</v>
          </cell>
          <cell r="D503">
            <v>294153.1442354286</v>
          </cell>
          <cell r="E503">
            <v>37745.4</v>
          </cell>
          <cell r="F503">
            <v>169400000</v>
          </cell>
        </row>
        <row r="504">
          <cell r="A504" t="str">
            <v>04.3102</v>
          </cell>
          <cell r="B504" t="str">
            <v>§æ bªt«ng lãt mãng, thñ c«ng, M150</v>
          </cell>
          <cell r="C504" t="str">
            <v>m3</v>
          </cell>
          <cell r="D504">
            <v>304094</v>
          </cell>
          <cell r="E504">
            <v>37745.4</v>
          </cell>
        </row>
        <row r="505">
          <cell r="A505" t="str">
            <v>04.3103</v>
          </cell>
          <cell r="B505" t="str">
            <v>§æ bªt«ng lãt mãng, thñ c«ng, M200</v>
          </cell>
          <cell r="C505" t="str">
            <v>m3</v>
          </cell>
          <cell r="D505">
            <v>346135</v>
          </cell>
          <cell r="E505">
            <v>37745.4</v>
          </cell>
          <cell r="F505">
            <v>12868000</v>
          </cell>
        </row>
        <row r="506">
          <cell r="A506" t="str">
            <v>04.3104</v>
          </cell>
          <cell r="B506" t="str">
            <v>§æ bªt«ng lãt mãng, thñ c«ng, M250</v>
          </cell>
          <cell r="C506" t="str">
            <v>m3</v>
          </cell>
          <cell r="D506">
            <v>390831</v>
          </cell>
          <cell r="E506">
            <v>37745.4</v>
          </cell>
          <cell r="F506">
            <v>17100000</v>
          </cell>
        </row>
        <row r="507">
          <cell r="A507" t="str">
            <v>T75-15</v>
          </cell>
          <cell r="B507" t="str">
            <v>B£T¤NG MãNG</v>
          </cell>
          <cell r="C507" t="str">
            <v xml:space="preserve">m¸y </v>
          </cell>
          <cell r="D507">
            <v>1</v>
          </cell>
          <cell r="E507">
            <v>18547619.047619049</v>
          </cell>
          <cell r="F507">
            <v>19475000</v>
          </cell>
        </row>
        <row r="508">
          <cell r="A508" t="str">
            <v>04.3311</v>
          </cell>
          <cell r="B508" t="str">
            <v>§æ bªt«ng  mãng, thñ c«ng, M100</v>
          </cell>
          <cell r="C508" t="str">
            <v>m3</v>
          </cell>
          <cell r="D508">
            <v>324650.4853398531</v>
          </cell>
          <cell r="E508">
            <v>42778.5</v>
          </cell>
          <cell r="F508">
            <v>21850000</v>
          </cell>
        </row>
        <row r="509">
          <cell r="A509" t="str">
            <v>04.3312</v>
          </cell>
          <cell r="B509" t="str">
            <v>§æ bªt«ng  mãng, thñ c«ng, M150</v>
          </cell>
          <cell r="C509" t="str">
            <v>m3</v>
          </cell>
          <cell r="D509">
            <v>372566.48767881707</v>
          </cell>
          <cell r="E509">
            <v>42778.5</v>
          </cell>
          <cell r="F509">
            <v>26125000</v>
          </cell>
        </row>
        <row r="510">
          <cell r="A510" t="str">
            <v>04.3313</v>
          </cell>
          <cell r="B510" t="str">
            <v>§æ bªt«ng  mãng, thñ c«ng, M200</v>
          </cell>
          <cell r="C510" t="str">
            <v>m3</v>
          </cell>
          <cell r="D510">
            <v>418619.89969515044</v>
          </cell>
          <cell r="E510">
            <v>42778.5</v>
          </cell>
          <cell r="F510">
            <v>27550000</v>
          </cell>
        </row>
        <row r="511">
          <cell r="A511" t="str">
            <v>04.3314</v>
          </cell>
          <cell r="B511" t="str">
            <v>§æ bªt«ng  mãng, thñ c«ng, M250</v>
          </cell>
          <cell r="C511" t="str">
            <v>m3</v>
          </cell>
          <cell r="D511">
            <v>415664</v>
          </cell>
          <cell r="E511">
            <v>42778.5</v>
          </cell>
          <cell r="F511">
            <v>32775000</v>
          </cell>
        </row>
        <row r="512">
          <cell r="A512" t="str">
            <v>T320-15</v>
          </cell>
          <cell r="B512" t="str">
            <v>B£T¤NG §óc s½n</v>
          </cell>
          <cell r="C512" t="str">
            <v xml:space="preserve">m¸y </v>
          </cell>
          <cell r="D512">
            <v>1</v>
          </cell>
          <cell r="E512">
            <v>38353333.333333328</v>
          </cell>
          <cell r="F512">
            <v>40271000</v>
          </cell>
        </row>
        <row r="513">
          <cell r="A513" t="str">
            <v>04.3601a</v>
          </cell>
          <cell r="B513" t="str">
            <v>§æ bªt«ng ®óc s½n, thñ c«ng, M150</v>
          </cell>
          <cell r="C513" t="str">
            <v>m3</v>
          </cell>
          <cell r="D513">
            <v>370211.42624546424</v>
          </cell>
          <cell r="E513">
            <v>47811.6</v>
          </cell>
          <cell r="F513">
            <v>46075000</v>
          </cell>
        </row>
        <row r="514">
          <cell r="A514" t="str">
            <v>04.3601</v>
          </cell>
          <cell r="B514" t="str">
            <v>§æ bªt«ng ®óc s½n, thñ c«ng, M200</v>
          </cell>
          <cell r="C514" t="str">
            <v>m3</v>
          </cell>
          <cell r="D514">
            <v>439266.64235165995</v>
          </cell>
          <cell r="E514">
            <v>47811.6</v>
          </cell>
          <cell r="F514">
            <v>57475000</v>
          </cell>
        </row>
        <row r="515">
          <cell r="A515" t="str">
            <v>04.3602</v>
          </cell>
          <cell r="B515" t="str">
            <v>§æ bªt«ng ®óc s½n, thñ c«ng, M250</v>
          </cell>
          <cell r="C515" t="str">
            <v>m3</v>
          </cell>
          <cell r="D515">
            <v>426430</v>
          </cell>
          <cell r="E515">
            <v>47811.6</v>
          </cell>
          <cell r="F515">
            <v>64600000</v>
          </cell>
        </row>
        <row r="516">
          <cell r="A516" t="str">
            <v>T750-15</v>
          </cell>
          <cell r="B516" t="str">
            <v>L¾P §ÆT CÊU KIÖN B£T¤NG §óC S¼N</v>
          </cell>
          <cell r="C516" t="str">
            <v xml:space="preserve">m¸y </v>
          </cell>
          <cell r="D516">
            <v>1</v>
          </cell>
          <cell r="E516">
            <v>72833333.333333328</v>
          </cell>
          <cell r="F516">
            <v>76475000</v>
          </cell>
        </row>
        <row r="517">
          <cell r="A517" t="str">
            <v>04.3801</v>
          </cell>
          <cell r="B517" t="str">
            <v>L¾p ®Æt mãng nÐo , thanh ng¸ng, TL &lt; =0,25 tÊn</v>
          </cell>
          <cell r="C517" t="str">
            <v>c¸i</v>
          </cell>
          <cell r="D517">
            <v>1</v>
          </cell>
          <cell r="E517">
            <v>10498.449999999999</v>
          </cell>
          <cell r="F517">
            <v>99750000</v>
          </cell>
        </row>
        <row r="518">
          <cell r="A518" t="str">
            <v>04.3802</v>
          </cell>
          <cell r="B518" t="str">
            <v>L¾p ®Æt mãng nÐo , thanh ng¸ng, TL &lt; =0,5 tÊn</v>
          </cell>
          <cell r="C518" t="str">
            <v>c¸i</v>
          </cell>
          <cell r="E518">
            <v>23003.3</v>
          </cell>
        </row>
        <row r="519">
          <cell r="A519" t="str">
            <v>04.3803</v>
          </cell>
          <cell r="B519" t="str">
            <v>L¾p ®Æt mãng nÐo , thanh ng¸ng, TL &gt; 0,5 tÊn</v>
          </cell>
          <cell r="C519" t="str">
            <v>c¸i</v>
          </cell>
          <cell r="D519">
            <v>1</v>
          </cell>
          <cell r="E519">
            <v>40139.4</v>
          </cell>
          <cell r="F519">
            <v>12224600</v>
          </cell>
        </row>
        <row r="520">
          <cell r="A520" t="str">
            <v>T50-6</v>
          </cell>
          <cell r="B520" t="str">
            <v>L¾p ®Æt phô kiÖn ®­êng d©y</v>
          </cell>
          <cell r="C520" t="str">
            <v xml:space="preserve">m¸y </v>
          </cell>
          <cell r="D520">
            <v>1</v>
          </cell>
          <cell r="E520">
            <v>0</v>
          </cell>
          <cell r="F520">
            <v>16245000</v>
          </cell>
        </row>
        <row r="521">
          <cell r="A521" t="str">
            <v>06.2070</v>
          </cell>
          <cell r="B521" t="str">
            <v>L¾p ®Æt biÓn cÊm</v>
          </cell>
          <cell r="C521" t="str">
            <v>bé</v>
          </cell>
          <cell r="D521">
            <v>1</v>
          </cell>
          <cell r="E521">
            <v>3087.5</v>
          </cell>
          <cell r="F521">
            <v>17551250</v>
          </cell>
        </row>
        <row r="522">
          <cell r="A522" t="str">
            <v>06.2080</v>
          </cell>
          <cell r="B522" t="str">
            <v>L¾p ®Æt má phãng sÐt</v>
          </cell>
          <cell r="C522" t="str">
            <v>bé</v>
          </cell>
          <cell r="D522">
            <v>1</v>
          </cell>
          <cell r="E522">
            <v>7718.75</v>
          </cell>
          <cell r="F522">
            <v>18501250</v>
          </cell>
        </row>
        <row r="523">
          <cell r="A523" t="str">
            <v>06.2090</v>
          </cell>
          <cell r="B523" t="str">
            <v>L¾p ®Æt chèng sÐt van</v>
          </cell>
          <cell r="C523" t="str">
            <v>bé</v>
          </cell>
          <cell r="D523">
            <v>1</v>
          </cell>
          <cell r="E523">
            <v>38595.65</v>
          </cell>
          <cell r="F523">
            <v>20757500</v>
          </cell>
        </row>
        <row r="524">
          <cell r="A524" t="str">
            <v>06.2100</v>
          </cell>
          <cell r="B524" t="str">
            <v>L¾p ®Æt thu l«i èng</v>
          </cell>
          <cell r="C524" t="str">
            <v>bé</v>
          </cell>
          <cell r="D524">
            <v>1</v>
          </cell>
          <cell r="E524">
            <v>7718.75</v>
          </cell>
          <cell r="F524">
            <v>24818750</v>
          </cell>
        </row>
        <row r="525">
          <cell r="A525" t="str">
            <v>06.2110</v>
          </cell>
          <cell r="B525" t="str">
            <v>L¾p ®Æt cæ dÒ</v>
          </cell>
          <cell r="C525" t="str">
            <v>bé</v>
          </cell>
          <cell r="D525">
            <v>1</v>
          </cell>
          <cell r="E525">
            <v>5403.5999999999995</v>
          </cell>
          <cell r="F525">
            <v>26172500</v>
          </cell>
        </row>
        <row r="526">
          <cell r="A526" t="str">
            <v>06.2120</v>
          </cell>
          <cell r="B526" t="str">
            <v>L¾p ®Æt d©y nÐo cét</v>
          </cell>
          <cell r="C526" t="str">
            <v>bé</v>
          </cell>
          <cell r="D526">
            <v>1</v>
          </cell>
          <cell r="E526">
            <v>6947.3499999999995</v>
          </cell>
          <cell r="F526">
            <v>31136250</v>
          </cell>
        </row>
        <row r="527">
          <cell r="A527" t="str">
            <v>06.2130</v>
          </cell>
          <cell r="B527" t="str">
            <v>L¾p ®Æt kÑp c¸p bäc</v>
          </cell>
          <cell r="C527" t="str">
            <v>bé</v>
          </cell>
          <cell r="D527">
            <v>1</v>
          </cell>
          <cell r="E527">
            <v>3087.5</v>
          </cell>
          <cell r="F527">
            <v>38257450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">
          <cell r="A8" t="str">
            <v>LT7.5a</v>
          </cell>
          <cell r="B8" t="str">
            <v>Cét bªt«ng ly t©m 7,5m lo¹i a</v>
          </cell>
          <cell r="C8" t="str">
            <v>Cét</v>
          </cell>
          <cell r="D8">
            <v>1</v>
          </cell>
          <cell r="E8">
            <v>533636</v>
          </cell>
          <cell r="F8">
            <v>610000</v>
          </cell>
        </row>
        <row r="9">
          <cell r="A9" t="str">
            <v>LT7.5b</v>
          </cell>
          <cell r="B9" t="str">
            <v>Cét bªt«ng ly t©m 7,5m lo¹i b</v>
          </cell>
          <cell r="C9" t="str">
            <v>Cét</v>
          </cell>
          <cell r="D9">
            <v>1</v>
          </cell>
          <cell r="E9">
            <v>565455</v>
          </cell>
          <cell r="F9">
            <v>640000</v>
          </cell>
        </row>
        <row r="10">
          <cell r="A10" t="str">
            <v>LT7.5c</v>
          </cell>
          <cell r="B10" t="str">
            <v>Cét bªt«ng ly t©m 7,5m lo¹i c</v>
          </cell>
          <cell r="C10" t="str">
            <v>Cét</v>
          </cell>
          <cell r="D10">
            <v>1</v>
          </cell>
          <cell r="E10">
            <v>676190.47619047621</v>
          </cell>
          <cell r="F10">
            <v>710000</v>
          </cell>
        </row>
        <row r="11">
          <cell r="A11" t="str">
            <v>LT8a</v>
          </cell>
          <cell r="B11" t="str">
            <v>Cét bªt«ng ly t©m 8,4m lo¹i a</v>
          </cell>
          <cell r="C11" t="str">
            <v>Cét</v>
          </cell>
          <cell r="D11">
            <v>1</v>
          </cell>
          <cell r="E11">
            <v>594727.27</v>
          </cell>
          <cell r="F11">
            <v>710000</v>
          </cell>
        </row>
        <row r="12">
          <cell r="A12" t="str">
            <v>LT8b</v>
          </cell>
          <cell r="B12" t="str">
            <v>Cét bªt«ng ly t©m 8,4m lo¹i b</v>
          </cell>
          <cell r="C12" t="str">
            <v>Cét</v>
          </cell>
          <cell r="D12">
            <v>1</v>
          </cell>
          <cell r="E12">
            <v>640909</v>
          </cell>
          <cell r="F12">
            <v>800000</v>
          </cell>
        </row>
        <row r="13">
          <cell r="A13" t="str">
            <v>LT8c</v>
          </cell>
          <cell r="B13" t="str">
            <v>Cét bªt«ng ly t©m 8,4m lo¹i c</v>
          </cell>
          <cell r="C13" t="str">
            <v>Cét</v>
          </cell>
          <cell r="D13">
            <v>1</v>
          </cell>
          <cell r="E13">
            <v>857142.85714285716</v>
          </cell>
          <cell r="F13">
            <v>900000</v>
          </cell>
        </row>
        <row r="14">
          <cell r="A14" t="str">
            <v>LT10a</v>
          </cell>
          <cell r="B14" t="str">
            <v>Cét bªt«ng ly t©m 10,5m lo¹i a</v>
          </cell>
          <cell r="C14" t="str">
            <v>Cét</v>
          </cell>
          <cell r="D14">
            <v>1</v>
          </cell>
          <cell r="E14">
            <v>1095238.0952380951</v>
          </cell>
          <cell r="F14">
            <v>1150000</v>
          </cell>
        </row>
        <row r="15">
          <cell r="A15" t="str">
            <v>LT10b</v>
          </cell>
          <cell r="B15" t="str">
            <v>Cét bªt«ng ly t©m 10,5m lo¹i b</v>
          </cell>
          <cell r="C15" t="str">
            <v>Cét</v>
          </cell>
          <cell r="D15">
            <v>1</v>
          </cell>
          <cell r="E15">
            <v>1101636.3600000001</v>
          </cell>
          <cell r="F15">
            <v>1350000</v>
          </cell>
        </row>
        <row r="16">
          <cell r="A16" t="str">
            <v>LT10c</v>
          </cell>
          <cell r="B16" t="str">
            <v>Cét bªt«ng ly t©m 10,5m lo¹i c</v>
          </cell>
          <cell r="C16" t="str">
            <v>Cét</v>
          </cell>
          <cell r="D16">
            <v>1</v>
          </cell>
          <cell r="E16">
            <v>1428571.4285714284</v>
          </cell>
          <cell r="F16">
            <v>1500000</v>
          </cell>
        </row>
        <row r="17">
          <cell r="A17" t="str">
            <v>LT10d</v>
          </cell>
          <cell r="B17" t="str">
            <v>Cét bªt«ng ly t©m 10,5m lo¹i d</v>
          </cell>
          <cell r="C17" t="str">
            <v>Cét</v>
          </cell>
          <cell r="D17">
            <v>1</v>
          </cell>
          <cell r="E17">
            <v>1523809.5238095238</v>
          </cell>
          <cell r="F17">
            <v>1600000</v>
          </cell>
        </row>
        <row r="18">
          <cell r="A18" t="str">
            <v>LT12a</v>
          </cell>
          <cell r="B18" t="str">
            <v>Cét bªt«ng ly t©m 12m lo¹i a</v>
          </cell>
          <cell r="C18" t="str">
            <v>Cét</v>
          </cell>
          <cell r="D18">
            <v>1</v>
          </cell>
          <cell r="E18">
            <v>1500000</v>
          </cell>
          <cell r="F18">
            <v>1700000</v>
          </cell>
        </row>
        <row r="19">
          <cell r="A19" t="str">
            <v>LT12b</v>
          </cell>
          <cell r="B19" t="str">
            <v>Cét bªt«ng ly t©m 12m lo¹i b</v>
          </cell>
          <cell r="C19" t="str">
            <v>Cét</v>
          </cell>
          <cell r="D19">
            <v>1</v>
          </cell>
          <cell r="E19">
            <v>1533727.27</v>
          </cell>
          <cell r="F19">
            <v>1850000</v>
          </cell>
        </row>
        <row r="20">
          <cell r="A20" t="str">
            <v>LT12c</v>
          </cell>
          <cell r="B20" t="str">
            <v>Cét bªt«ng ly t©m 12m lo¹i c</v>
          </cell>
          <cell r="C20" t="str">
            <v>Cét</v>
          </cell>
          <cell r="D20">
            <v>1</v>
          </cell>
          <cell r="E20">
            <v>1904761.9047619046</v>
          </cell>
          <cell r="F20">
            <v>2000000</v>
          </cell>
        </row>
        <row r="21">
          <cell r="A21" t="str">
            <v>LT14a</v>
          </cell>
          <cell r="B21" t="str">
            <v>Cét bªt«ng ly t©m 14m lo¹i a</v>
          </cell>
          <cell r="C21" t="str">
            <v>Cét</v>
          </cell>
          <cell r="D21">
            <v>1</v>
          </cell>
          <cell r="E21">
            <v>2333333.333333333</v>
          </cell>
          <cell r="F21">
            <v>2450000</v>
          </cell>
        </row>
        <row r="22">
          <cell r="A22" t="str">
            <v>LT14b</v>
          </cell>
          <cell r="B22" t="str">
            <v>Cét bªt«ng ly t©m 14m lo¹i b</v>
          </cell>
          <cell r="C22" t="str">
            <v>Cét</v>
          </cell>
          <cell r="D22">
            <v>1</v>
          </cell>
          <cell r="E22">
            <v>2666666.6666666665</v>
          </cell>
          <cell r="F22">
            <v>2800000</v>
          </cell>
        </row>
        <row r="23">
          <cell r="A23" t="str">
            <v>LT14c</v>
          </cell>
          <cell r="B23" t="str">
            <v>Cét bªt«ng ly t©m 14m lo¹i c</v>
          </cell>
          <cell r="C23" t="str">
            <v>Cét</v>
          </cell>
          <cell r="D23">
            <v>1</v>
          </cell>
          <cell r="E23">
            <v>2952380.9523809524</v>
          </cell>
          <cell r="F23">
            <v>3100000</v>
          </cell>
        </row>
        <row r="24">
          <cell r="A24" t="str">
            <v>LT7.5na</v>
          </cell>
          <cell r="B24" t="str">
            <v>Cét bªt«ng ly t©m 7,5m lo¹i na</v>
          </cell>
          <cell r="C24" t="str">
            <v>Cét</v>
          </cell>
          <cell r="D24">
            <v>1</v>
          </cell>
          <cell r="E24">
            <v>761904.76190476189</v>
          </cell>
          <cell r="F24">
            <v>800000</v>
          </cell>
        </row>
        <row r="25">
          <cell r="A25" t="str">
            <v>LT7.5nb</v>
          </cell>
          <cell r="B25" t="str">
            <v>Cét bªt«ng ly t©m 7,5m lo¹i nb</v>
          </cell>
          <cell r="C25" t="str">
            <v>Cét</v>
          </cell>
          <cell r="D25">
            <v>1</v>
          </cell>
          <cell r="E25">
            <v>740909</v>
          </cell>
          <cell r="F25">
            <v>800000</v>
          </cell>
        </row>
        <row r="26">
          <cell r="A26" t="str">
            <v>LT8na</v>
          </cell>
          <cell r="B26" t="str">
            <v>Cét bªt«ng ly t©m 8,4m lo¹i na</v>
          </cell>
          <cell r="C26" t="str">
            <v>Cét</v>
          </cell>
          <cell r="D26">
            <v>1</v>
          </cell>
          <cell r="E26">
            <v>1142857.1428571427</v>
          </cell>
          <cell r="F26">
            <v>1200000</v>
          </cell>
        </row>
        <row r="27">
          <cell r="A27" t="str">
            <v>LT8nb</v>
          </cell>
          <cell r="B27" t="str">
            <v>Cét bªt«ng ly t©m 8,4m lo¹i nb</v>
          </cell>
          <cell r="C27" t="str">
            <v>Cét</v>
          </cell>
          <cell r="D27">
            <v>1</v>
          </cell>
          <cell r="E27">
            <v>886727.27</v>
          </cell>
          <cell r="F27">
            <v>1200000</v>
          </cell>
        </row>
        <row r="28">
          <cell r="A28" t="str">
            <v>LT8cda</v>
          </cell>
          <cell r="B28" t="str">
            <v>Cét bªt«ng ly t©m 8,4m lo¹i cda</v>
          </cell>
          <cell r="C28" t="str">
            <v>Cét</v>
          </cell>
          <cell r="D28">
            <v>1</v>
          </cell>
          <cell r="E28">
            <v>980952.38095238095</v>
          </cell>
          <cell r="F28">
            <v>1030000</v>
          </cell>
        </row>
        <row r="29">
          <cell r="A29" t="str">
            <v>LT10da</v>
          </cell>
          <cell r="B29" t="str">
            <v>Cét bªt«ng ly t©m 10,5m lo¹i da</v>
          </cell>
          <cell r="C29" t="str">
            <v>Cét</v>
          </cell>
          <cell r="D29">
            <v>1</v>
          </cell>
          <cell r="E29">
            <v>1285714.2857142857</v>
          </cell>
          <cell r="F29">
            <v>1350000</v>
          </cell>
        </row>
        <row r="30">
          <cell r="A30" t="str">
            <v>LT10db</v>
          </cell>
          <cell r="B30" t="str">
            <v>Cét bªt«ng ly t©m 10,5m lo¹i db</v>
          </cell>
          <cell r="C30" t="str">
            <v>Cét</v>
          </cell>
          <cell r="D30">
            <v>1</v>
          </cell>
          <cell r="E30">
            <v>1476190.4761904762</v>
          </cell>
          <cell r="F30">
            <v>1550000</v>
          </cell>
        </row>
        <row r="31">
          <cell r="A31" t="str">
            <v>LT10na</v>
          </cell>
          <cell r="B31" t="str">
            <v>Cét bªt«ng ly t©m 10,5m lo¹i na</v>
          </cell>
          <cell r="C31" t="str">
            <v>Cét</v>
          </cell>
          <cell r="D31">
            <v>1</v>
          </cell>
          <cell r="E31">
            <v>1454545</v>
          </cell>
          <cell r="F31">
            <v>1650000</v>
          </cell>
        </row>
        <row r="32">
          <cell r="A32" t="str">
            <v>LT10nb</v>
          </cell>
          <cell r="B32" t="str">
            <v>Cét bªt«ng ly t©m 10,5m lo¹i nb</v>
          </cell>
          <cell r="C32" t="str">
            <v>Cét</v>
          </cell>
          <cell r="D32">
            <v>1</v>
          </cell>
          <cell r="E32">
            <v>1266636.3600000001</v>
          </cell>
          <cell r="F32">
            <v>1770000</v>
          </cell>
        </row>
        <row r="33">
          <cell r="A33" t="str">
            <v>LT12da</v>
          </cell>
          <cell r="B33" t="str">
            <v>Cét bªt«ng ly t©m 12m lo¹i da</v>
          </cell>
          <cell r="C33" t="str">
            <v>Cét</v>
          </cell>
          <cell r="D33">
            <v>1</v>
          </cell>
          <cell r="E33">
            <v>1619047.6190476189</v>
          </cell>
          <cell r="F33">
            <v>1700000</v>
          </cell>
        </row>
        <row r="34">
          <cell r="A34" t="str">
            <v>LT12db</v>
          </cell>
          <cell r="B34" t="str">
            <v>Cét bªt«ng ly t©m 12m lo¹i db</v>
          </cell>
          <cell r="C34" t="str">
            <v>Cét</v>
          </cell>
          <cell r="D34">
            <v>1</v>
          </cell>
          <cell r="E34">
            <v>1761904.7619047619</v>
          </cell>
          <cell r="F34">
            <v>1850000</v>
          </cell>
        </row>
        <row r="35">
          <cell r="A35" t="str">
            <v>LT12na</v>
          </cell>
          <cell r="B35" t="str">
            <v>Cét bªt«ng ly t©m 12m lo¹i na</v>
          </cell>
          <cell r="C35" t="str">
            <v>Cét</v>
          </cell>
          <cell r="D35">
            <v>1</v>
          </cell>
          <cell r="E35">
            <v>1809523.8095238095</v>
          </cell>
          <cell r="F35">
            <v>1900000</v>
          </cell>
        </row>
        <row r="36">
          <cell r="A36" t="str">
            <v>LT12nb</v>
          </cell>
          <cell r="B36" t="str">
            <v>Cét bªt«ng ly t©m 12m lo¹i nb</v>
          </cell>
          <cell r="C36" t="str">
            <v>Cét</v>
          </cell>
          <cell r="D36">
            <v>1</v>
          </cell>
          <cell r="E36">
            <v>1837090.9</v>
          </cell>
          <cell r="F36">
            <v>2068000</v>
          </cell>
        </row>
        <row r="37">
          <cell r="A37" t="str">
            <v>LT14da</v>
          </cell>
          <cell r="B37" t="str">
            <v>Cét bªt«ng ly t©m 14m lo¹i da</v>
          </cell>
          <cell r="C37" t="str">
            <v>Cét</v>
          </cell>
          <cell r="D37">
            <v>1</v>
          </cell>
          <cell r="E37">
            <v>2285714.2857142854</v>
          </cell>
          <cell r="F37">
            <v>2400000</v>
          </cell>
        </row>
        <row r="38">
          <cell r="A38" t="str">
            <v>LT14db</v>
          </cell>
          <cell r="B38" t="str">
            <v>Cét bªt«ng ly t©m 14m lo¹i db</v>
          </cell>
          <cell r="C38" t="str">
            <v>Cét</v>
          </cell>
          <cell r="D38">
            <v>1</v>
          </cell>
          <cell r="E38">
            <v>2476190.4761904762</v>
          </cell>
          <cell r="F38">
            <v>2600000</v>
          </cell>
        </row>
        <row r="39">
          <cell r="A39" t="str">
            <v>LT14na</v>
          </cell>
          <cell r="B39" t="str">
            <v>Cét bªt«ng ly t©m 14m lo¹i na</v>
          </cell>
          <cell r="C39" t="str">
            <v>Cét</v>
          </cell>
          <cell r="D39">
            <v>1</v>
          </cell>
          <cell r="E39">
            <v>2692380.9523809524</v>
          </cell>
          <cell r="F39">
            <v>2827000</v>
          </cell>
        </row>
        <row r="40">
          <cell r="A40" t="str">
            <v>LT14nb</v>
          </cell>
          <cell r="B40" t="str">
            <v>Cét bªt«ng ly t©m 14m lo¹i nb</v>
          </cell>
          <cell r="C40" t="str">
            <v>Cét</v>
          </cell>
          <cell r="D40">
            <v>1</v>
          </cell>
          <cell r="E40">
            <v>1957181.82</v>
          </cell>
          <cell r="F40">
            <v>2937000</v>
          </cell>
        </row>
        <row r="41">
          <cell r="B41" t="str">
            <v>Gia c«ng thÐp c¸c lo¹i</v>
          </cell>
        </row>
        <row r="42">
          <cell r="A42" t="str">
            <v>CocMK</v>
          </cell>
          <cell r="B42" t="str">
            <v xml:space="preserve">Chi tiÕt cäc thÐp  m¹ kÏm </v>
          </cell>
          <cell r="C42" t="str">
            <v>Kg</v>
          </cell>
          <cell r="D42">
            <v>1</v>
          </cell>
          <cell r="E42">
            <v>10000</v>
          </cell>
          <cell r="F42">
            <v>10500</v>
          </cell>
        </row>
        <row r="43">
          <cell r="A43" t="str">
            <v>TMK</v>
          </cell>
          <cell r="B43" t="str">
            <v xml:space="preserve">Chi tiÕt s¾t thÐp m¹ kÏm </v>
          </cell>
          <cell r="C43" t="str">
            <v>Kg</v>
          </cell>
          <cell r="D43">
            <v>1</v>
          </cell>
          <cell r="E43">
            <v>10000</v>
          </cell>
          <cell r="F43">
            <v>10500</v>
          </cell>
        </row>
        <row r="44">
          <cell r="A44" t="str">
            <v>T§K</v>
          </cell>
          <cell r="B44" t="str">
            <v xml:space="preserve">Chi tiÕt tiÕp ®Þa thÐp m¹ kÏm </v>
          </cell>
          <cell r="C44" t="str">
            <v>Kg</v>
          </cell>
          <cell r="D44">
            <v>1</v>
          </cell>
          <cell r="E44">
            <v>9047.6190476190477</v>
          </cell>
          <cell r="F44">
            <v>9500</v>
          </cell>
        </row>
        <row r="45">
          <cell r="A45" t="str">
            <v>CMK</v>
          </cell>
          <cell r="B45" t="str">
            <v xml:space="preserve">Chi tiÕt cét thÐp m¹ kÏm </v>
          </cell>
          <cell r="C45" t="str">
            <v>Kg</v>
          </cell>
          <cell r="D45">
            <v>1</v>
          </cell>
          <cell r="E45">
            <v>9262.8571428571431</v>
          </cell>
          <cell r="F45">
            <v>9726</v>
          </cell>
        </row>
        <row r="46">
          <cell r="A46" t="str">
            <v>XMK</v>
          </cell>
          <cell r="B46" t="str">
            <v xml:space="preserve">Chi tiÕt xµ, cæ dÒ, d©y nÐo m¹ kÏm </v>
          </cell>
          <cell r="C46" t="str">
            <v>Kg</v>
          </cell>
          <cell r="D46">
            <v>1</v>
          </cell>
          <cell r="E46">
            <v>10000</v>
          </cell>
          <cell r="F46">
            <v>10500</v>
          </cell>
        </row>
        <row r="47">
          <cell r="A47" t="str">
            <v>TS</v>
          </cell>
          <cell r="B47" t="str">
            <v>Chi tiÕt t«n s¬n</v>
          </cell>
          <cell r="C47" t="str">
            <v>Kg</v>
          </cell>
          <cell r="D47">
            <v>1</v>
          </cell>
          <cell r="E47">
            <v>11904.761904761905</v>
          </cell>
          <cell r="F47">
            <v>12500</v>
          </cell>
        </row>
        <row r="48">
          <cell r="A48" t="str">
            <v>SS</v>
          </cell>
          <cell r="B48" t="str">
            <v>Chi tiÕt s¾t  s¬n</v>
          </cell>
          <cell r="C48" t="str">
            <v>Kg</v>
          </cell>
          <cell r="D48">
            <v>1</v>
          </cell>
          <cell r="E48">
            <v>8095.2380952380945</v>
          </cell>
          <cell r="F48">
            <v>8500</v>
          </cell>
        </row>
        <row r="49">
          <cell r="A49" t="str">
            <v>KS4</v>
          </cell>
          <cell r="B49" t="str">
            <v xml:space="preserve">Khung s¾t h¹ thÕ 4 sø </v>
          </cell>
          <cell r="C49" t="str">
            <v xml:space="preserve">bé </v>
          </cell>
          <cell r="D49">
            <v>1</v>
          </cell>
          <cell r="E49">
            <v>36190.476190476191</v>
          </cell>
          <cell r="F49">
            <v>38000</v>
          </cell>
        </row>
        <row r="50">
          <cell r="A50" t="str">
            <v>KS2</v>
          </cell>
          <cell r="B50" t="str">
            <v xml:space="preserve">Khung s¾t h¹ thÕ 2 sø </v>
          </cell>
          <cell r="C50" t="str">
            <v xml:space="preserve">bé </v>
          </cell>
          <cell r="D50">
            <v>1</v>
          </cell>
          <cell r="E50">
            <v>18095.238095238095</v>
          </cell>
          <cell r="F50">
            <v>19000</v>
          </cell>
        </row>
        <row r="51">
          <cell r="A51" t="str">
            <v>D©y A</v>
          </cell>
          <cell r="B51" t="str">
            <v xml:space="preserve">D©y nh«m </v>
          </cell>
        </row>
        <row r="52">
          <cell r="A52" t="str">
            <v>AC50</v>
          </cell>
          <cell r="B52" t="str">
            <v>D©y AC-50</v>
          </cell>
          <cell r="C52" t="str">
            <v>kg</v>
          </cell>
          <cell r="D52">
            <v>1</v>
          </cell>
          <cell r="E52">
            <v>23333.333333333332</v>
          </cell>
          <cell r="F52">
            <v>24500</v>
          </cell>
        </row>
        <row r="53">
          <cell r="A53" t="str">
            <v>AC70</v>
          </cell>
          <cell r="B53" t="str">
            <v>D©y AC-70</v>
          </cell>
          <cell r="C53" t="str">
            <v>Kg</v>
          </cell>
          <cell r="D53">
            <v>1</v>
          </cell>
          <cell r="E53">
            <v>23333.333333333332</v>
          </cell>
          <cell r="F53">
            <v>24500</v>
          </cell>
        </row>
        <row r="54">
          <cell r="A54" t="str">
            <v>AC95</v>
          </cell>
          <cell r="B54" t="str">
            <v>D©y AC-95</v>
          </cell>
          <cell r="C54" t="str">
            <v>kg</v>
          </cell>
          <cell r="D54">
            <v>1</v>
          </cell>
          <cell r="E54">
            <v>23333.333333333332</v>
          </cell>
          <cell r="F54">
            <v>24500</v>
          </cell>
        </row>
        <row r="55">
          <cell r="A55" t="str">
            <v>AC120</v>
          </cell>
          <cell r="B55" t="str">
            <v>D©y AC-120</v>
          </cell>
          <cell r="C55" t="str">
            <v>kg</v>
          </cell>
          <cell r="D55">
            <v>1</v>
          </cell>
          <cell r="E55">
            <v>23333.333333333332</v>
          </cell>
          <cell r="F55">
            <v>24500</v>
          </cell>
        </row>
        <row r="56">
          <cell r="A56" t="str">
            <v>AC150</v>
          </cell>
          <cell r="B56" t="str">
            <v>D©y AC-150</v>
          </cell>
          <cell r="C56" t="str">
            <v>kg</v>
          </cell>
          <cell r="D56">
            <v>1</v>
          </cell>
          <cell r="E56">
            <v>23333.333333333332</v>
          </cell>
          <cell r="F56">
            <v>24500</v>
          </cell>
        </row>
        <row r="57">
          <cell r="A57" t="str">
            <v>AC185</v>
          </cell>
          <cell r="B57" t="str">
            <v>D©y AC-185</v>
          </cell>
          <cell r="C57" t="str">
            <v>kg</v>
          </cell>
          <cell r="D57">
            <v>1</v>
          </cell>
          <cell r="E57">
            <v>23333.333333333332</v>
          </cell>
          <cell r="F57">
            <v>24500</v>
          </cell>
        </row>
        <row r="58">
          <cell r="A58" t="str">
            <v>AC240</v>
          </cell>
          <cell r="B58" t="str">
            <v>D©y AC-240</v>
          </cell>
          <cell r="C58" t="str">
            <v>kg</v>
          </cell>
          <cell r="D58">
            <v>1</v>
          </cell>
          <cell r="E58">
            <v>23333.333333333332</v>
          </cell>
          <cell r="F58">
            <v>24500</v>
          </cell>
        </row>
        <row r="59">
          <cell r="A59" t="str">
            <v>AV50</v>
          </cell>
          <cell r="B59" t="str">
            <v>D©y nh«m bäc AV50</v>
          </cell>
          <cell r="C59" t="str">
            <v>m</v>
          </cell>
          <cell r="D59">
            <v>1</v>
          </cell>
          <cell r="E59">
            <v>5672</v>
          </cell>
          <cell r="F59">
            <v>6239.2000000000007</v>
          </cell>
        </row>
        <row r="60">
          <cell r="A60" t="str">
            <v>AV70</v>
          </cell>
          <cell r="B60" t="str">
            <v>D©y nh«m bäc AV70</v>
          </cell>
          <cell r="C60" t="str">
            <v>m</v>
          </cell>
          <cell r="D60">
            <v>1</v>
          </cell>
          <cell r="E60">
            <v>6826</v>
          </cell>
          <cell r="F60">
            <v>9100</v>
          </cell>
        </row>
        <row r="61">
          <cell r="A61" t="str">
            <v>AV95</v>
          </cell>
          <cell r="B61" t="str">
            <v>D©y nh«m bäc AV95</v>
          </cell>
          <cell r="C61" t="str">
            <v>m</v>
          </cell>
          <cell r="D61">
            <v>1</v>
          </cell>
          <cell r="E61">
            <v>9523</v>
          </cell>
          <cell r="F61">
            <v>10475.300000000001</v>
          </cell>
        </row>
        <row r="62">
          <cell r="A62" t="str">
            <v>AV120</v>
          </cell>
          <cell r="B62" t="str">
            <v>D©y nh«m bäc AV120</v>
          </cell>
          <cell r="C62" t="str">
            <v>m</v>
          </cell>
          <cell r="D62">
            <v>1</v>
          </cell>
          <cell r="E62">
            <v>11114</v>
          </cell>
          <cell r="F62">
            <v>14050</v>
          </cell>
        </row>
        <row r="63">
          <cell r="A63" t="str">
            <v>AV150</v>
          </cell>
          <cell r="B63" t="str">
            <v>D©y nh«m bäc AV150</v>
          </cell>
          <cell r="C63" t="str">
            <v>m</v>
          </cell>
          <cell r="D63">
            <v>1</v>
          </cell>
          <cell r="E63">
            <v>13937</v>
          </cell>
          <cell r="F63">
            <v>15330.7</v>
          </cell>
        </row>
        <row r="64">
          <cell r="A64" t="str">
            <v>AV185</v>
          </cell>
          <cell r="B64" t="str">
            <v>D©y nh«m bäc AV185</v>
          </cell>
          <cell r="C64" t="str">
            <v>m</v>
          </cell>
          <cell r="D64">
            <v>1</v>
          </cell>
          <cell r="E64">
            <v>18200</v>
          </cell>
          <cell r="F64">
            <v>20020</v>
          </cell>
        </row>
        <row r="65">
          <cell r="A65" t="str">
            <v>AV240</v>
          </cell>
          <cell r="B65" t="str">
            <v>D©y nh«m bäc AV240</v>
          </cell>
          <cell r="C65" t="str">
            <v>m</v>
          </cell>
          <cell r="D65">
            <v>1</v>
          </cell>
          <cell r="E65">
            <v>24000</v>
          </cell>
          <cell r="F65">
            <v>25000</v>
          </cell>
        </row>
        <row r="66">
          <cell r="A66" t="str">
            <v>AV95-6</v>
          </cell>
          <cell r="B66" t="str">
            <v>D©y nh«m bäc AV95-6 kV</v>
          </cell>
          <cell r="C66" t="str">
            <v>m</v>
          </cell>
          <cell r="D66">
            <v>1</v>
          </cell>
          <cell r="E66">
            <v>24380.952380952382</v>
          </cell>
          <cell r="F66">
            <v>25600</v>
          </cell>
        </row>
        <row r="67">
          <cell r="A67" t="str">
            <v>AV150-6</v>
          </cell>
          <cell r="B67" t="str">
            <v>D©y nh«m bäc AV150-6 kV</v>
          </cell>
          <cell r="C67" t="str">
            <v>m</v>
          </cell>
          <cell r="D67">
            <v>1</v>
          </cell>
          <cell r="E67">
            <v>30000</v>
          </cell>
          <cell r="F67">
            <v>31500</v>
          </cell>
        </row>
        <row r="68">
          <cell r="A68" t="str">
            <v>AV185-6</v>
          </cell>
          <cell r="B68" t="str">
            <v>D©y nh«m bäc AV185-6 kV</v>
          </cell>
          <cell r="C68" t="str">
            <v>m</v>
          </cell>
          <cell r="D68">
            <v>1</v>
          </cell>
          <cell r="E68">
            <v>32857.142857142855</v>
          </cell>
          <cell r="F68">
            <v>34500</v>
          </cell>
        </row>
        <row r="69">
          <cell r="A69" t="str">
            <v>AV95-15</v>
          </cell>
          <cell r="B69" t="str">
            <v>D©y nh«m bäc AV95-15 kV</v>
          </cell>
          <cell r="C69" t="str">
            <v>m</v>
          </cell>
          <cell r="D69">
            <v>1</v>
          </cell>
          <cell r="E69">
            <v>24380.952380952382</v>
          </cell>
          <cell r="F69">
            <v>25600</v>
          </cell>
        </row>
        <row r="70">
          <cell r="A70" t="str">
            <v>AV150-15</v>
          </cell>
          <cell r="B70" t="str">
            <v>D©y nh«m bäc AV150-15 kV</v>
          </cell>
          <cell r="C70" t="str">
            <v>m</v>
          </cell>
          <cell r="D70">
            <v>1</v>
          </cell>
          <cell r="E70">
            <v>30000</v>
          </cell>
          <cell r="F70">
            <v>31500</v>
          </cell>
        </row>
        <row r="71">
          <cell r="A71" t="str">
            <v>AV185-15</v>
          </cell>
          <cell r="B71" t="str">
            <v>D©y nh«m bäc AV185-15 kV</v>
          </cell>
          <cell r="C71" t="str">
            <v>m</v>
          </cell>
          <cell r="D71">
            <v>1</v>
          </cell>
          <cell r="E71">
            <v>32857.142857142855</v>
          </cell>
          <cell r="F71">
            <v>34500</v>
          </cell>
        </row>
        <row r="72">
          <cell r="A72" t="str">
            <v>AV50-22</v>
          </cell>
          <cell r="B72" t="str">
            <v>D©y nh«m bäc AV50-22 kV</v>
          </cell>
          <cell r="C72" t="str">
            <v>m</v>
          </cell>
          <cell r="D72">
            <v>1</v>
          </cell>
          <cell r="E72">
            <v>14293</v>
          </cell>
          <cell r="F72">
            <v>31500</v>
          </cell>
        </row>
        <row r="73">
          <cell r="A73" t="str">
            <v>AV70-22</v>
          </cell>
          <cell r="B73" t="str">
            <v>D©y nh«m bäc AV70-22 kV</v>
          </cell>
          <cell r="C73" t="str">
            <v>m</v>
          </cell>
          <cell r="D73">
            <v>1</v>
          </cell>
          <cell r="E73">
            <v>30000</v>
          </cell>
          <cell r="F73">
            <v>31500</v>
          </cell>
        </row>
        <row r="74">
          <cell r="A74" t="str">
            <v>AV95-22</v>
          </cell>
          <cell r="B74" t="str">
            <v>D©y nh«m bäc AV95-22 kV</v>
          </cell>
          <cell r="C74" t="str">
            <v>m</v>
          </cell>
          <cell r="D74">
            <v>1</v>
          </cell>
          <cell r="E74">
            <v>21800</v>
          </cell>
          <cell r="F74">
            <v>23980.000000000004</v>
          </cell>
        </row>
        <row r="75">
          <cell r="A75" t="str">
            <v>AV120-22</v>
          </cell>
          <cell r="B75" t="str">
            <v>D©y nh«m bäc AV120-22 kV</v>
          </cell>
          <cell r="C75" t="str">
            <v>m</v>
          </cell>
          <cell r="D75">
            <v>1</v>
          </cell>
          <cell r="E75">
            <v>36666.666666666664</v>
          </cell>
          <cell r="F75">
            <v>38500</v>
          </cell>
        </row>
        <row r="76">
          <cell r="A76" t="str">
            <v>AV150-22</v>
          </cell>
          <cell r="B76" t="str">
            <v>D©y nh«m bäc AV150-22 kV</v>
          </cell>
          <cell r="C76" t="str">
            <v>m</v>
          </cell>
          <cell r="D76">
            <v>1</v>
          </cell>
          <cell r="E76">
            <v>41904.761904761901</v>
          </cell>
          <cell r="F76">
            <v>44000</v>
          </cell>
        </row>
        <row r="77">
          <cell r="A77" t="str">
            <v>AV185-22</v>
          </cell>
          <cell r="B77" t="str">
            <v>D©y nh«m bäc AV185-22 kV</v>
          </cell>
          <cell r="C77" t="str">
            <v>m</v>
          </cell>
          <cell r="D77">
            <v>1</v>
          </cell>
          <cell r="E77">
            <v>46190.476190476191</v>
          </cell>
          <cell r="F77">
            <v>48500</v>
          </cell>
        </row>
        <row r="78">
          <cell r="A78" t="str">
            <v>AV240-22</v>
          </cell>
          <cell r="B78" t="str">
            <v>D©y nh«m bäc AV240-22 kV</v>
          </cell>
          <cell r="C78" t="str">
            <v>m</v>
          </cell>
          <cell r="D78">
            <v>1</v>
          </cell>
          <cell r="E78">
            <v>60000</v>
          </cell>
          <cell r="F78">
            <v>66000</v>
          </cell>
        </row>
        <row r="79">
          <cell r="A79" t="str">
            <v>AV62-22</v>
          </cell>
          <cell r="B79" t="str">
            <v>D©y nh«m bäc AV62-22 kV</v>
          </cell>
          <cell r="C79" t="str">
            <v>m</v>
          </cell>
          <cell r="D79">
            <v>1</v>
          </cell>
          <cell r="E79">
            <v>30000</v>
          </cell>
          <cell r="F79">
            <v>31500</v>
          </cell>
        </row>
        <row r="80">
          <cell r="A80" t="str">
            <v>AV99-22</v>
          </cell>
          <cell r="B80" t="str">
            <v>D©y nh«m bäc AV99-22 kV</v>
          </cell>
          <cell r="C80" t="str">
            <v>m</v>
          </cell>
          <cell r="D80">
            <v>1</v>
          </cell>
          <cell r="E80">
            <v>21800</v>
          </cell>
          <cell r="F80">
            <v>23980.000000000004</v>
          </cell>
        </row>
        <row r="81">
          <cell r="A81" t="str">
            <v>AV241-22</v>
          </cell>
          <cell r="B81" t="str">
            <v>D©y nh«m bäc AV241-22 kV</v>
          </cell>
          <cell r="C81" t="str">
            <v>m</v>
          </cell>
          <cell r="D81">
            <v>1</v>
          </cell>
          <cell r="E81">
            <v>36666.666666666664</v>
          </cell>
          <cell r="F81">
            <v>38500</v>
          </cell>
        </row>
        <row r="82">
          <cell r="A82" t="str">
            <v>AV300-22</v>
          </cell>
          <cell r="B82" t="str">
            <v>D©y nh«m bäc AV300-22 kV</v>
          </cell>
          <cell r="C82" t="str">
            <v>m</v>
          </cell>
          <cell r="D82">
            <v>1</v>
          </cell>
          <cell r="E82">
            <v>57142.857142857138</v>
          </cell>
          <cell r="F82">
            <v>60000</v>
          </cell>
        </row>
        <row r="83">
          <cell r="A83" t="str">
            <v>D©yM</v>
          </cell>
          <cell r="B83" t="str">
            <v xml:space="preserve">D©y ®ång </v>
          </cell>
        </row>
        <row r="84">
          <cell r="A84" t="str">
            <v>M22</v>
          </cell>
          <cell r="B84" t="str">
            <v>D©y ®ång trÇn M22 (0.202kg/m)</v>
          </cell>
          <cell r="C84" t="str">
            <v>kg</v>
          </cell>
          <cell r="D84">
            <v>1</v>
          </cell>
          <cell r="E84">
            <v>41428.571428571428</v>
          </cell>
          <cell r="F84">
            <v>43500</v>
          </cell>
        </row>
        <row r="85">
          <cell r="A85" t="str">
            <v>M35</v>
          </cell>
          <cell r="B85" t="str">
            <v>D©y ®ång trÇn M35 (0.323kg/m)</v>
          </cell>
          <cell r="C85" t="str">
            <v>kg</v>
          </cell>
          <cell r="D85">
            <v>1</v>
          </cell>
          <cell r="E85">
            <v>41428.571428571428</v>
          </cell>
          <cell r="F85">
            <v>43500</v>
          </cell>
        </row>
        <row r="86">
          <cell r="A86" t="str">
            <v>M38</v>
          </cell>
          <cell r="B86" t="str">
            <v>D©y ®ång trÇn M38 (0.334kg/m)</v>
          </cell>
          <cell r="C86" t="str">
            <v>kg</v>
          </cell>
          <cell r="D86">
            <v>1</v>
          </cell>
          <cell r="E86">
            <v>41428.571428571428</v>
          </cell>
          <cell r="F86">
            <v>43500</v>
          </cell>
        </row>
        <row r="87">
          <cell r="A87" t="str">
            <v>M48</v>
          </cell>
          <cell r="B87" t="str">
            <v>D©y ®ång trÇn M48 (0.442kg/m)</v>
          </cell>
          <cell r="C87" t="str">
            <v>kg</v>
          </cell>
          <cell r="D87">
            <v>1</v>
          </cell>
          <cell r="E87">
            <v>41428.571428571428</v>
          </cell>
          <cell r="F87">
            <v>43500</v>
          </cell>
        </row>
        <row r="88">
          <cell r="A88" t="str">
            <v>M50</v>
          </cell>
          <cell r="B88" t="str">
            <v>D©y ®ång trÇn M50 (0.439kg/m)</v>
          </cell>
          <cell r="C88" t="str">
            <v>kg</v>
          </cell>
          <cell r="D88">
            <v>1</v>
          </cell>
          <cell r="E88">
            <v>41428.571428571428</v>
          </cell>
          <cell r="F88">
            <v>43500</v>
          </cell>
        </row>
        <row r="89">
          <cell r="A89" t="str">
            <v>M70</v>
          </cell>
          <cell r="B89" t="str">
            <v>D©y ®ång trÇn M70 (0.618kg/m)</v>
          </cell>
          <cell r="C89" t="str">
            <v>kg</v>
          </cell>
          <cell r="D89">
            <v>1</v>
          </cell>
          <cell r="E89">
            <v>41428.571428571428</v>
          </cell>
          <cell r="F89">
            <v>43500</v>
          </cell>
        </row>
        <row r="90">
          <cell r="A90" t="str">
            <v>M95</v>
          </cell>
          <cell r="B90" t="str">
            <v>D©y ®ång trÇn M95 (0.837kg/m)</v>
          </cell>
          <cell r="C90" t="str">
            <v>kg</v>
          </cell>
          <cell r="D90">
            <v>1</v>
          </cell>
          <cell r="E90">
            <v>41500</v>
          </cell>
          <cell r="F90">
            <v>43500</v>
          </cell>
        </row>
        <row r="91">
          <cell r="A91" t="str">
            <v>MV22-6</v>
          </cell>
          <cell r="B91" t="str">
            <v>D©y ®ång bäc  MV22-6 kV</v>
          </cell>
          <cell r="C91" t="str">
            <v>m</v>
          </cell>
          <cell r="D91">
            <v>1</v>
          </cell>
          <cell r="E91">
            <v>23809.523809523809</v>
          </cell>
          <cell r="F91">
            <v>25000</v>
          </cell>
        </row>
        <row r="92">
          <cell r="A92" t="str">
            <v>MV38-6</v>
          </cell>
          <cell r="B92" t="str">
            <v>D©y ®ång bäc  MV38-6 kV</v>
          </cell>
          <cell r="C92" t="str">
            <v>m</v>
          </cell>
          <cell r="D92">
            <v>1</v>
          </cell>
          <cell r="E92">
            <v>26666.666666666664</v>
          </cell>
          <cell r="F92">
            <v>28000</v>
          </cell>
        </row>
        <row r="93">
          <cell r="A93" t="str">
            <v>MV48-6</v>
          </cell>
          <cell r="B93" t="str">
            <v>D©y ®ång bäc  MV48-6 kV</v>
          </cell>
          <cell r="C93" t="str">
            <v>m</v>
          </cell>
          <cell r="D93">
            <v>1</v>
          </cell>
          <cell r="E93">
            <v>33333.333333333328</v>
          </cell>
          <cell r="F93">
            <v>35000</v>
          </cell>
        </row>
        <row r="94">
          <cell r="A94" t="str">
            <v>MV60-6</v>
          </cell>
          <cell r="B94" t="str">
            <v>D©y ®ång bäc  MV60-6 kV</v>
          </cell>
          <cell r="C94" t="str">
            <v>m</v>
          </cell>
          <cell r="D94">
            <v>1</v>
          </cell>
          <cell r="E94">
            <v>33333.333333333328</v>
          </cell>
          <cell r="F94">
            <v>35000</v>
          </cell>
        </row>
        <row r="95">
          <cell r="A95" t="str">
            <v>MV75-6</v>
          </cell>
          <cell r="B95" t="str">
            <v>D©y ®ång bäc  MV75-6 kV</v>
          </cell>
          <cell r="C95" t="str">
            <v>m</v>
          </cell>
          <cell r="D95">
            <v>1</v>
          </cell>
          <cell r="E95">
            <v>33333.333333333328</v>
          </cell>
          <cell r="F95">
            <v>35000</v>
          </cell>
        </row>
        <row r="96">
          <cell r="A96" t="str">
            <v>MV22-22</v>
          </cell>
          <cell r="B96" t="str">
            <v>D©y ®ång bäc  MV22-22 kV</v>
          </cell>
          <cell r="C96" t="str">
            <v>m</v>
          </cell>
          <cell r="D96">
            <v>1</v>
          </cell>
          <cell r="E96">
            <v>28571.428571428569</v>
          </cell>
          <cell r="F96">
            <v>30000</v>
          </cell>
        </row>
        <row r="97">
          <cell r="A97" t="str">
            <v>MV38-22</v>
          </cell>
          <cell r="B97" t="str">
            <v>D©y ®ång bäc  MV38-22 kV</v>
          </cell>
          <cell r="C97" t="str">
            <v>m</v>
          </cell>
          <cell r="D97">
            <v>1</v>
          </cell>
          <cell r="E97">
            <v>31997</v>
          </cell>
          <cell r="F97">
            <v>35196.700000000004</v>
          </cell>
        </row>
        <row r="98">
          <cell r="A98" t="str">
            <v>MV48-22</v>
          </cell>
          <cell r="B98" t="str">
            <v>D©y ®ång bäc  MV48-22 kV</v>
          </cell>
          <cell r="C98" t="str">
            <v>m</v>
          </cell>
          <cell r="D98">
            <v>1</v>
          </cell>
          <cell r="E98">
            <v>40000</v>
          </cell>
          <cell r="F98">
            <v>42000</v>
          </cell>
        </row>
        <row r="99">
          <cell r="A99" t="str">
            <v>MV60-22</v>
          </cell>
          <cell r="B99" t="str">
            <v>D©y ®ång bäc  MV60-22 kV</v>
          </cell>
          <cell r="C99" t="str">
            <v>m</v>
          </cell>
          <cell r="D99">
            <v>1</v>
          </cell>
          <cell r="E99">
            <v>40000</v>
          </cell>
          <cell r="F99">
            <v>42000</v>
          </cell>
        </row>
        <row r="100">
          <cell r="A100" t="str">
            <v>MV75-22</v>
          </cell>
          <cell r="B100" t="str">
            <v>D©y ®ång bäc  MV75-22 kV</v>
          </cell>
          <cell r="C100" t="str">
            <v>m</v>
          </cell>
          <cell r="D100">
            <v>1</v>
          </cell>
          <cell r="E100">
            <v>40000</v>
          </cell>
          <cell r="F100">
            <v>42000</v>
          </cell>
        </row>
        <row r="101">
          <cell r="A101" t="str">
            <v>MV4</v>
          </cell>
          <cell r="B101" t="str">
            <v>D©y ®ång bäc PVC- M(1x4)</v>
          </cell>
          <cell r="C101" t="str">
            <v>m</v>
          </cell>
          <cell r="D101">
            <v>1</v>
          </cell>
          <cell r="E101">
            <v>2523.8095238095239</v>
          </cell>
          <cell r="F101">
            <v>2650</v>
          </cell>
        </row>
        <row r="102">
          <cell r="A102" t="str">
            <v>MV6</v>
          </cell>
          <cell r="B102" t="str">
            <v>D©y ®ång bäc PVC- MV6</v>
          </cell>
          <cell r="C102" t="str">
            <v>m</v>
          </cell>
          <cell r="D102">
            <v>1</v>
          </cell>
          <cell r="E102">
            <v>3571.4285714285711</v>
          </cell>
          <cell r="F102">
            <v>3750</v>
          </cell>
        </row>
        <row r="103">
          <cell r="A103" t="str">
            <v>MV10</v>
          </cell>
          <cell r="B103" t="str">
            <v>D©y ®ång bäc PVC- MV10</v>
          </cell>
          <cell r="C103" t="str">
            <v>m</v>
          </cell>
          <cell r="D103">
            <v>1</v>
          </cell>
          <cell r="E103">
            <v>4304.7619047619046</v>
          </cell>
          <cell r="F103">
            <v>4520</v>
          </cell>
        </row>
        <row r="104">
          <cell r="A104" t="str">
            <v>MV14</v>
          </cell>
          <cell r="B104" t="str">
            <v>D©y ®ång bäc PVC- MV14</v>
          </cell>
          <cell r="C104" t="str">
            <v>m</v>
          </cell>
          <cell r="D104">
            <v>1</v>
          </cell>
          <cell r="E104">
            <v>5809.5238095238092</v>
          </cell>
          <cell r="F104">
            <v>6100</v>
          </cell>
        </row>
        <row r="105">
          <cell r="A105" t="str">
            <v>MV16</v>
          </cell>
          <cell r="B105" t="str">
            <v>D©y ®ång bäc PVC- MV16</v>
          </cell>
          <cell r="C105" t="str">
            <v>m</v>
          </cell>
          <cell r="D105">
            <v>1</v>
          </cell>
          <cell r="E105">
            <v>6430.49</v>
          </cell>
          <cell r="F105">
            <v>7073.5390000000007</v>
          </cell>
        </row>
        <row r="106">
          <cell r="A106" t="str">
            <v>MV22</v>
          </cell>
          <cell r="B106" t="str">
            <v>D©y ®ång bäc PVC- MV22</v>
          </cell>
          <cell r="C106" t="str">
            <v>m</v>
          </cell>
          <cell r="D106">
            <v>1</v>
          </cell>
          <cell r="E106">
            <v>8380.9523809523798</v>
          </cell>
          <cell r="F106">
            <v>8800</v>
          </cell>
        </row>
        <row r="107">
          <cell r="A107" t="str">
            <v>MV35</v>
          </cell>
          <cell r="B107" t="str">
            <v>D©y ®ång bäc PVC- MV35</v>
          </cell>
          <cell r="C107" t="str">
            <v>m</v>
          </cell>
          <cell r="D107">
            <v>1</v>
          </cell>
          <cell r="E107">
            <v>12571.428571428571</v>
          </cell>
          <cell r="F107">
            <v>13200</v>
          </cell>
        </row>
        <row r="108">
          <cell r="A108" t="str">
            <v>MV38</v>
          </cell>
          <cell r="B108" t="str">
            <v>D©y ®ång bäc PVC- MV38</v>
          </cell>
          <cell r="C108" t="str">
            <v>m</v>
          </cell>
          <cell r="D108">
            <v>1</v>
          </cell>
          <cell r="E108">
            <v>13283.1</v>
          </cell>
          <cell r="F108">
            <v>13500</v>
          </cell>
        </row>
        <row r="109">
          <cell r="A109" t="str">
            <v>MV50</v>
          </cell>
          <cell r="B109" t="str">
            <v>D©y ®ång bäc PVC- MV50</v>
          </cell>
          <cell r="C109" t="str">
            <v>m</v>
          </cell>
          <cell r="D109">
            <v>1</v>
          </cell>
          <cell r="E109">
            <v>16761.90476190476</v>
          </cell>
          <cell r="F109">
            <v>17600</v>
          </cell>
        </row>
        <row r="110">
          <cell r="A110" t="str">
            <v>MV70</v>
          </cell>
          <cell r="B110" t="str">
            <v>D©y ®ång bäc PVC- MV70</v>
          </cell>
          <cell r="C110" t="str">
            <v>m</v>
          </cell>
          <cell r="D110">
            <v>1</v>
          </cell>
          <cell r="E110">
            <v>20585</v>
          </cell>
          <cell r="F110">
            <v>24000</v>
          </cell>
        </row>
        <row r="111">
          <cell r="A111" t="str">
            <v>MV75</v>
          </cell>
          <cell r="B111" t="str">
            <v>D©y ®ång bäc PVC- MV75</v>
          </cell>
          <cell r="C111" t="str">
            <v>m</v>
          </cell>
          <cell r="D111">
            <v>1</v>
          </cell>
          <cell r="E111">
            <v>25619.047619047618</v>
          </cell>
          <cell r="F111">
            <v>26900</v>
          </cell>
        </row>
        <row r="112">
          <cell r="A112" t="str">
            <v>MV95</v>
          </cell>
          <cell r="B112" t="str">
            <v>D©y ®ång bäc PVC- MV95</v>
          </cell>
          <cell r="C112" t="str">
            <v>m</v>
          </cell>
          <cell r="D112">
            <v>1</v>
          </cell>
          <cell r="E112">
            <v>28170</v>
          </cell>
          <cell r="F112">
            <v>33700</v>
          </cell>
        </row>
        <row r="113">
          <cell r="A113" t="str">
            <v>MV100</v>
          </cell>
          <cell r="B113" t="str">
            <v>D©y ®ång bäc PVC- MV100</v>
          </cell>
          <cell r="C113" t="str">
            <v>m</v>
          </cell>
          <cell r="D113">
            <v>1</v>
          </cell>
          <cell r="E113">
            <v>34000</v>
          </cell>
          <cell r="F113">
            <v>35700</v>
          </cell>
        </row>
        <row r="114">
          <cell r="A114" t="str">
            <v>MV120</v>
          </cell>
          <cell r="B114" t="str">
            <v>D©y ®ång bäc PVC- MV120</v>
          </cell>
          <cell r="C114" t="str">
            <v>m</v>
          </cell>
          <cell r="D114">
            <v>1</v>
          </cell>
          <cell r="E114">
            <v>34589</v>
          </cell>
          <cell r="F114">
            <v>40200</v>
          </cell>
        </row>
        <row r="115">
          <cell r="A115" t="str">
            <v>MV150</v>
          </cell>
          <cell r="B115" t="str">
            <v>D©y ®ång bäc PVC- MV150</v>
          </cell>
          <cell r="C115" t="str">
            <v>m</v>
          </cell>
          <cell r="D115">
            <v>1</v>
          </cell>
          <cell r="E115">
            <v>50380.952380952382</v>
          </cell>
          <cell r="F115">
            <v>52900</v>
          </cell>
        </row>
        <row r="116">
          <cell r="A116" t="str">
            <v>MV185</v>
          </cell>
          <cell r="B116" t="str">
            <v>D©y ®ång bäc PVC- MV185</v>
          </cell>
          <cell r="C116" t="str">
            <v>m</v>
          </cell>
          <cell r="D116">
            <v>1</v>
          </cell>
          <cell r="E116">
            <v>54237</v>
          </cell>
          <cell r="F116">
            <v>64000</v>
          </cell>
        </row>
        <row r="117">
          <cell r="A117" t="str">
            <v>MV200</v>
          </cell>
          <cell r="B117" t="str">
            <v>D©y ®ång bäc PVC- MV200</v>
          </cell>
          <cell r="C117" t="str">
            <v>m</v>
          </cell>
          <cell r="D117">
            <v>1</v>
          </cell>
          <cell r="E117">
            <v>64761.904761904756</v>
          </cell>
          <cell r="F117">
            <v>68000</v>
          </cell>
        </row>
        <row r="118">
          <cell r="A118" t="str">
            <v>MV240</v>
          </cell>
          <cell r="B118" t="str">
            <v>D©y ®ång bäc PVC- MV240</v>
          </cell>
          <cell r="C118" t="str">
            <v>m</v>
          </cell>
          <cell r="D118">
            <v>1</v>
          </cell>
          <cell r="E118">
            <v>69810</v>
          </cell>
          <cell r="F118">
            <v>82600</v>
          </cell>
        </row>
        <row r="119">
          <cell r="A119" t="str">
            <v>MV2x30/10</v>
          </cell>
          <cell r="B119" t="str">
            <v>D©y ®ång bäc 2x30/10</v>
          </cell>
          <cell r="C119" t="str">
            <v>m</v>
          </cell>
          <cell r="D119">
            <v>1</v>
          </cell>
          <cell r="E119">
            <v>5680</v>
          </cell>
          <cell r="F119">
            <v>6248.0000000000009</v>
          </cell>
        </row>
        <row r="120">
          <cell r="A120" t="str">
            <v>MV20/10</v>
          </cell>
          <cell r="B120" t="str">
            <v>D©y ®ång bäc  20/10</v>
          </cell>
          <cell r="C120" t="str">
            <v>m</v>
          </cell>
          <cell r="D120">
            <v>1</v>
          </cell>
          <cell r="E120">
            <v>1523.8095238095239</v>
          </cell>
          <cell r="F120">
            <v>1676.1904761904764</v>
          </cell>
        </row>
        <row r="121">
          <cell r="A121" t="str">
            <v>MV30/10</v>
          </cell>
          <cell r="B121" t="str">
            <v>D©y ®ång bäc  30/10 tãm cæ sø</v>
          </cell>
          <cell r="C121" t="str">
            <v>m</v>
          </cell>
          <cell r="D121">
            <v>1</v>
          </cell>
          <cell r="E121">
            <v>1714.2857142857142</v>
          </cell>
          <cell r="F121">
            <v>1885.7142857142858</v>
          </cell>
        </row>
        <row r="122">
          <cell r="A122" t="str">
            <v>MV40/10</v>
          </cell>
          <cell r="B122" t="str">
            <v>D©y ®ång bäc  40/10</v>
          </cell>
          <cell r="C122" t="str">
            <v>m</v>
          </cell>
          <cell r="D122">
            <v>1</v>
          </cell>
          <cell r="E122">
            <v>2840</v>
          </cell>
          <cell r="F122">
            <v>3124.0000000000005</v>
          </cell>
        </row>
        <row r="123">
          <cell r="A123" t="str">
            <v>MV2x8</v>
          </cell>
          <cell r="B123" t="str">
            <v>D©y ®ång bäc  2x8</v>
          </cell>
          <cell r="C123" t="str">
            <v>m</v>
          </cell>
          <cell r="D123">
            <v>1</v>
          </cell>
          <cell r="E123">
            <v>11040.27</v>
          </cell>
          <cell r="F123">
            <v>12144.297000000002</v>
          </cell>
        </row>
        <row r="124">
          <cell r="A124" t="str">
            <v>M30/10</v>
          </cell>
          <cell r="B124" t="str">
            <v>D©y ®ång trÇn  30/10</v>
          </cell>
          <cell r="C124" t="str">
            <v>m</v>
          </cell>
          <cell r="D124">
            <v>1</v>
          </cell>
          <cell r="E124">
            <v>2840</v>
          </cell>
          <cell r="F124">
            <v>3124.0000000000005</v>
          </cell>
        </row>
        <row r="125">
          <cell r="A125" t="str">
            <v>M40/10</v>
          </cell>
          <cell r="B125" t="str">
            <v>D©y ®ång trÇn  40/10</v>
          </cell>
          <cell r="C125" t="str">
            <v>m</v>
          </cell>
          <cell r="D125">
            <v>1</v>
          </cell>
          <cell r="E125">
            <v>2840</v>
          </cell>
          <cell r="F125">
            <v>3124.0000000000005</v>
          </cell>
        </row>
        <row r="126">
          <cell r="A126" t="str">
            <v>(3x16+10)</v>
          </cell>
          <cell r="B126" t="str">
            <v>D©y ®ång bäc M(3x16+1x10)-600V</v>
          </cell>
          <cell r="C126" t="str">
            <v>m</v>
          </cell>
          <cell r="D126">
            <v>1</v>
          </cell>
          <cell r="E126">
            <v>31680</v>
          </cell>
          <cell r="F126">
            <v>34848</v>
          </cell>
        </row>
        <row r="127">
          <cell r="A127" t="str">
            <v>(3x25+16)</v>
          </cell>
          <cell r="B127" t="str">
            <v>D©y ®ång bäc M(3x25+1x16)-600V</v>
          </cell>
          <cell r="C127" t="str">
            <v>m</v>
          </cell>
          <cell r="D127">
            <v>1</v>
          </cell>
          <cell r="E127">
            <v>42034.559999999998</v>
          </cell>
          <cell r="F127">
            <v>46238.016000000003</v>
          </cell>
        </row>
        <row r="128">
          <cell r="A128" t="str">
            <v>(3x35+16)</v>
          </cell>
          <cell r="B128" t="str">
            <v>D©y ®ång bäc M(3x35+1x16)-600V</v>
          </cell>
          <cell r="C128" t="str">
            <v>m</v>
          </cell>
          <cell r="D128">
            <v>1</v>
          </cell>
          <cell r="E128">
            <v>31680</v>
          </cell>
          <cell r="F128">
            <v>34848</v>
          </cell>
        </row>
        <row r="129">
          <cell r="A129" t="str">
            <v>(3x50+38)</v>
          </cell>
          <cell r="B129" t="str">
            <v>D©y ®ång bäc M(3x50+1x38)-600V</v>
          </cell>
          <cell r="C129" t="str">
            <v>m</v>
          </cell>
          <cell r="D129">
            <v>1</v>
          </cell>
          <cell r="E129">
            <v>42034.559999999998</v>
          </cell>
          <cell r="F129">
            <v>46238.016000000003</v>
          </cell>
        </row>
        <row r="130">
          <cell r="A130" t="str">
            <v>(3x70+50)</v>
          </cell>
          <cell r="B130" t="str">
            <v>D©y ®ång bäc M(3x70+1x50)-600V</v>
          </cell>
          <cell r="C130" t="str">
            <v>m</v>
          </cell>
          <cell r="D130">
            <v>1</v>
          </cell>
          <cell r="E130">
            <v>31680</v>
          </cell>
          <cell r="F130">
            <v>34848</v>
          </cell>
        </row>
        <row r="131">
          <cell r="A131" t="str">
            <v>(3x95+50)</v>
          </cell>
          <cell r="B131" t="str">
            <v>D©y ®ång bäc M(3x95+1x50)-600V</v>
          </cell>
          <cell r="C131" t="str">
            <v>m</v>
          </cell>
          <cell r="D131">
            <v>1</v>
          </cell>
          <cell r="E131">
            <v>42034.559999999998</v>
          </cell>
          <cell r="F131">
            <v>46238.016000000003</v>
          </cell>
        </row>
        <row r="132">
          <cell r="A132" t="str">
            <v>(3x120+70)</v>
          </cell>
          <cell r="B132" t="str">
            <v>D©y ®ång bäc M(3x120+1x70)-600V</v>
          </cell>
          <cell r="C132" t="str">
            <v>m</v>
          </cell>
          <cell r="D132">
            <v>1</v>
          </cell>
          <cell r="E132">
            <v>159155</v>
          </cell>
          <cell r="F132">
            <v>175070.5</v>
          </cell>
        </row>
        <row r="133">
          <cell r="A133" t="str">
            <v>(3x150+95)</v>
          </cell>
          <cell r="B133" t="str">
            <v>D©y ®ång bäc M(3x150+1x95)-600V</v>
          </cell>
          <cell r="C133" t="str">
            <v>m</v>
          </cell>
          <cell r="D133">
            <v>1</v>
          </cell>
          <cell r="E133">
            <v>195168</v>
          </cell>
          <cell r="F133">
            <v>214684.80000000002</v>
          </cell>
        </row>
        <row r="134">
          <cell r="A134" t="str">
            <v>(3x185+95)</v>
          </cell>
          <cell r="B134" t="str">
            <v>D©y ®ång bäc M(3x185+1x95)-600V</v>
          </cell>
          <cell r="C134" t="str">
            <v>m</v>
          </cell>
          <cell r="D134">
            <v>1</v>
          </cell>
          <cell r="E134">
            <v>247108</v>
          </cell>
          <cell r="F134">
            <v>271818.80000000005</v>
          </cell>
        </row>
        <row r="135">
          <cell r="A135" t="str">
            <v>(3x240+120)</v>
          </cell>
          <cell r="B135" t="str">
            <v>D©y ®ång bäc M(3x240+1x120)-600V</v>
          </cell>
          <cell r="C135" t="str">
            <v>m</v>
          </cell>
          <cell r="D135">
            <v>1</v>
          </cell>
          <cell r="E135">
            <v>322593</v>
          </cell>
          <cell r="F135">
            <v>354852.30000000005</v>
          </cell>
        </row>
        <row r="136">
          <cell r="A136" t="str">
            <v>(3x70)-22</v>
          </cell>
          <cell r="B136" t="str">
            <v>D©y ®ång bäc M(3x70)-22V</v>
          </cell>
          <cell r="C136" t="str">
            <v>m</v>
          </cell>
          <cell r="D136">
            <v>1</v>
          </cell>
          <cell r="E136">
            <v>31680</v>
          </cell>
          <cell r="F136">
            <v>34848</v>
          </cell>
        </row>
        <row r="137">
          <cell r="A137" t="str">
            <v>(3x95)-22</v>
          </cell>
          <cell r="B137" t="str">
            <v>D©y ®ång bäc M(3x95)-22V</v>
          </cell>
          <cell r="C137" t="str">
            <v>m</v>
          </cell>
          <cell r="D137">
            <v>1</v>
          </cell>
          <cell r="E137">
            <v>31680</v>
          </cell>
          <cell r="F137">
            <v>34848</v>
          </cell>
        </row>
        <row r="138">
          <cell r="A138" t="str">
            <v>(3x120)-22</v>
          </cell>
          <cell r="B138" t="str">
            <v>D©y ®ång bäc M(3x120)-22V</v>
          </cell>
          <cell r="C138" t="str">
            <v>m</v>
          </cell>
          <cell r="D138">
            <v>1</v>
          </cell>
          <cell r="E138">
            <v>31680</v>
          </cell>
          <cell r="F138">
            <v>34848</v>
          </cell>
        </row>
        <row r="139">
          <cell r="A139" t="str">
            <v>(3x150)-22</v>
          </cell>
          <cell r="B139" t="str">
            <v>D©y ®ång bäc M(3x150)-22V</v>
          </cell>
          <cell r="C139" t="str">
            <v>m</v>
          </cell>
          <cell r="D139">
            <v>1</v>
          </cell>
          <cell r="E139">
            <v>31680</v>
          </cell>
          <cell r="F139">
            <v>34848</v>
          </cell>
        </row>
        <row r="140">
          <cell r="A140" t="str">
            <v>(3x185)-22</v>
          </cell>
          <cell r="B140" t="str">
            <v>D©y ®ång bäc M(3x185)-22V</v>
          </cell>
          <cell r="C140" t="str">
            <v>m</v>
          </cell>
          <cell r="D140">
            <v>1</v>
          </cell>
          <cell r="E140">
            <v>31680</v>
          </cell>
          <cell r="F140">
            <v>34848</v>
          </cell>
        </row>
        <row r="141">
          <cell r="A141" t="str">
            <v>(3x240)-22</v>
          </cell>
          <cell r="B141" t="str">
            <v>D©y ®ång bäc M(3x240)-22V</v>
          </cell>
          <cell r="C141" t="str">
            <v>m</v>
          </cell>
          <cell r="D141">
            <v>1</v>
          </cell>
          <cell r="E141">
            <v>31680</v>
          </cell>
          <cell r="F141">
            <v>34848</v>
          </cell>
        </row>
        <row r="142">
          <cell r="A142" t="str">
            <v>7x30/10-7</v>
          </cell>
          <cell r="B142" t="str">
            <v>C¸p ®¬n 7 ruét  30/10-7</v>
          </cell>
          <cell r="C142" t="str">
            <v>m</v>
          </cell>
          <cell r="D142">
            <v>1</v>
          </cell>
          <cell r="E142">
            <v>4000</v>
          </cell>
          <cell r="F142">
            <v>4200</v>
          </cell>
        </row>
        <row r="143">
          <cell r="A143" t="str">
            <v xml:space="preserve">4x3 </v>
          </cell>
          <cell r="B143" t="str">
            <v xml:space="preserve">D©y 4x3 mÒm </v>
          </cell>
          <cell r="C143" t="str">
            <v>m</v>
          </cell>
          <cell r="D143">
            <v>1</v>
          </cell>
          <cell r="E143">
            <v>14761.904761904761</v>
          </cell>
          <cell r="F143">
            <v>15500</v>
          </cell>
        </row>
        <row r="144">
          <cell r="A144" t="str">
            <v xml:space="preserve">4x11 </v>
          </cell>
          <cell r="B144" t="str">
            <v xml:space="preserve">D©y 4x11 mÒm </v>
          </cell>
          <cell r="C144" t="str">
            <v>m</v>
          </cell>
          <cell r="D144">
            <v>1</v>
          </cell>
          <cell r="E144">
            <v>29047.619047619046</v>
          </cell>
          <cell r="F144">
            <v>30500</v>
          </cell>
        </row>
        <row r="145">
          <cell r="A145" t="str">
            <v xml:space="preserve">4x22 </v>
          </cell>
          <cell r="B145" t="str">
            <v xml:space="preserve">D©y 4x22 mÒm </v>
          </cell>
          <cell r="C145" t="str">
            <v>m</v>
          </cell>
          <cell r="D145">
            <v>1</v>
          </cell>
          <cell r="E145">
            <v>53333.333333333328</v>
          </cell>
          <cell r="F145">
            <v>56000</v>
          </cell>
        </row>
        <row r="146">
          <cell r="A146" t="str">
            <v>C-35</v>
          </cell>
          <cell r="B146" t="str">
            <v>D©y thÐp  C-35</v>
          </cell>
          <cell r="C146" t="str">
            <v>TÊn</v>
          </cell>
          <cell r="D146">
            <v>1</v>
          </cell>
          <cell r="E146">
            <v>12380952.380952381</v>
          </cell>
          <cell r="F146">
            <v>13000000</v>
          </cell>
        </row>
        <row r="147">
          <cell r="A147" t="str">
            <v>C-50</v>
          </cell>
          <cell r="B147" t="str">
            <v>D©y thÐp  C-50</v>
          </cell>
          <cell r="C147" t="str">
            <v>TÊn</v>
          </cell>
          <cell r="D147">
            <v>1</v>
          </cell>
          <cell r="E147">
            <v>12380952.380952381</v>
          </cell>
          <cell r="F147">
            <v>13000000</v>
          </cell>
        </row>
        <row r="148">
          <cell r="A148" t="str">
            <v>TK35</v>
          </cell>
          <cell r="B148" t="str">
            <v>D©y c¸p thÐp  TK35</v>
          </cell>
          <cell r="C148" t="str">
            <v>Kg</v>
          </cell>
          <cell r="D148">
            <v>1</v>
          </cell>
          <cell r="E148">
            <v>12380.95238095238</v>
          </cell>
          <cell r="F148">
            <v>13000</v>
          </cell>
        </row>
        <row r="149">
          <cell r="A149" t="str">
            <v>TK50</v>
          </cell>
          <cell r="B149" t="str">
            <v>D©y c¸p thÐp  TK50</v>
          </cell>
          <cell r="C149" t="str">
            <v>kg</v>
          </cell>
          <cell r="D149">
            <v>1</v>
          </cell>
          <cell r="E149">
            <v>12380.95238095238</v>
          </cell>
          <cell r="F149">
            <v>13000</v>
          </cell>
        </row>
        <row r="150">
          <cell r="A150" t="str">
            <v>Dts</v>
          </cell>
          <cell r="B150" t="str">
            <v>D©y nh«m tãm cæ sø d=4mm</v>
          </cell>
          <cell r="C150" t="str">
            <v>m</v>
          </cell>
          <cell r="D150">
            <v>1</v>
          </cell>
          <cell r="E150">
            <v>1000</v>
          </cell>
        </row>
        <row r="151">
          <cell r="A151" t="str">
            <v>Tb2</v>
          </cell>
          <cell r="B151" t="str">
            <v xml:space="preserve">D©y thÐp buéc ®k = 2mm </v>
          </cell>
          <cell r="C151" t="str">
            <v>kg</v>
          </cell>
          <cell r="D151">
            <v>1</v>
          </cell>
          <cell r="E151">
            <v>6190.4761904761899</v>
          </cell>
          <cell r="F151">
            <v>6500</v>
          </cell>
        </row>
        <row r="152">
          <cell r="A152" t="str">
            <v>Tb3</v>
          </cell>
          <cell r="B152" t="str">
            <v xml:space="preserve">D©y thÐp buéc ®k = 3mm </v>
          </cell>
          <cell r="C152" t="str">
            <v>kg</v>
          </cell>
          <cell r="D152">
            <v>1</v>
          </cell>
          <cell r="E152">
            <v>5714.2857142857138</v>
          </cell>
          <cell r="F152">
            <v>6000</v>
          </cell>
        </row>
        <row r="153">
          <cell r="A153" t="str">
            <v>Tb4</v>
          </cell>
          <cell r="B153" t="str">
            <v xml:space="preserve">D©y thÐp buéc ®k = 4mm </v>
          </cell>
          <cell r="C153" t="str">
            <v>kg</v>
          </cell>
          <cell r="D153">
            <v>1</v>
          </cell>
          <cell r="E153">
            <v>5238.0952380952376</v>
          </cell>
          <cell r="F153">
            <v>5500</v>
          </cell>
        </row>
        <row r="154">
          <cell r="A154" t="str">
            <v>C¸p xo¾n</v>
          </cell>
          <cell r="B154" t="str">
            <v>C¸p vÆn xo¾n</v>
          </cell>
        </row>
        <row r="155">
          <cell r="A155" t="str">
            <v>A(4x35)</v>
          </cell>
          <cell r="B155" t="str">
            <v>D©y vÆn xo¾n A(4x35)</v>
          </cell>
          <cell r="C155" t="str">
            <v>m</v>
          </cell>
          <cell r="D155">
            <v>1</v>
          </cell>
          <cell r="E155">
            <v>33333.333333333328</v>
          </cell>
          <cell r="F155">
            <v>35000</v>
          </cell>
        </row>
        <row r="156">
          <cell r="A156" t="str">
            <v>A(4x50)</v>
          </cell>
          <cell r="B156" t="str">
            <v>D©y vÆn xo¾n A(4x50)</v>
          </cell>
          <cell r="C156" t="str">
            <v>m</v>
          </cell>
          <cell r="D156">
            <v>1</v>
          </cell>
          <cell r="E156">
            <v>40000</v>
          </cell>
          <cell r="F156">
            <v>42000</v>
          </cell>
        </row>
        <row r="157">
          <cell r="A157" t="str">
            <v>A(4x70)</v>
          </cell>
          <cell r="B157" t="str">
            <v>D©y vÆn xo¾n A(4x70)</v>
          </cell>
          <cell r="C157" t="str">
            <v>m</v>
          </cell>
          <cell r="D157">
            <v>1</v>
          </cell>
          <cell r="E157">
            <v>45714.28571428571</v>
          </cell>
          <cell r="F157">
            <v>48000</v>
          </cell>
        </row>
        <row r="158">
          <cell r="A158" t="str">
            <v>A(4x95)</v>
          </cell>
          <cell r="B158" t="str">
            <v>D©y vÆn xo¾n A(4x95)</v>
          </cell>
          <cell r="C158" t="str">
            <v>m</v>
          </cell>
          <cell r="D158">
            <v>1</v>
          </cell>
          <cell r="E158">
            <v>52380.952380952382</v>
          </cell>
          <cell r="F158">
            <v>55000</v>
          </cell>
        </row>
        <row r="159">
          <cell r="A159" t="str">
            <v>A(4x120)</v>
          </cell>
          <cell r="B159" t="str">
            <v>D©y vÆn xo¾n A(4x120)</v>
          </cell>
          <cell r="C159" t="str">
            <v>m</v>
          </cell>
          <cell r="D159">
            <v>1</v>
          </cell>
          <cell r="E159">
            <v>61904.761904761901</v>
          </cell>
          <cell r="F159">
            <v>65000</v>
          </cell>
        </row>
        <row r="160">
          <cell r="A160" t="str">
            <v>A(4x150)</v>
          </cell>
          <cell r="B160" t="str">
            <v>D©y vÆn xo¾n A(4x150)</v>
          </cell>
          <cell r="C160" t="str">
            <v>m</v>
          </cell>
          <cell r="D160">
            <v>1</v>
          </cell>
          <cell r="E160">
            <v>71428.57142857142</v>
          </cell>
          <cell r="F160">
            <v>75000</v>
          </cell>
        </row>
        <row r="161">
          <cell r="A161" t="str">
            <v>A(4x185)</v>
          </cell>
          <cell r="B161" t="str">
            <v>D©y vÆn xo¾n A(4x185)</v>
          </cell>
          <cell r="C161" t="str">
            <v>m</v>
          </cell>
          <cell r="D161">
            <v>1</v>
          </cell>
          <cell r="E161">
            <v>80952.380952380947</v>
          </cell>
          <cell r="F161">
            <v>85000</v>
          </cell>
        </row>
        <row r="162">
          <cell r="A162" t="str">
            <v>A(4x240)</v>
          </cell>
          <cell r="B162" t="str">
            <v>D©y vÆn xo¾n A(4x240)</v>
          </cell>
          <cell r="C162" t="str">
            <v>m</v>
          </cell>
          <cell r="D162">
            <v>1</v>
          </cell>
          <cell r="E162">
            <v>100000</v>
          </cell>
          <cell r="F162">
            <v>105000</v>
          </cell>
        </row>
        <row r="163">
          <cell r="B163" t="str">
            <v xml:space="preserve">D©y thu håi </v>
          </cell>
        </row>
        <row r="164">
          <cell r="A164" t="str">
            <v>AV50a</v>
          </cell>
          <cell r="B164" t="str">
            <v>D©y nh«m bäc AV50, TH</v>
          </cell>
          <cell r="C164" t="str">
            <v>m</v>
          </cell>
          <cell r="D164">
            <v>1</v>
          </cell>
          <cell r="E164">
            <v>1431</v>
          </cell>
        </row>
        <row r="165">
          <cell r="A165" t="str">
            <v>AV70a</v>
          </cell>
          <cell r="B165" t="str">
            <v>D©y nh«m bäc AV70, TH</v>
          </cell>
          <cell r="C165" t="str">
            <v>m</v>
          </cell>
          <cell r="D165">
            <v>1</v>
          </cell>
          <cell r="E165">
            <v>4095.6</v>
          </cell>
        </row>
        <row r="166">
          <cell r="A166" t="str">
            <v>AV95a</v>
          </cell>
          <cell r="B166" t="str">
            <v>D©y nh«m bäc AV95, TH</v>
          </cell>
          <cell r="C166" t="str">
            <v>m</v>
          </cell>
          <cell r="D166">
            <v>1</v>
          </cell>
          <cell r="E166">
            <v>1905.81</v>
          </cell>
        </row>
        <row r="167">
          <cell r="A167" t="str">
            <v>AV120a</v>
          </cell>
          <cell r="B167" t="str">
            <v>D©y nh«m bäc AV120, TH</v>
          </cell>
          <cell r="C167" t="str">
            <v>m</v>
          </cell>
          <cell r="D167">
            <v>1</v>
          </cell>
          <cell r="E167">
            <v>6668.4</v>
          </cell>
        </row>
        <row r="168">
          <cell r="A168" t="str">
            <v>AV150a</v>
          </cell>
          <cell r="B168" t="str">
            <v>D©y nh«m bäc AV150, TH</v>
          </cell>
          <cell r="C168" t="str">
            <v>m</v>
          </cell>
          <cell r="D168">
            <v>1</v>
          </cell>
          <cell r="E168">
            <v>8362.1999999999989</v>
          </cell>
        </row>
        <row r="169">
          <cell r="A169" t="str">
            <v>AV185a</v>
          </cell>
          <cell r="B169" t="str">
            <v>D©y nh«m bäc AV185, TH</v>
          </cell>
          <cell r="C169" t="str">
            <v>m</v>
          </cell>
          <cell r="D169">
            <v>1</v>
          </cell>
          <cell r="E169">
            <v>10920</v>
          </cell>
        </row>
        <row r="170">
          <cell r="A170" t="str">
            <v>MV22a</v>
          </cell>
          <cell r="B170" t="str">
            <v>D©y ®ång bäc PVC- MV22 60%</v>
          </cell>
          <cell r="C170" t="str">
            <v>m</v>
          </cell>
          <cell r="D170">
            <v>1</v>
          </cell>
          <cell r="E170">
            <v>5028.5714285714284</v>
          </cell>
          <cell r="F170">
            <v>5280</v>
          </cell>
        </row>
        <row r="171">
          <cell r="A171" t="str">
            <v>MV35a</v>
          </cell>
          <cell r="B171" t="str">
            <v>D©y ®ång bäc PVC- MV35 60%</v>
          </cell>
          <cell r="C171" t="str">
            <v>m</v>
          </cell>
          <cell r="D171">
            <v>1</v>
          </cell>
          <cell r="E171">
            <v>7542.8571428571422</v>
          </cell>
          <cell r="F171">
            <v>7920</v>
          </cell>
        </row>
        <row r="172">
          <cell r="A172" t="str">
            <v>MV38a</v>
          </cell>
          <cell r="B172" t="str">
            <v>D©y ®ång bäc PVC- MV38 60%</v>
          </cell>
          <cell r="C172" t="str">
            <v>m</v>
          </cell>
          <cell r="D172">
            <v>1</v>
          </cell>
          <cell r="E172">
            <v>9731.25</v>
          </cell>
          <cell r="F172">
            <v>10704.375</v>
          </cell>
        </row>
        <row r="173">
          <cell r="A173" t="str">
            <v>MV95a</v>
          </cell>
          <cell r="B173" t="str">
            <v>D©y ®ång bäc  MV95   60%</v>
          </cell>
          <cell r="C173" t="str">
            <v>m</v>
          </cell>
          <cell r="D173">
            <v>1</v>
          </cell>
          <cell r="E173">
            <v>19257.142857142855</v>
          </cell>
          <cell r="F173">
            <v>20220</v>
          </cell>
        </row>
        <row r="174">
          <cell r="A174" t="str">
            <v>MV75a</v>
          </cell>
          <cell r="B174" t="str">
            <v>D©y ®ång bäc  MV70   60%</v>
          </cell>
          <cell r="C174" t="str">
            <v>m</v>
          </cell>
          <cell r="D174">
            <v>1</v>
          </cell>
          <cell r="E174">
            <v>15371.428571428571</v>
          </cell>
          <cell r="F174">
            <v>16140</v>
          </cell>
        </row>
        <row r="175">
          <cell r="A175" t="str">
            <v>MV50a</v>
          </cell>
          <cell r="B175" t="str">
            <v>D©y ®ång bäc PVC- MV50 60%</v>
          </cell>
          <cell r="C175" t="str">
            <v>m</v>
          </cell>
          <cell r="D175">
            <v>1</v>
          </cell>
          <cell r="E175">
            <v>10057.142857142857</v>
          </cell>
          <cell r="F175">
            <v>10560</v>
          </cell>
        </row>
        <row r="176">
          <cell r="A176" t="str">
            <v>MV60a</v>
          </cell>
          <cell r="B176" t="str">
            <v>D©y ®ång bäc  MV60   60%</v>
          </cell>
          <cell r="C176" t="str">
            <v>m</v>
          </cell>
          <cell r="D176">
            <v>1</v>
          </cell>
          <cell r="E176">
            <v>10057.142857142857</v>
          </cell>
          <cell r="F176">
            <v>10560</v>
          </cell>
        </row>
        <row r="177">
          <cell r="A177" t="str">
            <v>MV120a</v>
          </cell>
          <cell r="B177" t="str">
            <v>D©y ®ång bäc  MV120   60%</v>
          </cell>
          <cell r="C177" t="str">
            <v>m</v>
          </cell>
          <cell r="D177">
            <v>1</v>
          </cell>
          <cell r="E177">
            <v>22971.428571428569</v>
          </cell>
          <cell r="F177">
            <v>24120</v>
          </cell>
        </row>
        <row r="178">
          <cell r="A178" t="str">
            <v>MV22-22a</v>
          </cell>
          <cell r="B178" t="str">
            <v>D©y ®ång bäc  MV22-22 kV 50%</v>
          </cell>
          <cell r="C178" t="str">
            <v>m</v>
          </cell>
          <cell r="D178">
            <v>1</v>
          </cell>
          <cell r="E178">
            <v>14285.714285714284</v>
          </cell>
          <cell r="F178">
            <v>15000</v>
          </cell>
        </row>
        <row r="179">
          <cell r="A179" t="str">
            <v>MV38-22a</v>
          </cell>
          <cell r="B179" t="str">
            <v>D©y ®ång bäc  MV38-22 kV 50%</v>
          </cell>
          <cell r="C179" t="str">
            <v>m</v>
          </cell>
          <cell r="D179">
            <v>1</v>
          </cell>
          <cell r="E179">
            <v>16760.333333333336</v>
          </cell>
          <cell r="F179">
            <v>17598.350000000002</v>
          </cell>
        </row>
        <row r="180">
          <cell r="A180" t="str">
            <v>MV48-22a</v>
          </cell>
          <cell r="B180" t="str">
            <v>D©y ®ång bäc  MV48-22 kV 50%</v>
          </cell>
          <cell r="C180" t="str">
            <v>m</v>
          </cell>
          <cell r="D180">
            <v>1</v>
          </cell>
          <cell r="E180">
            <v>20000</v>
          </cell>
          <cell r="F180">
            <v>21000</v>
          </cell>
        </row>
        <row r="181">
          <cell r="B181" t="str">
            <v>C¸p ngÇm</v>
          </cell>
        </row>
        <row r="182">
          <cell r="A182" t="str">
            <v>CNA3x185-22</v>
          </cell>
          <cell r="B182" t="str">
            <v>C¸p ngÇm XLPE-24 kV-A(3x185)</v>
          </cell>
          <cell r="C182" t="str">
            <v>m</v>
          </cell>
          <cell r="D182">
            <v>1</v>
          </cell>
          <cell r="E182">
            <v>255000</v>
          </cell>
        </row>
        <row r="183">
          <cell r="A183" t="str">
            <v>CNM3x185-22</v>
          </cell>
          <cell r="B183" t="str">
            <v>C¸p ngÇm XLPE-24 kV-M(3x185)</v>
          </cell>
          <cell r="C183" t="str">
            <v>m</v>
          </cell>
          <cell r="D183">
            <v>1</v>
          </cell>
          <cell r="E183">
            <v>455000</v>
          </cell>
        </row>
        <row r="184">
          <cell r="A184" t="str">
            <v>CNA3x240-22</v>
          </cell>
          <cell r="B184" t="str">
            <v>C¸p ngÇm XLPE-24 kV-A(3x240)</v>
          </cell>
          <cell r="C184" t="str">
            <v>m</v>
          </cell>
          <cell r="D184">
            <v>1</v>
          </cell>
          <cell r="E184">
            <v>255000</v>
          </cell>
        </row>
        <row r="185">
          <cell r="A185" t="str">
            <v>CNM3x240-22</v>
          </cell>
          <cell r="B185" t="str">
            <v>C¸p ngÇm XLPE-24 kV-M(3x240)</v>
          </cell>
          <cell r="C185" t="str">
            <v>m</v>
          </cell>
          <cell r="D185">
            <v>1</v>
          </cell>
          <cell r="E185">
            <v>455000</v>
          </cell>
        </row>
        <row r="186">
          <cell r="A186" t="str">
            <v>CNA3x300-22</v>
          </cell>
          <cell r="B186" t="str">
            <v>C¸p ngÇm XLPE-24 kV-A(3x300)</v>
          </cell>
          <cell r="C186" t="str">
            <v>m</v>
          </cell>
          <cell r="D186">
            <v>1</v>
          </cell>
          <cell r="E186">
            <v>365000</v>
          </cell>
        </row>
        <row r="187">
          <cell r="A187" t="str">
            <v>CNM3x300-22</v>
          </cell>
          <cell r="B187" t="str">
            <v>C¸p ngÇm XLPE-24 kV-M(3x300)</v>
          </cell>
          <cell r="C187" t="str">
            <v>m</v>
          </cell>
          <cell r="D187">
            <v>1</v>
          </cell>
          <cell r="E187">
            <v>654000</v>
          </cell>
        </row>
        <row r="188">
          <cell r="B188" t="str">
            <v xml:space="preserve">èng c¸c lo¹i </v>
          </cell>
        </row>
        <row r="189">
          <cell r="A189" t="str">
            <v>STK27</v>
          </cell>
          <cell r="B189" t="str">
            <v>èng s¾t tr¸ng kÏm  STK ®k=27</v>
          </cell>
          <cell r="C189" t="str">
            <v>m</v>
          </cell>
          <cell r="D189">
            <v>1</v>
          </cell>
          <cell r="E189">
            <v>14285.714285714284</v>
          </cell>
          <cell r="F189">
            <v>15000</v>
          </cell>
        </row>
        <row r="190">
          <cell r="A190" t="str">
            <v>STK34</v>
          </cell>
          <cell r="B190" t="str">
            <v>èng s¾t tr¸ng kÏm  STK ®k=34</v>
          </cell>
          <cell r="C190" t="str">
            <v>m</v>
          </cell>
          <cell r="D190">
            <v>1</v>
          </cell>
          <cell r="E190">
            <v>20000</v>
          </cell>
          <cell r="F190">
            <v>21000</v>
          </cell>
        </row>
        <row r="191">
          <cell r="A191" t="str">
            <v>STK42</v>
          </cell>
          <cell r="B191" t="str">
            <v>èng s¾t tr¸ng kÏm  STK ®k=42</v>
          </cell>
          <cell r="C191" t="str">
            <v>m</v>
          </cell>
          <cell r="D191">
            <v>1</v>
          </cell>
          <cell r="E191">
            <v>24761.90476190476</v>
          </cell>
          <cell r="F191">
            <v>26000</v>
          </cell>
        </row>
        <row r="192">
          <cell r="A192" t="str">
            <v>STK150</v>
          </cell>
          <cell r="B192" t="str">
            <v>èng s¾t tr¸ng kÏm  STK ®k=150</v>
          </cell>
          <cell r="C192" t="str">
            <v>m</v>
          </cell>
          <cell r="D192">
            <v>1</v>
          </cell>
          <cell r="E192">
            <v>140000</v>
          </cell>
        </row>
        <row r="193">
          <cell r="A193" t="str">
            <v>L80x60x6</v>
          </cell>
          <cell r="B193" t="str">
            <v>S¾t L80x60x6 s¬n ®Ó èp c¸p ngÇm</v>
          </cell>
          <cell r="C193" t="str">
            <v>m</v>
          </cell>
          <cell r="D193">
            <v>1</v>
          </cell>
          <cell r="E193">
            <v>101190.47619047618</v>
          </cell>
          <cell r="F193">
            <v>106250</v>
          </cell>
        </row>
        <row r="194">
          <cell r="A194" t="str">
            <v>ON21</v>
          </cell>
          <cell r="B194" t="str">
            <v>èng nhùa PVC ,d=21</v>
          </cell>
          <cell r="C194" t="str">
            <v>m</v>
          </cell>
          <cell r="D194">
            <v>1</v>
          </cell>
          <cell r="E194">
            <v>2723.8095238095239</v>
          </cell>
          <cell r="F194">
            <v>2860</v>
          </cell>
        </row>
        <row r="195">
          <cell r="A195" t="str">
            <v>ON27</v>
          </cell>
          <cell r="B195" t="str">
            <v>èng nhùa PVC ,d=27</v>
          </cell>
          <cell r="C195" t="str">
            <v>m</v>
          </cell>
          <cell r="D195">
            <v>1</v>
          </cell>
          <cell r="E195">
            <v>3771.4285714285711</v>
          </cell>
          <cell r="F195">
            <v>3960</v>
          </cell>
        </row>
        <row r="196">
          <cell r="A196" t="str">
            <v>ON34</v>
          </cell>
          <cell r="B196" t="str">
            <v>èng nhùa PVC ,d=34</v>
          </cell>
          <cell r="C196" t="str">
            <v>m</v>
          </cell>
          <cell r="D196">
            <v>1</v>
          </cell>
          <cell r="E196">
            <v>5447.6190476190477</v>
          </cell>
          <cell r="F196">
            <v>5720</v>
          </cell>
        </row>
        <row r="197">
          <cell r="A197" t="str">
            <v>ON42</v>
          </cell>
          <cell r="B197" t="str">
            <v>èng nhùa PVC ,d=42</v>
          </cell>
          <cell r="C197" t="str">
            <v>m</v>
          </cell>
          <cell r="D197">
            <v>1</v>
          </cell>
          <cell r="E197">
            <v>7019.0476190476184</v>
          </cell>
          <cell r="F197">
            <v>7370</v>
          </cell>
        </row>
        <row r="198">
          <cell r="A198" t="str">
            <v>ON49</v>
          </cell>
          <cell r="B198" t="str">
            <v>èng nhùa PVC ,d=49</v>
          </cell>
          <cell r="C198" t="str">
            <v>m</v>
          </cell>
          <cell r="D198">
            <v>1</v>
          </cell>
          <cell r="E198">
            <v>9219.0476190476184</v>
          </cell>
          <cell r="F198">
            <v>9680</v>
          </cell>
        </row>
        <row r="199">
          <cell r="A199" t="str">
            <v>ON60</v>
          </cell>
          <cell r="B199" t="str">
            <v>èng nhùa PVC ,d=60</v>
          </cell>
          <cell r="C199" t="str">
            <v>m</v>
          </cell>
          <cell r="D199">
            <v>1</v>
          </cell>
          <cell r="E199">
            <v>11419.047619047618</v>
          </cell>
          <cell r="F199">
            <v>11990</v>
          </cell>
        </row>
        <row r="200">
          <cell r="A200" t="str">
            <v>ON75</v>
          </cell>
          <cell r="B200" t="str">
            <v>èng nhùa PVC ,d=75</v>
          </cell>
          <cell r="C200" t="str">
            <v>m</v>
          </cell>
          <cell r="D200">
            <v>1</v>
          </cell>
          <cell r="E200">
            <v>18123.809523809523</v>
          </cell>
          <cell r="F200">
            <v>19030</v>
          </cell>
        </row>
        <row r="201">
          <cell r="A201" t="str">
            <v>ON90</v>
          </cell>
          <cell r="B201" t="str">
            <v>èng nhùa PVC ,d=90</v>
          </cell>
          <cell r="C201" t="str">
            <v>m</v>
          </cell>
          <cell r="D201">
            <v>1</v>
          </cell>
          <cell r="E201">
            <v>27133.333333333332</v>
          </cell>
          <cell r="F201">
            <v>28490</v>
          </cell>
        </row>
        <row r="202">
          <cell r="A202" t="str">
            <v>ON114</v>
          </cell>
          <cell r="B202" t="str">
            <v>èng nhùa PVC ,d=114 ,dµy 7 ly</v>
          </cell>
          <cell r="C202" t="str">
            <v>m</v>
          </cell>
          <cell r="D202">
            <v>1</v>
          </cell>
          <cell r="E202">
            <v>49243.6</v>
          </cell>
          <cell r="F202">
            <v>54167.960000000006</v>
          </cell>
        </row>
        <row r="203">
          <cell r="A203" t="str">
            <v>ON168</v>
          </cell>
          <cell r="B203" t="str">
            <v>èng nhùa PVC ,d=168</v>
          </cell>
          <cell r="C203" t="str">
            <v>m</v>
          </cell>
          <cell r="D203">
            <v>1</v>
          </cell>
          <cell r="E203">
            <v>97533.333333333328</v>
          </cell>
          <cell r="F203">
            <v>102410</v>
          </cell>
        </row>
        <row r="204">
          <cell r="A204" t="str">
            <v>ON220</v>
          </cell>
          <cell r="B204" t="str">
            <v>èng nhùa PVC ,d=220</v>
          </cell>
          <cell r="C204" t="str">
            <v>m</v>
          </cell>
          <cell r="D204">
            <v>1</v>
          </cell>
          <cell r="E204">
            <v>151590.47619047618</v>
          </cell>
          <cell r="F204">
            <v>159170</v>
          </cell>
        </row>
        <row r="205">
          <cell r="A205" t="str">
            <v>K90-21</v>
          </cell>
          <cell r="B205" t="str">
            <v>Khñy 90, d=21</v>
          </cell>
          <cell r="C205" t="str">
            <v>c¸i</v>
          </cell>
          <cell r="D205">
            <v>1</v>
          </cell>
          <cell r="E205">
            <v>600</v>
          </cell>
          <cell r="F205">
            <v>660</v>
          </cell>
        </row>
        <row r="206">
          <cell r="A206" t="str">
            <v>K90-27</v>
          </cell>
          <cell r="B206" t="str">
            <v>Khñy 90, d=27</v>
          </cell>
          <cell r="C206" t="str">
            <v>c¸i</v>
          </cell>
          <cell r="D206">
            <v>1</v>
          </cell>
          <cell r="E206">
            <v>1000</v>
          </cell>
          <cell r="F206">
            <v>1100</v>
          </cell>
        </row>
        <row r="207">
          <cell r="A207" t="str">
            <v>K90-34</v>
          </cell>
          <cell r="B207" t="str">
            <v>Khñy 90, d=34</v>
          </cell>
          <cell r="C207" t="str">
            <v>c¸i</v>
          </cell>
          <cell r="D207">
            <v>1</v>
          </cell>
          <cell r="E207">
            <v>1600</v>
          </cell>
          <cell r="F207">
            <v>1760.0000000000002</v>
          </cell>
        </row>
        <row r="208">
          <cell r="A208" t="str">
            <v>K90-42</v>
          </cell>
          <cell r="B208" t="str">
            <v>Khñy 90, d=42</v>
          </cell>
          <cell r="C208" t="str">
            <v>c¸i</v>
          </cell>
          <cell r="D208">
            <v>1</v>
          </cell>
          <cell r="E208">
            <v>3000</v>
          </cell>
          <cell r="F208">
            <v>3300.0000000000005</v>
          </cell>
        </row>
        <row r="209">
          <cell r="A209" t="str">
            <v>K90-49</v>
          </cell>
          <cell r="B209" t="str">
            <v>Khñy 90, d=49</v>
          </cell>
          <cell r="C209" t="str">
            <v>c¸i</v>
          </cell>
          <cell r="D209">
            <v>1</v>
          </cell>
          <cell r="E209">
            <v>4100</v>
          </cell>
          <cell r="F209">
            <v>4510</v>
          </cell>
        </row>
        <row r="210">
          <cell r="A210" t="str">
            <v>K90-60</v>
          </cell>
          <cell r="B210" t="str">
            <v>Khñy 90, d=60</v>
          </cell>
          <cell r="C210" t="str">
            <v>c¸i</v>
          </cell>
          <cell r="D210">
            <v>1</v>
          </cell>
          <cell r="E210">
            <v>5500</v>
          </cell>
          <cell r="F210">
            <v>6050.0000000000009</v>
          </cell>
        </row>
        <row r="211">
          <cell r="A211" t="str">
            <v>K90-73</v>
          </cell>
          <cell r="B211" t="str">
            <v>Khñy 90, d=73</v>
          </cell>
          <cell r="C211" t="str">
            <v>c¸i</v>
          </cell>
          <cell r="D211">
            <v>1</v>
          </cell>
          <cell r="E211">
            <v>11500</v>
          </cell>
          <cell r="F211">
            <v>12650.000000000002</v>
          </cell>
        </row>
        <row r="212">
          <cell r="A212" t="str">
            <v>K90-90</v>
          </cell>
          <cell r="B212" t="str">
            <v>Khñy 90, d=90</v>
          </cell>
          <cell r="C212" t="str">
            <v>c¸i</v>
          </cell>
          <cell r="D212">
            <v>1</v>
          </cell>
          <cell r="E212">
            <v>18000</v>
          </cell>
          <cell r="F212">
            <v>19800</v>
          </cell>
        </row>
        <row r="213">
          <cell r="A213" t="str">
            <v>K90-114</v>
          </cell>
          <cell r="B213" t="str">
            <v>Khñy 90, d=114</v>
          </cell>
          <cell r="C213" t="str">
            <v>c¸i</v>
          </cell>
          <cell r="D213">
            <v>1</v>
          </cell>
          <cell r="E213">
            <v>44800</v>
          </cell>
          <cell r="F213">
            <v>49280.000000000007</v>
          </cell>
        </row>
        <row r="214">
          <cell r="A214" t="str">
            <v>K90-168</v>
          </cell>
          <cell r="B214" t="str">
            <v>Khñy 90, d=168</v>
          </cell>
          <cell r="C214" t="str">
            <v>c¸i</v>
          </cell>
          <cell r="D214">
            <v>1</v>
          </cell>
          <cell r="E214">
            <v>48300</v>
          </cell>
          <cell r="F214">
            <v>53130.000000000007</v>
          </cell>
        </row>
        <row r="215">
          <cell r="A215" t="str">
            <v>N114</v>
          </cell>
          <cell r="B215" t="str">
            <v>Nèi èng nhùa , d=114</v>
          </cell>
          <cell r="C215" t="str">
            <v>c¸i</v>
          </cell>
          <cell r="D215">
            <v>1</v>
          </cell>
          <cell r="E215">
            <v>12000</v>
          </cell>
          <cell r="F215">
            <v>13200.000000000002</v>
          </cell>
        </row>
        <row r="216">
          <cell r="A216" t="str">
            <v>SN</v>
          </cell>
          <cell r="B216" t="str">
            <v xml:space="preserve">S¬n s¾t </v>
          </cell>
          <cell r="C216" t="str">
            <v>kg</v>
          </cell>
          <cell r="D216">
            <v>1</v>
          </cell>
          <cell r="E216">
            <v>25714.285714285714</v>
          </cell>
          <cell r="F216">
            <v>27000</v>
          </cell>
        </row>
        <row r="217">
          <cell r="A217" t="str">
            <v>LC</v>
          </cell>
          <cell r="B217" t="str">
            <v xml:space="preserve">L­ìi c­a s¾t </v>
          </cell>
          <cell r="C217" t="str">
            <v xml:space="preserve">c¸i </v>
          </cell>
          <cell r="D217">
            <v>1</v>
          </cell>
          <cell r="E217">
            <v>3333.333333333333</v>
          </cell>
          <cell r="F217">
            <v>3500</v>
          </cell>
        </row>
        <row r="218">
          <cell r="B218" t="str">
            <v>Sø - phô kiÖn</v>
          </cell>
        </row>
        <row r="219">
          <cell r="A219" t="str">
            <v>CN1</v>
          </cell>
          <cell r="B219" t="str">
            <v xml:space="preserve">Chuçi sø nÐo 1 b¸t </v>
          </cell>
          <cell r="C219" t="str">
            <v>ch</v>
          </cell>
          <cell r="E219">
            <v>160416.51</v>
          </cell>
          <cell r="F219">
            <v>168437</v>
          </cell>
        </row>
        <row r="220">
          <cell r="A220" t="str">
            <v>MT10</v>
          </cell>
          <cell r="B220" t="str">
            <v>Mãc treo ch÷ U MT-10</v>
          </cell>
          <cell r="C220" t="str">
            <v>C¸i</v>
          </cell>
          <cell r="D220">
            <v>1</v>
          </cell>
          <cell r="E220">
            <v>10027.799999999999</v>
          </cell>
          <cell r="F220">
            <v>11031</v>
          </cell>
        </row>
        <row r="221">
          <cell r="A221" t="str">
            <v>VT10</v>
          </cell>
          <cell r="B221" t="str">
            <v>Vßng treo ®Çu trßn VT-10</v>
          </cell>
          <cell r="C221" t="str">
            <v>C¸i</v>
          </cell>
          <cell r="D221">
            <v>1</v>
          </cell>
          <cell r="E221">
            <v>7026.11</v>
          </cell>
          <cell r="F221">
            <v>7729</v>
          </cell>
        </row>
        <row r="222">
          <cell r="A222" t="str">
            <v>IIC-70D</v>
          </cell>
          <cell r="B222" t="str">
            <v>C¸ch ®iÖn IIC-70D</v>
          </cell>
          <cell r="C222" t="str">
            <v>C¸i</v>
          </cell>
          <cell r="D222">
            <v>1</v>
          </cell>
          <cell r="E222">
            <v>74500</v>
          </cell>
          <cell r="F222">
            <v>81950</v>
          </cell>
        </row>
        <row r="223">
          <cell r="A223" t="str">
            <v>MN1-10</v>
          </cell>
          <cell r="B223" t="str">
            <v>M¾c nèi ®¬n MN1-10</v>
          </cell>
          <cell r="C223" t="str">
            <v>C¸i</v>
          </cell>
          <cell r="D223">
            <v>1</v>
          </cell>
          <cell r="E223">
            <v>13048.51</v>
          </cell>
          <cell r="F223">
            <v>14353</v>
          </cell>
        </row>
        <row r="224">
          <cell r="A224" t="str">
            <v>NG-7</v>
          </cell>
          <cell r="B224" t="str">
            <v>M¾c nèi trung gian 3 ch©n NG-3-7</v>
          </cell>
          <cell r="C224" t="str">
            <v>C¸i</v>
          </cell>
          <cell r="D224">
            <v>1</v>
          </cell>
          <cell r="E224">
            <v>8571</v>
          </cell>
          <cell r="F224">
            <v>9428</v>
          </cell>
        </row>
        <row r="225">
          <cell r="A225" t="str">
            <v>N912</v>
          </cell>
          <cell r="B225" t="str">
            <v>Khãa nÐo d©y dÉn N912</v>
          </cell>
          <cell r="C225" t="str">
            <v>C¸i</v>
          </cell>
          <cell r="D225">
            <v>1</v>
          </cell>
          <cell r="E225">
            <v>39951.43</v>
          </cell>
          <cell r="F225">
            <v>43947</v>
          </cell>
        </row>
        <row r="226">
          <cell r="A226" t="str">
            <v>CNP+PK</v>
          </cell>
          <cell r="B226" t="str">
            <v>Chuçi sø nÐo 3 b¸t polime + phô kiÖn</v>
          </cell>
          <cell r="C226" t="str">
            <v>ch</v>
          </cell>
          <cell r="E226">
            <v>205000</v>
          </cell>
          <cell r="F226">
            <v>362895</v>
          </cell>
        </row>
        <row r="227">
          <cell r="A227" t="str">
            <v>CN2</v>
          </cell>
          <cell r="B227" t="str">
            <v>Chuçi sø nÐo 2 b¸t  + phô kiÖn</v>
          </cell>
          <cell r="C227" t="str">
            <v>ch</v>
          </cell>
          <cell r="E227">
            <v>143095.24</v>
          </cell>
          <cell r="F227">
            <v>221783.96</v>
          </cell>
        </row>
        <row r="228">
          <cell r="A228" t="str">
            <v>MT1-6</v>
          </cell>
          <cell r="B228" t="str">
            <v>Mãc treo ch÷ U MT1-6</v>
          </cell>
          <cell r="C228" t="str">
            <v>C¸i</v>
          </cell>
          <cell r="D228">
            <v>1</v>
          </cell>
          <cell r="E228">
            <v>9269.01</v>
          </cell>
          <cell r="F228">
            <v>9269.01</v>
          </cell>
        </row>
        <row r="229">
          <cell r="A229" t="str">
            <v>VT6</v>
          </cell>
          <cell r="B229" t="str">
            <v>Vßng treo ®Çu trßn VT-6</v>
          </cell>
          <cell r="C229" t="str">
            <v>C¸i</v>
          </cell>
          <cell r="D229">
            <v>1</v>
          </cell>
          <cell r="E229">
            <v>7185.54</v>
          </cell>
          <cell r="F229">
            <v>7185.54</v>
          </cell>
        </row>
        <row r="230">
          <cell r="A230" t="str">
            <v>IIC-70D</v>
          </cell>
          <cell r="B230" t="str">
            <v>C¸ch ®iÖn IIC-70D</v>
          </cell>
          <cell r="C230" t="str">
            <v>C¸i</v>
          </cell>
          <cell r="D230">
            <v>2</v>
          </cell>
          <cell r="E230">
            <v>74500</v>
          </cell>
          <cell r="F230">
            <v>149000</v>
          </cell>
        </row>
        <row r="231">
          <cell r="A231" t="str">
            <v>MN2-6</v>
          </cell>
          <cell r="B231" t="str">
            <v>M¾c nèi kÐp  MN2-6</v>
          </cell>
          <cell r="C231" t="str">
            <v>C¸i</v>
          </cell>
          <cell r="D231">
            <v>1</v>
          </cell>
          <cell r="E231">
            <v>18519.88</v>
          </cell>
          <cell r="F231">
            <v>18519.88</v>
          </cell>
        </row>
        <row r="232">
          <cell r="A232" t="str">
            <v>NG-7</v>
          </cell>
          <cell r="B232" t="str">
            <v>M¾c nèi trung gian 3 ch©n NG-3-7</v>
          </cell>
          <cell r="C232" t="str">
            <v>C¸i</v>
          </cell>
          <cell r="D232">
            <v>1</v>
          </cell>
          <cell r="E232">
            <v>8571.43</v>
          </cell>
          <cell r="F232">
            <v>8571.43</v>
          </cell>
        </row>
        <row r="233">
          <cell r="A233" t="str">
            <v>N357</v>
          </cell>
          <cell r="B233" t="str">
            <v>Khãa nÐo d©y dÉn N357</v>
          </cell>
          <cell r="C233" t="str">
            <v>C¸i</v>
          </cell>
          <cell r="D233">
            <v>1</v>
          </cell>
          <cell r="E233">
            <v>29238.1</v>
          </cell>
          <cell r="F233">
            <v>29238.1</v>
          </cell>
        </row>
        <row r="234">
          <cell r="A234" t="str">
            <v>CN3-6</v>
          </cell>
          <cell r="B234" t="str">
            <v>Chuçi sø nÐo 3 b¸t  + phô kiÖn</v>
          </cell>
          <cell r="C234" t="str">
            <v>ch</v>
          </cell>
          <cell r="E234">
            <v>291695.33</v>
          </cell>
          <cell r="F234">
            <v>353773.69</v>
          </cell>
        </row>
        <row r="235">
          <cell r="A235" t="str">
            <v>MT6</v>
          </cell>
          <cell r="B235" t="str">
            <v>Mãc treo ch÷ U MT-6</v>
          </cell>
          <cell r="C235" t="str">
            <v>C¸i</v>
          </cell>
          <cell r="D235">
            <v>2</v>
          </cell>
          <cell r="E235">
            <v>9267.91</v>
          </cell>
          <cell r="F235">
            <v>18535.82</v>
          </cell>
        </row>
        <row r="236">
          <cell r="A236" t="str">
            <v>VT6</v>
          </cell>
          <cell r="B236" t="str">
            <v>Vßng treo ®Çu trßn VT-6</v>
          </cell>
          <cell r="C236" t="str">
            <v>C¸i</v>
          </cell>
          <cell r="D236">
            <v>1</v>
          </cell>
          <cell r="E236">
            <v>7184.69</v>
          </cell>
          <cell r="F236">
            <v>7184.69</v>
          </cell>
        </row>
        <row r="237">
          <cell r="A237" t="str">
            <v>IID-70E</v>
          </cell>
          <cell r="B237" t="str">
            <v>Sø b¸t c¸ch ®iÖn IID-70E</v>
          </cell>
          <cell r="C237" t="str">
            <v>C¸i</v>
          </cell>
          <cell r="D237">
            <v>3</v>
          </cell>
          <cell r="E237">
            <v>74500</v>
          </cell>
          <cell r="F237">
            <v>223500</v>
          </cell>
        </row>
        <row r="238">
          <cell r="A238" t="str">
            <v>MN1-6</v>
          </cell>
          <cell r="B238" t="str">
            <v>M¾c nèi ®¬n MN1-6</v>
          </cell>
          <cell r="C238" t="str">
            <v>C¸i</v>
          </cell>
          <cell r="D238">
            <v>3</v>
          </cell>
          <cell r="E238">
            <v>9258.83</v>
          </cell>
          <cell r="F238">
            <v>27776.489999999998</v>
          </cell>
        </row>
        <row r="239">
          <cell r="A239" t="str">
            <v>KN158</v>
          </cell>
          <cell r="B239" t="str">
            <v>Khãa nÐo d©y dÉn N158</v>
          </cell>
          <cell r="C239" t="str">
            <v>C¸i</v>
          </cell>
          <cell r="D239">
            <v>1</v>
          </cell>
          <cell r="E239">
            <v>76776.69</v>
          </cell>
          <cell r="F239">
            <v>76776.69</v>
          </cell>
        </row>
        <row r="240">
          <cell r="A240" t="str">
            <v>CN3-10</v>
          </cell>
          <cell r="B240" t="str">
            <v>Chuçi sø nÐo 3 b¸t  + phô kiÖn</v>
          </cell>
          <cell r="C240" t="str">
            <v>ch</v>
          </cell>
          <cell r="E240">
            <v>371095.53</v>
          </cell>
          <cell r="F240">
            <v>389650.31</v>
          </cell>
        </row>
        <row r="241">
          <cell r="A241" t="str">
            <v>MT7</v>
          </cell>
          <cell r="B241" t="str">
            <v>Mãc treo ch÷ U MT-10</v>
          </cell>
          <cell r="C241" t="str">
            <v>C¸i</v>
          </cell>
          <cell r="D241">
            <v>2</v>
          </cell>
          <cell r="E241">
            <v>13870.15</v>
          </cell>
          <cell r="F241">
            <v>27740.3</v>
          </cell>
        </row>
        <row r="242">
          <cell r="A242" t="str">
            <v>VT10</v>
          </cell>
          <cell r="B242" t="str">
            <v>Vßng treo ®Çu trßn VT-10</v>
          </cell>
          <cell r="C242" t="str">
            <v>C¸i</v>
          </cell>
          <cell r="D242">
            <v>1</v>
          </cell>
          <cell r="E242">
            <v>9148.98</v>
          </cell>
          <cell r="F242">
            <v>9148.98</v>
          </cell>
        </row>
        <row r="243">
          <cell r="A243" t="str">
            <v>IIC-70D</v>
          </cell>
          <cell r="B243" t="str">
            <v>C¸ch ®iÖn IIC-70D</v>
          </cell>
          <cell r="C243" t="str">
            <v>C¸i</v>
          </cell>
          <cell r="D243">
            <v>3</v>
          </cell>
          <cell r="E243">
            <v>74500</v>
          </cell>
          <cell r="F243">
            <v>223500</v>
          </cell>
        </row>
        <row r="244">
          <cell r="A244" t="str">
            <v>MN1-10</v>
          </cell>
          <cell r="B244" t="str">
            <v>M¾c nèi ®¬n  MN1-10</v>
          </cell>
          <cell r="C244" t="str">
            <v>C¸i</v>
          </cell>
          <cell r="D244">
            <v>3</v>
          </cell>
          <cell r="E244">
            <v>17494.78</v>
          </cell>
          <cell r="F244">
            <v>52484.34</v>
          </cell>
        </row>
        <row r="245">
          <cell r="A245" t="str">
            <v>N357</v>
          </cell>
          <cell r="B245" t="str">
            <v>Khãa nÐo d©y dÉn N-158</v>
          </cell>
          <cell r="C245" t="str">
            <v>C¸i</v>
          </cell>
          <cell r="D245">
            <v>1</v>
          </cell>
          <cell r="E245">
            <v>76776.69</v>
          </cell>
          <cell r="F245">
            <v>76776.69</v>
          </cell>
        </row>
        <row r="246">
          <cell r="A246" t="str">
            <v>CN4</v>
          </cell>
          <cell r="B246" t="str">
            <v>Chuçi sø nÐo 4 b¸t  + phô kiÖn</v>
          </cell>
          <cell r="E246">
            <v>353840.95</v>
          </cell>
          <cell r="F246">
            <v>371533</v>
          </cell>
        </row>
        <row r="247">
          <cell r="A247" t="str">
            <v>MT6</v>
          </cell>
          <cell r="B247" t="str">
            <v>Mãc treo ch÷ U MT-6</v>
          </cell>
          <cell r="C247" t="str">
            <v>C¸i</v>
          </cell>
          <cell r="D247">
            <v>2</v>
          </cell>
          <cell r="E247">
            <v>9269.01</v>
          </cell>
          <cell r="F247">
            <v>18538.02</v>
          </cell>
        </row>
        <row r="248">
          <cell r="A248" t="str">
            <v>VT6</v>
          </cell>
          <cell r="B248" t="str">
            <v>Vßng treo ®Çu trßn VT-6</v>
          </cell>
          <cell r="C248" t="str">
            <v>C¸i</v>
          </cell>
          <cell r="D248">
            <v>1</v>
          </cell>
          <cell r="E248">
            <v>7185.54</v>
          </cell>
          <cell r="F248">
            <v>7185.54</v>
          </cell>
        </row>
        <row r="249">
          <cell r="A249" t="str">
            <v>IIC-70D</v>
          </cell>
          <cell r="B249" t="str">
            <v>C¸ch ®iÖn IIC-70D</v>
          </cell>
          <cell r="C249" t="str">
            <v>C¸i</v>
          </cell>
          <cell r="D249">
            <v>4</v>
          </cell>
          <cell r="E249">
            <v>74500</v>
          </cell>
          <cell r="F249">
            <v>298000</v>
          </cell>
        </row>
        <row r="250">
          <cell r="A250" t="str">
            <v>MN2-6</v>
          </cell>
          <cell r="B250" t="str">
            <v>M¾c nèi kÐp  MN2-7</v>
          </cell>
          <cell r="C250" t="str">
            <v>C¸i</v>
          </cell>
          <cell r="D250">
            <v>1</v>
          </cell>
          <cell r="E250">
            <v>10000</v>
          </cell>
          <cell r="F250">
            <v>10000</v>
          </cell>
        </row>
        <row r="251">
          <cell r="A251" t="str">
            <v>NG-6</v>
          </cell>
          <cell r="B251" t="str">
            <v>M¾t nèi trung gian NG-6</v>
          </cell>
          <cell r="C251" t="str">
            <v>C¸i</v>
          </cell>
          <cell r="D251">
            <v>1</v>
          </cell>
          <cell r="E251">
            <v>8571.43</v>
          </cell>
          <cell r="F251">
            <v>8571.43</v>
          </cell>
        </row>
        <row r="252">
          <cell r="A252" t="str">
            <v>N357</v>
          </cell>
          <cell r="B252" t="str">
            <v>Khãa nÐo d©y dÉn N357</v>
          </cell>
          <cell r="C252" t="str">
            <v>C¸i</v>
          </cell>
          <cell r="D252">
            <v>1</v>
          </cell>
          <cell r="E252">
            <v>29238.01</v>
          </cell>
          <cell r="F252">
            <v>29238.01</v>
          </cell>
        </row>
        <row r="253">
          <cell r="B253" t="str">
            <v xml:space="preserve">Sø §øng </v>
          </cell>
          <cell r="C253" t="str">
            <v>C¸i</v>
          </cell>
        </row>
        <row r="254">
          <cell r="A254" t="str">
            <v>S§-35</v>
          </cell>
          <cell r="B254" t="str">
            <v>Sø ®øng 35   kV+ Ty</v>
          </cell>
          <cell r="C254" t="str">
            <v>Bé</v>
          </cell>
          <cell r="D254">
            <v>1</v>
          </cell>
          <cell r="E254">
            <v>128571.43</v>
          </cell>
          <cell r="F254">
            <v>135000</v>
          </cell>
        </row>
        <row r="255">
          <cell r="A255" t="str">
            <v>S§22cb</v>
          </cell>
          <cell r="B255" t="str">
            <v>Sø ®øng 22  kV lo¹i chèng nhiÔm bôi  + ty</v>
          </cell>
          <cell r="C255" t="str">
            <v>Bé</v>
          </cell>
          <cell r="D255">
            <v>1</v>
          </cell>
          <cell r="E255">
            <v>104761.9</v>
          </cell>
          <cell r="F255">
            <v>110000</v>
          </cell>
        </row>
        <row r="256">
          <cell r="A256" t="str">
            <v>S§22</v>
          </cell>
          <cell r="B256" t="str">
            <v>Sø ®øng 22  kV  + Ty</v>
          </cell>
          <cell r="C256" t="str">
            <v>Bé</v>
          </cell>
          <cell r="D256">
            <v>1</v>
          </cell>
          <cell r="E256">
            <v>49000</v>
          </cell>
          <cell r="F256">
            <v>58000</v>
          </cell>
        </row>
        <row r="257">
          <cell r="A257" t="str">
            <v>S§15a</v>
          </cell>
          <cell r="B257" t="str">
            <v>Sø ®øng 15  kV  -  60%</v>
          </cell>
          <cell r="C257" t="str">
            <v>C¸i</v>
          </cell>
          <cell r="D257">
            <v>1</v>
          </cell>
          <cell r="E257">
            <v>33142.86</v>
          </cell>
          <cell r="F257">
            <v>34800</v>
          </cell>
        </row>
        <row r="258">
          <cell r="A258" t="str">
            <v>IID-70E</v>
          </cell>
          <cell r="B258" t="str">
            <v>Sø b¸t c¸ch ®iÖn IID-70E</v>
          </cell>
          <cell r="C258" t="str">
            <v>B¸t</v>
          </cell>
          <cell r="D258">
            <v>1</v>
          </cell>
          <cell r="E258">
            <v>74500</v>
          </cell>
          <cell r="F258">
            <v>81950</v>
          </cell>
        </row>
        <row r="259">
          <cell r="A259" t="str">
            <v>PC-120B</v>
          </cell>
          <cell r="B259" t="str">
            <v>Sø b¸t c¸ch ®iÖn PC-120B Liªn x«</v>
          </cell>
          <cell r="C259" t="str">
            <v>B¸t</v>
          </cell>
          <cell r="D259">
            <v>1</v>
          </cell>
          <cell r="E259">
            <v>72216.66</v>
          </cell>
          <cell r="F259">
            <v>81950</v>
          </cell>
        </row>
        <row r="260">
          <cell r="A260" t="str">
            <v>SPC</v>
          </cell>
          <cell r="B260" t="str">
            <v xml:space="preserve">Sø tr¸i khÕ ph©n c¸ch </v>
          </cell>
          <cell r="C260" t="str">
            <v>Bé</v>
          </cell>
          <cell r="D260">
            <v>1</v>
          </cell>
          <cell r="E260">
            <v>9523.81</v>
          </cell>
          <cell r="F260">
            <v>10000</v>
          </cell>
        </row>
        <row r="261">
          <cell r="A261" t="str">
            <v>SH</v>
          </cell>
          <cell r="B261" t="str">
            <v>Sø èng chØ h¹ ¸p  + ty</v>
          </cell>
          <cell r="C261" t="str">
            <v>Bé</v>
          </cell>
          <cell r="D261">
            <v>1</v>
          </cell>
          <cell r="E261">
            <v>2320.71</v>
          </cell>
          <cell r="F261">
            <v>2553</v>
          </cell>
        </row>
        <row r="262">
          <cell r="A262" t="str">
            <v>R®</v>
          </cell>
          <cell r="B262" t="str">
            <v xml:space="preserve">R·nh ®Öm d©y ch»ng </v>
          </cell>
          <cell r="C262" t="str">
            <v xml:space="preserve">c¸i </v>
          </cell>
          <cell r="D262">
            <v>1</v>
          </cell>
          <cell r="E262">
            <v>3333.33</v>
          </cell>
          <cell r="F262">
            <v>3500</v>
          </cell>
        </row>
        <row r="263">
          <cell r="A263" t="str">
            <v>KN912</v>
          </cell>
          <cell r="B263" t="str">
            <v>Khãa nÐo d©y dÉn N912</v>
          </cell>
          <cell r="C263" t="str">
            <v>C¸i</v>
          </cell>
          <cell r="D263">
            <v>1</v>
          </cell>
          <cell r="E263">
            <v>39951.43</v>
          </cell>
          <cell r="F263">
            <v>43947</v>
          </cell>
        </row>
        <row r="264">
          <cell r="A264" t="str">
            <v>KN158</v>
          </cell>
          <cell r="B264" t="str">
            <v>Khãa nÐo d©y dÉn N158</v>
          </cell>
          <cell r="C264" t="str">
            <v>C¸i</v>
          </cell>
          <cell r="D264">
            <v>1</v>
          </cell>
          <cell r="E264">
            <v>76776.69</v>
          </cell>
          <cell r="F264">
            <v>43947</v>
          </cell>
        </row>
        <row r="265">
          <cell r="A265" t="str">
            <v>MN1-6</v>
          </cell>
          <cell r="B265" t="str">
            <v>M¾c nèi ®¬n MN1-6</v>
          </cell>
          <cell r="C265" t="str">
            <v>C¸i</v>
          </cell>
          <cell r="D265">
            <v>1</v>
          </cell>
          <cell r="E265">
            <v>9258.83</v>
          </cell>
          <cell r="F265">
            <v>43947</v>
          </cell>
        </row>
        <row r="266">
          <cell r="A266" t="str">
            <v>MN1-10</v>
          </cell>
          <cell r="B266" t="str">
            <v>M¾c nèi ®¬n MN1-10</v>
          </cell>
          <cell r="C266" t="str">
            <v>C¸i</v>
          </cell>
          <cell r="D266">
            <v>1</v>
          </cell>
          <cell r="E266">
            <v>17494.78</v>
          </cell>
          <cell r="F266">
            <v>43947</v>
          </cell>
        </row>
        <row r="267">
          <cell r="A267" t="str">
            <v>MT6</v>
          </cell>
          <cell r="B267" t="str">
            <v>Mãc treo ch÷ U MT-6</v>
          </cell>
          <cell r="C267" t="str">
            <v>C¸i</v>
          </cell>
          <cell r="D267">
            <v>1</v>
          </cell>
          <cell r="E267">
            <v>9267.91</v>
          </cell>
          <cell r="F267">
            <v>43947</v>
          </cell>
        </row>
        <row r="268">
          <cell r="A268" t="str">
            <v>MT10</v>
          </cell>
          <cell r="B268" t="str">
            <v>Mãc treo ch÷ U MT-10</v>
          </cell>
          <cell r="C268" t="str">
            <v>C¸i</v>
          </cell>
          <cell r="D268">
            <v>1</v>
          </cell>
          <cell r="E268">
            <v>13870.15</v>
          </cell>
          <cell r="F268">
            <v>43947</v>
          </cell>
        </row>
        <row r="269">
          <cell r="A269" t="str">
            <v>VT6</v>
          </cell>
          <cell r="B269" t="str">
            <v>Vßng treo ®Çu trßn VT-6</v>
          </cell>
          <cell r="C269" t="str">
            <v>C¸i</v>
          </cell>
          <cell r="D269">
            <v>1</v>
          </cell>
          <cell r="E269">
            <v>7184.69</v>
          </cell>
          <cell r="F269">
            <v>43947</v>
          </cell>
        </row>
        <row r="270">
          <cell r="A270" t="str">
            <v>VT10</v>
          </cell>
          <cell r="B270" t="str">
            <v>Vßng treo ®Çu trßn VT-10</v>
          </cell>
          <cell r="C270" t="str">
            <v>C¸i</v>
          </cell>
          <cell r="D270">
            <v>1</v>
          </cell>
          <cell r="E270">
            <v>9148.98</v>
          </cell>
          <cell r="F270">
            <v>43947</v>
          </cell>
        </row>
        <row r="271">
          <cell r="B271" t="str">
            <v xml:space="preserve">Bu lon, èc vÝt </v>
          </cell>
        </row>
        <row r="272">
          <cell r="A272" t="str">
            <v>L®v</v>
          </cell>
          <cell r="B272" t="str">
            <v xml:space="preserve">Long ®en vu«ng </v>
          </cell>
          <cell r="C272" t="str">
            <v xml:space="preserve">c¸i </v>
          </cell>
          <cell r="D272">
            <v>1</v>
          </cell>
          <cell r="E272">
            <v>428.57142857142856</v>
          </cell>
          <cell r="F272">
            <v>450</v>
          </cell>
        </row>
        <row r="273">
          <cell r="A273" t="str">
            <v>Kt</v>
          </cell>
          <cell r="B273" t="str">
            <v>Khãa tñ</v>
          </cell>
          <cell r="C273" t="str">
            <v xml:space="preserve">c¸i </v>
          </cell>
          <cell r="D273">
            <v>1</v>
          </cell>
          <cell r="E273">
            <v>14285.714285714284</v>
          </cell>
          <cell r="F273">
            <v>15000</v>
          </cell>
        </row>
        <row r="274">
          <cell r="A274" t="str">
            <v>Bl</v>
          </cell>
          <cell r="B274" t="str">
            <v xml:space="preserve">B¶n lÒ </v>
          </cell>
          <cell r="C274" t="str">
            <v xml:space="preserve">c¸i </v>
          </cell>
          <cell r="D274">
            <v>1</v>
          </cell>
          <cell r="E274">
            <v>3809.5238095238092</v>
          </cell>
          <cell r="F274">
            <v>4000</v>
          </cell>
        </row>
        <row r="275">
          <cell r="A275" t="str">
            <v>4x30</v>
          </cell>
          <cell r="B275" t="str">
            <v>VÝt 4x30</v>
          </cell>
          <cell r="C275" t="str">
            <v xml:space="preserve">c¸i </v>
          </cell>
          <cell r="D275">
            <v>1</v>
          </cell>
          <cell r="E275">
            <v>76.19047619047619</v>
          </cell>
          <cell r="F275">
            <v>80</v>
          </cell>
        </row>
        <row r="276">
          <cell r="A276" t="str">
            <v>5x50</v>
          </cell>
          <cell r="B276" t="str">
            <v>VÝt 5x50</v>
          </cell>
          <cell r="C276" t="str">
            <v xml:space="preserve">c¸i </v>
          </cell>
          <cell r="D276">
            <v>1</v>
          </cell>
          <cell r="E276">
            <v>171.42857142857142</v>
          </cell>
          <cell r="F276">
            <v>180</v>
          </cell>
        </row>
        <row r="277">
          <cell r="A277" t="str">
            <v>6x30</v>
          </cell>
          <cell r="B277" t="str">
            <v>VÝt 6x30</v>
          </cell>
          <cell r="C277" t="str">
            <v xml:space="preserve">c¸i </v>
          </cell>
          <cell r="D277">
            <v>1</v>
          </cell>
          <cell r="E277">
            <v>761.90476190476193</v>
          </cell>
          <cell r="F277">
            <v>800</v>
          </cell>
        </row>
        <row r="278">
          <cell r="A278" t="str">
            <v>10x30</v>
          </cell>
          <cell r="B278" t="str">
            <v xml:space="preserve">Bu lon M10x30 </v>
          </cell>
          <cell r="C278" t="str">
            <v xml:space="preserve">c¸i </v>
          </cell>
          <cell r="D278">
            <v>1</v>
          </cell>
          <cell r="E278">
            <v>761.90476190476193</v>
          </cell>
          <cell r="F278">
            <v>800</v>
          </cell>
        </row>
        <row r="279">
          <cell r="A279" t="str">
            <v>10x30®</v>
          </cell>
          <cell r="B279" t="str">
            <v xml:space="preserve">Bu lon ®ång  M10x30® </v>
          </cell>
          <cell r="C279" t="str">
            <v xml:space="preserve">c¸i </v>
          </cell>
          <cell r="D279">
            <v>1</v>
          </cell>
          <cell r="E279">
            <v>761.90476190476193</v>
          </cell>
          <cell r="F279">
            <v>800</v>
          </cell>
        </row>
        <row r="280">
          <cell r="A280" t="str">
            <v>10x50</v>
          </cell>
          <cell r="B280" t="str">
            <v>Bu lon M10x50</v>
          </cell>
          <cell r="C280" t="str">
            <v xml:space="preserve">c¸i </v>
          </cell>
          <cell r="D280">
            <v>1</v>
          </cell>
          <cell r="E280">
            <v>1142.8571428571429</v>
          </cell>
          <cell r="F280">
            <v>1200</v>
          </cell>
        </row>
        <row r="281">
          <cell r="A281" t="str">
            <v>12x30</v>
          </cell>
          <cell r="B281" t="str">
            <v>Bu lon M12x30</v>
          </cell>
          <cell r="C281" t="str">
            <v xml:space="preserve">c¸i </v>
          </cell>
          <cell r="D281">
            <v>1</v>
          </cell>
          <cell r="E281">
            <v>1428.5714285714284</v>
          </cell>
          <cell r="F281">
            <v>1500</v>
          </cell>
        </row>
        <row r="282">
          <cell r="A282" t="str">
            <v>12x50</v>
          </cell>
          <cell r="B282" t="str">
            <v>Bu lon M12x50</v>
          </cell>
          <cell r="C282" t="str">
            <v xml:space="preserve">c¸i </v>
          </cell>
          <cell r="D282">
            <v>1</v>
          </cell>
          <cell r="E282">
            <v>1428.5714285714284</v>
          </cell>
          <cell r="F282">
            <v>1500</v>
          </cell>
        </row>
        <row r="283">
          <cell r="A283" t="str">
            <v>12x60</v>
          </cell>
          <cell r="B283" t="str">
            <v>Bu lon M12x60</v>
          </cell>
          <cell r="C283" t="str">
            <v xml:space="preserve">c¸i </v>
          </cell>
          <cell r="D283">
            <v>1</v>
          </cell>
          <cell r="E283">
            <v>1571.4285714285713</v>
          </cell>
          <cell r="F283">
            <v>1650</v>
          </cell>
        </row>
        <row r="284">
          <cell r="A284" t="str">
            <v xml:space="preserve">6x50 </v>
          </cell>
          <cell r="B284" t="str">
            <v xml:space="preserve">Bu lon M6x50 </v>
          </cell>
          <cell r="C284" t="str">
            <v xml:space="preserve">c¸i </v>
          </cell>
          <cell r="D284">
            <v>1</v>
          </cell>
          <cell r="E284">
            <v>428.57142857142856</v>
          </cell>
          <cell r="F284">
            <v>450</v>
          </cell>
        </row>
        <row r="285">
          <cell r="A285" t="str">
            <v>14x40</v>
          </cell>
          <cell r="B285" t="str">
            <v>Bu lon M14x40</v>
          </cell>
          <cell r="C285" t="str">
            <v xml:space="preserve">c¸i </v>
          </cell>
          <cell r="D285">
            <v>1</v>
          </cell>
          <cell r="E285">
            <v>1523.8095238095239</v>
          </cell>
          <cell r="F285">
            <v>1600</v>
          </cell>
        </row>
        <row r="286">
          <cell r="A286" t="str">
            <v>14x50</v>
          </cell>
          <cell r="B286" t="str">
            <v>Bu lon M14x50</v>
          </cell>
          <cell r="C286" t="str">
            <v xml:space="preserve">c¸i </v>
          </cell>
          <cell r="D286">
            <v>1</v>
          </cell>
          <cell r="E286">
            <v>1571.4285714285713</v>
          </cell>
          <cell r="F286">
            <v>1650</v>
          </cell>
        </row>
        <row r="287">
          <cell r="A287" t="str">
            <v>14x100</v>
          </cell>
          <cell r="B287" t="str">
            <v>Bu lon M14x100</v>
          </cell>
          <cell r="C287" t="str">
            <v xml:space="preserve">c¸i </v>
          </cell>
          <cell r="D287">
            <v>1</v>
          </cell>
          <cell r="E287">
            <v>2857.1428571428569</v>
          </cell>
          <cell r="F287">
            <v>3000</v>
          </cell>
        </row>
        <row r="288">
          <cell r="A288" t="str">
            <v>16x40</v>
          </cell>
          <cell r="B288" t="str">
            <v>Bu lon M16x40</v>
          </cell>
          <cell r="C288" t="str">
            <v xml:space="preserve">c¸i </v>
          </cell>
          <cell r="D288">
            <v>1</v>
          </cell>
          <cell r="E288">
            <v>1857.1428571428571</v>
          </cell>
          <cell r="F288">
            <v>1950</v>
          </cell>
        </row>
        <row r="289">
          <cell r="A289" t="str">
            <v>16x50</v>
          </cell>
          <cell r="B289" t="str">
            <v>Bu lon M16x50</v>
          </cell>
          <cell r="C289" t="str">
            <v xml:space="preserve">c¸i </v>
          </cell>
          <cell r="D289">
            <v>1</v>
          </cell>
          <cell r="E289">
            <v>2000</v>
          </cell>
          <cell r="F289">
            <v>2100</v>
          </cell>
        </row>
        <row r="290">
          <cell r="A290" t="str">
            <v>16x60</v>
          </cell>
          <cell r="B290" t="str">
            <v>Bu lon M16x60</v>
          </cell>
          <cell r="C290" t="str">
            <v xml:space="preserve">c¸i </v>
          </cell>
          <cell r="D290">
            <v>1</v>
          </cell>
          <cell r="E290">
            <v>2476.1904761904761</v>
          </cell>
          <cell r="F290">
            <v>2600</v>
          </cell>
        </row>
        <row r="291">
          <cell r="A291" t="str">
            <v>16x70</v>
          </cell>
          <cell r="B291" t="str">
            <v>Bu lon M16x70</v>
          </cell>
          <cell r="C291" t="str">
            <v xml:space="preserve">c¸i </v>
          </cell>
          <cell r="D291">
            <v>1</v>
          </cell>
          <cell r="E291">
            <v>2666.6666666666665</v>
          </cell>
          <cell r="F291">
            <v>2800</v>
          </cell>
        </row>
        <row r="292">
          <cell r="A292" t="str">
            <v>16x100</v>
          </cell>
          <cell r="B292" t="str">
            <v>Bu lon M16x100</v>
          </cell>
          <cell r="C292" t="str">
            <v xml:space="preserve">c¸i </v>
          </cell>
          <cell r="D292">
            <v>1</v>
          </cell>
          <cell r="E292">
            <v>3047.6190476190477</v>
          </cell>
          <cell r="F292">
            <v>3200</v>
          </cell>
        </row>
        <row r="293">
          <cell r="A293" t="str">
            <v>16x120</v>
          </cell>
          <cell r="B293" t="str">
            <v>Bu lon M16x120</v>
          </cell>
          <cell r="C293" t="str">
            <v xml:space="preserve">c¸i </v>
          </cell>
          <cell r="D293">
            <v>1</v>
          </cell>
          <cell r="E293">
            <v>3428.5714285714284</v>
          </cell>
          <cell r="F293">
            <v>3600</v>
          </cell>
        </row>
        <row r="294">
          <cell r="A294" t="str">
            <v>16x150</v>
          </cell>
          <cell r="B294" t="str">
            <v xml:space="preserve">Bu lon M16x150 </v>
          </cell>
          <cell r="C294" t="str">
            <v xml:space="preserve">c¸i </v>
          </cell>
          <cell r="D294">
            <v>1</v>
          </cell>
          <cell r="E294">
            <v>4000</v>
          </cell>
          <cell r="F294">
            <v>4200</v>
          </cell>
        </row>
        <row r="295">
          <cell r="A295" t="str">
            <v>16x160</v>
          </cell>
          <cell r="B295" t="str">
            <v xml:space="preserve">Bu lon M16x160 </v>
          </cell>
          <cell r="C295" t="str">
            <v xml:space="preserve">c¸i </v>
          </cell>
          <cell r="D295">
            <v>1</v>
          </cell>
          <cell r="E295">
            <v>4285.7142857142853</v>
          </cell>
          <cell r="F295">
            <v>4500</v>
          </cell>
        </row>
        <row r="296">
          <cell r="A296" t="str">
            <v>16x170</v>
          </cell>
          <cell r="B296" t="str">
            <v xml:space="preserve">Bu lon M16x170 </v>
          </cell>
          <cell r="C296" t="str">
            <v xml:space="preserve">c¸i </v>
          </cell>
          <cell r="D296">
            <v>1</v>
          </cell>
          <cell r="E296">
            <v>4380.9523809523807</v>
          </cell>
          <cell r="F296">
            <v>4600</v>
          </cell>
        </row>
        <row r="297">
          <cell r="A297" t="str">
            <v>16x200</v>
          </cell>
          <cell r="B297" t="str">
            <v>Bu lon M16x200</v>
          </cell>
          <cell r="C297" t="str">
            <v xml:space="preserve">c¸i </v>
          </cell>
          <cell r="D297">
            <v>1</v>
          </cell>
          <cell r="E297">
            <v>4857.1428571428569</v>
          </cell>
          <cell r="F297">
            <v>5100</v>
          </cell>
        </row>
        <row r="298">
          <cell r="A298" t="str">
            <v>16x250</v>
          </cell>
          <cell r="B298" t="str">
            <v>Bu lon M16x250</v>
          </cell>
          <cell r="C298" t="str">
            <v xml:space="preserve">c¸i </v>
          </cell>
          <cell r="D298">
            <v>1</v>
          </cell>
          <cell r="E298">
            <v>5714.2857142857138</v>
          </cell>
          <cell r="F298">
            <v>6000</v>
          </cell>
        </row>
        <row r="299">
          <cell r="A299" t="str">
            <v>16x300</v>
          </cell>
          <cell r="B299" t="str">
            <v>Bu lon M16x300</v>
          </cell>
          <cell r="C299" t="str">
            <v xml:space="preserve">c¸i </v>
          </cell>
          <cell r="D299">
            <v>1</v>
          </cell>
          <cell r="E299">
            <v>6476.1904761904761</v>
          </cell>
          <cell r="F299">
            <v>6800</v>
          </cell>
        </row>
        <row r="300">
          <cell r="A300" t="str">
            <v>16x320</v>
          </cell>
          <cell r="B300" t="str">
            <v>Bu lon M16x320</v>
          </cell>
          <cell r="C300" t="str">
            <v xml:space="preserve">c¸i </v>
          </cell>
          <cell r="D300">
            <v>1</v>
          </cell>
          <cell r="E300">
            <v>7000</v>
          </cell>
          <cell r="F300">
            <v>7350</v>
          </cell>
        </row>
        <row r="301">
          <cell r="A301" t="str">
            <v>16x350</v>
          </cell>
          <cell r="B301" t="str">
            <v>Bu lon M16x350</v>
          </cell>
          <cell r="C301" t="str">
            <v xml:space="preserve">c¸i </v>
          </cell>
          <cell r="D301">
            <v>1</v>
          </cell>
          <cell r="E301">
            <v>7142.8571428571422</v>
          </cell>
          <cell r="F301">
            <v>7500</v>
          </cell>
        </row>
        <row r="302">
          <cell r="A302" t="str">
            <v>16x400</v>
          </cell>
          <cell r="B302" t="str">
            <v xml:space="preserve">Bu lon M16x400 </v>
          </cell>
          <cell r="C302" t="str">
            <v xml:space="preserve">c¸i </v>
          </cell>
          <cell r="D302">
            <v>1</v>
          </cell>
          <cell r="E302">
            <v>7904.7619047619046</v>
          </cell>
          <cell r="F302">
            <v>8300</v>
          </cell>
        </row>
        <row r="303">
          <cell r="A303" t="str">
            <v>16x450</v>
          </cell>
          <cell r="B303" t="str">
            <v>Bu lon M16x450</v>
          </cell>
          <cell r="C303" t="str">
            <v xml:space="preserve">c¸i </v>
          </cell>
          <cell r="D303">
            <v>1</v>
          </cell>
          <cell r="E303">
            <v>8666.6666666666661</v>
          </cell>
          <cell r="F303">
            <v>9100</v>
          </cell>
        </row>
        <row r="304">
          <cell r="A304" t="str">
            <v>16x500</v>
          </cell>
          <cell r="B304" t="str">
            <v>Bu lon M16x500</v>
          </cell>
          <cell r="C304" t="str">
            <v xml:space="preserve">c¸i </v>
          </cell>
          <cell r="D304">
            <v>1</v>
          </cell>
          <cell r="E304">
            <v>10476.190476190475</v>
          </cell>
          <cell r="F304">
            <v>11000</v>
          </cell>
        </row>
        <row r="305">
          <cell r="A305" t="str">
            <v>16x800</v>
          </cell>
          <cell r="B305" t="str">
            <v>Bu lon M16x800</v>
          </cell>
          <cell r="C305" t="str">
            <v xml:space="preserve">c¸i </v>
          </cell>
          <cell r="D305">
            <v>1</v>
          </cell>
          <cell r="E305">
            <v>16190.476190476189</v>
          </cell>
          <cell r="F305">
            <v>17000</v>
          </cell>
        </row>
        <row r="306">
          <cell r="A306" t="str">
            <v>G16x250</v>
          </cell>
          <cell r="B306" t="str">
            <v xml:space="preserve">Gu don G16x250 </v>
          </cell>
          <cell r="C306" t="str">
            <v xml:space="preserve">c¸i </v>
          </cell>
          <cell r="D306">
            <v>1</v>
          </cell>
          <cell r="E306">
            <v>6095.2380952380954</v>
          </cell>
          <cell r="F306">
            <v>6400</v>
          </cell>
        </row>
        <row r="307">
          <cell r="A307" t="str">
            <v>G16x300</v>
          </cell>
          <cell r="B307" t="str">
            <v xml:space="preserve">Gu don G16x300 </v>
          </cell>
          <cell r="C307" t="str">
            <v xml:space="preserve">c¸i </v>
          </cell>
          <cell r="D307">
            <v>1</v>
          </cell>
          <cell r="E307">
            <v>8000</v>
          </cell>
          <cell r="F307">
            <v>8400</v>
          </cell>
        </row>
        <row r="308">
          <cell r="A308" t="str">
            <v>G18x350</v>
          </cell>
          <cell r="B308" t="str">
            <v xml:space="preserve">Gu don G18x350 </v>
          </cell>
          <cell r="C308" t="str">
            <v xml:space="preserve">c¸i </v>
          </cell>
          <cell r="D308">
            <v>1</v>
          </cell>
          <cell r="E308">
            <v>12238.095238095237</v>
          </cell>
          <cell r="F308">
            <v>12850</v>
          </cell>
        </row>
        <row r="309">
          <cell r="A309" t="str">
            <v>G16x700</v>
          </cell>
          <cell r="B309" t="str">
            <v xml:space="preserve">Gu don G16x700 </v>
          </cell>
          <cell r="C309" t="str">
            <v xml:space="preserve">c¸i </v>
          </cell>
          <cell r="D309">
            <v>1</v>
          </cell>
          <cell r="E309">
            <v>14666.666666666666</v>
          </cell>
          <cell r="F309">
            <v>15400</v>
          </cell>
        </row>
        <row r="310">
          <cell r="A310" t="str">
            <v>G16x800</v>
          </cell>
          <cell r="B310" t="str">
            <v>Gu don G16x800</v>
          </cell>
          <cell r="C310" t="str">
            <v xml:space="preserve">c¸i </v>
          </cell>
          <cell r="D310">
            <v>1</v>
          </cell>
          <cell r="E310">
            <v>16190.476190476189</v>
          </cell>
          <cell r="F310">
            <v>17000</v>
          </cell>
        </row>
        <row r="311">
          <cell r="A311" t="str">
            <v>18x300</v>
          </cell>
          <cell r="B311" t="str">
            <v xml:space="preserve">Bu lon M18x300 </v>
          </cell>
          <cell r="C311" t="str">
            <v xml:space="preserve">c¸i </v>
          </cell>
          <cell r="D311">
            <v>1</v>
          </cell>
          <cell r="E311">
            <v>7619.0476190476184</v>
          </cell>
          <cell r="F311">
            <v>8000</v>
          </cell>
        </row>
        <row r="312">
          <cell r="A312" t="str">
            <v>18x350</v>
          </cell>
          <cell r="B312" t="str">
            <v xml:space="preserve">Bu lon M18x350 </v>
          </cell>
          <cell r="C312" t="str">
            <v xml:space="preserve">c¸i </v>
          </cell>
          <cell r="D312">
            <v>1</v>
          </cell>
          <cell r="E312">
            <v>8571.4285714285706</v>
          </cell>
          <cell r="F312">
            <v>9000</v>
          </cell>
        </row>
        <row r="313">
          <cell r="A313" t="str">
            <v>26x1700</v>
          </cell>
          <cell r="B313" t="str">
            <v>Bu lon M26x1700 (phÇn ren 200, 2®ai èc)</v>
          </cell>
          <cell r="C313" t="str">
            <v xml:space="preserve">c¸i </v>
          </cell>
          <cell r="D313">
            <v>1</v>
          </cell>
          <cell r="E313">
            <v>66973.809523809527</v>
          </cell>
          <cell r="F313">
            <v>70322.5</v>
          </cell>
        </row>
        <row r="314">
          <cell r="A314" t="str">
            <v>M16V</v>
          </cell>
          <cell r="B314" t="str">
            <v>Bu lon M16 ch÷ V</v>
          </cell>
          <cell r="C314" t="str">
            <v xml:space="preserve">c¸i </v>
          </cell>
          <cell r="D314">
            <v>1</v>
          </cell>
          <cell r="E314">
            <v>7000</v>
          </cell>
        </row>
        <row r="315">
          <cell r="B315" t="str">
            <v xml:space="preserve">§Çu cèt, kÑp c¸p </v>
          </cell>
        </row>
        <row r="316">
          <cell r="A316" t="str">
            <v>HCODA300</v>
          </cell>
          <cell r="B316" t="str">
            <v>Hép ®Çu c¸p ngßai trêi 24 kV 70/120</v>
          </cell>
          <cell r="C316" t="str">
            <v>hép</v>
          </cell>
          <cell r="D316">
            <v>1</v>
          </cell>
          <cell r="E316">
            <v>3400000</v>
          </cell>
          <cell r="F316">
            <v>3740000.0000000005</v>
          </cell>
        </row>
        <row r="317">
          <cell r="A317" t="str">
            <v>HCIDA300</v>
          </cell>
          <cell r="B317" t="str">
            <v>Hép ®Çu c¸p trong nhµ 24 kV 150/300</v>
          </cell>
          <cell r="C317" t="str">
            <v>hép</v>
          </cell>
          <cell r="D317">
            <v>1</v>
          </cell>
          <cell r="E317">
            <v>3400000</v>
          </cell>
          <cell r="F317">
            <v>3740000.0000000005</v>
          </cell>
        </row>
        <row r="318">
          <cell r="A318" t="str">
            <v>HCODA300</v>
          </cell>
          <cell r="B318" t="str">
            <v>Hép ®Çu c¸p ngßai trêi OD A(1x300)</v>
          </cell>
          <cell r="C318" t="str">
            <v>hép</v>
          </cell>
          <cell r="D318">
            <v>1</v>
          </cell>
          <cell r="E318">
            <v>3502035.25</v>
          </cell>
          <cell r="F318">
            <v>3852238.7750000004</v>
          </cell>
        </row>
        <row r="319">
          <cell r="A319" t="str">
            <v>HCIDA300</v>
          </cell>
          <cell r="B319" t="str">
            <v>Hép ®Çu c¸p trong nhµ ID  A(1x300)</v>
          </cell>
          <cell r="C319" t="str">
            <v>hép</v>
          </cell>
          <cell r="D319">
            <v>1</v>
          </cell>
          <cell r="E319">
            <v>3401977</v>
          </cell>
          <cell r="F319">
            <v>3742174.7</v>
          </cell>
        </row>
        <row r="320">
          <cell r="A320" t="str">
            <v>CNC</v>
          </cell>
          <cell r="B320" t="str">
            <v>ChÊu nèi c¸p 10mm2</v>
          </cell>
          <cell r="C320" t="str">
            <v xml:space="preserve">c¸i </v>
          </cell>
          <cell r="D320">
            <v>1</v>
          </cell>
          <cell r="E320">
            <v>8380.9523809523798</v>
          </cell>
          <cell r="F320">
            <v>8800</v>
          </cell>
        </row>
        <row r="321">
          <cell r="A321" t="str">
            <v>KA35</v>
          </cell>
          <cell r="B321" t="str">
            <v>KÑp c¸p nh«m A35</v>
          </cell>
          <cell r="C321" t="str">
            <v xml:space="preserve">c¸i </v>
          </cell>
          <cell r="D321">
            <v>1</v>
          </cell>
          <cell r="E321">
            <v>4095.238095238095</v>
          </cell>
          <cell r="F321">
            <v>4300</v>
          </cell>
        </row>
        <row r="322">
          <cell r="A322" t="str">
            <v>KA50</v>
          </cell>
          <cell r="B322" t="str">
            <v>KÑp c¸p nh«m A50</v>
          </cell>
          <cell r="C322" t="str">
            <v xml:space="preserve">c¸i </v>
          </cell>
          <cell r="D322">
            <v>1</v>
          </cell>
          <cell r="E322">
            <v>6190.4761904761899</v>
          </cell>
          <cell r="F322">
            <v>6500</v>
          </cell>
        </row>
        <row r="323">
          <cell r="A323" t="str">
            <v>KA70</v>
          </cell>
          <cell r="B323" t="str">
            <v>KÑp c¸p nh«m A70</v>
          </cell>
          <cell r="C323" t="str">
            <v xml:space="preserve">c¸i </v>
          </cell>
          <cell r="D323">
            <v>1</v>
          </cell>
          <cell r="E323">
            <v>7258.38</v>
          </cell>
          <cell r="F323">
            <v>10500</v>
          </cell>
        </row>
        <row r="324">
          <cell r="A324" t="str">
            <v>KA95</v>
          </cell>
          <cell r="B324" t="str">
            <v>KÑp c¸p nh«m A95</v>
          </cell>
          <cell r="C324" t="str">
            <v xml:space="preserve">c¸i </v>
          </cell>
          <cell r="D324">
            <v>1</v>
          </cell>
          <cell r="E324">
            <v>8100</v>
          </cell>
          <cell r="F324">
            <v>12000</v>
          </cell>
        </row>
        <row r="325">
          <cell r="A325" t="str">
            <v>KA120</v>
          </cell>
          <cell r="B325" t="str">
            <v xml:space="preserve">KÑp c¸p nh«m A120 </v>
          </cell>
          <cell r="C325" t="str">
            <v xml:space="preserve">c¸i </v>
          </cell>
          <cell r="D325">
            <v>1</v>
          </cell>
          <cell r="E325">
            <v>9800</v>
          </cell>
          <cell r="F325">
            <v>18000</v>
          </cell>
        </row>
        <row r="326">
          <cell r="A326" t="str">
            <v>KA150</v>
          </cell>
          <cell r="B326" t="str">
            <v>KÑp c¸p nh«m A150</v>
          </cell>
          <cell r="C326" t="str">
            <v xml:space="preserve">c¸i </v>
          </cell>
          <cell r="D326">
            <v>1</v>
          </cell>
          <cell r="E326">
            <v>12700</v>
          </cell>
          <cell r="F326">
            <v>21000</v>
          </cell>
        </row>
        <row r="327">
          <cell r="A327" t="str">
            <v>KA185</v>
          </cell>
          <cell r="B327" t="str">
            <v>KÑp c¸p nh«m A185</v>
          </cell>
          <cell r="C327" t="str">
            <v xml:space="preserve">c¸i </v>
          </cell>
          <cell r="D327">
            <v>1</v>
          </cell>
          <cell r="E327">
            <v>22857.142857142855</v>
          </cell>
          <cell r="F327">
            <v>24000</v>
          </cell>
        </row>
        <row r="328">
          <cell r="A328" t="str">
            <v>KA240</v>
          </cell>
          <cell r="B328" t="str">
            <v>KÑp c¸p nh«m A240</v>
          </cell>
          <cell r="C328" t="str">
            <v xml:space="preserve">c¸i </v>
          </cell>
          <cell r="D328">
            <v>1</v>
          </cell>
          <cell r="E328">
            <v>24761.90476190476</v>
          </cell>
          <cell r="F328">
            <v>26000</v>
          </cell>
        </row>
        <row r="329">
          <cell r="A329" t="str">
            <v>K§22</v>
          </cell>
          <cell r="B329" t="str">
            <v>KÑp c¸p ®ång  M-22</v>
          </cell>
          <cell r="C329" t="str">
            <v xml:space="preserve">c¸i </v>
          </cell>
          <cell r="D329">
            <v>1</v>
          </cell>
          <cell r="E329">
            <v>8571.4285714285706</v>
          </cell>
          <cell r="F329">
            <v>9000</v>
          </cell>
        </row>
        <row r="330">
          <cell r="A330" t="str">
            <v>K§38</v>
          </cell>
          <cell r="B330" t="str">
            <v>KÑp c¸p ®ång  M-38</v>
          </cell>
          <cell r="C330" t="str">
            <v xml:space="preserve">c¸i </v>
          </cell>
          <cell r="D330">
            <v>1</v>
          </cell>
          <cell r="E330">
            <v>5900</v>
          </cell>
          <cell r="F330">
            <v>6490.0000000000009</v>
          </cell>
        </row>
        <row r="331">
          <cell r="A331" t="str">
            <v>K§48</v>
          </cell>
          <cell r="B331" t="str">
            <v>KÑp c¸p ®ång  M-48, M-50</v>
          </cell>
          <cell r="C331" t="str">
            <v xml:space="preserve">c¸i </v>
          </cell>
          <cell r="D331">
            <v>1</v>
          </cell>
          <cell r="E331">
            <v>6600</v>
          </cell>
          <cell r="F331">
            <v>7260.0000000000009</v>
          </cell>
        </row>
        <row r="332">
          <cell r="A332" t="str">
            <v>K§70</v>
          </cell>
          <cell r="B332" t="str">
            <v>KÑp c¸p ®ång  M-70</v>
          </cell>
          <cell r="C332" t="str">
            <v xml:space="preserve">c¸i </v>
          </cell>
          <cell r="D332">
            <v>1</v>
          </cell>
          <cell r="E332">
            <v>10000</v>
          </cell>
          <cell r="F332">
            <v>16500</v>
          </cell>
        </row>
        <row r="333">
          <cell r="A333" t="str">
            <v>K§95</v>
          </cell>
          <cell r="B333" t="str">
            <v>KÑp c¸p ®ång  M-95</v>
          </cell>
          <cell r="C333" t="str">
            <v xml:space="preserve">c¸i </v>
          </cell>
          <cell r="D333">
            <v>1</v>
          </cell>
          <cell r="E333">
            <v>10500</v>
          </cell>
          <cell r="F333">
            <v>17000</v>
          </cell>
        </row>
        <row r="334">
          <cell r="A334" t="str">
            <v>K§120</v>
          </cell>
          <cell r="B334" t="str">
            <v>KÑp c¸p ®ång  M-120</v>
          </cell>
          <cell r="C334" t="str">
            <v xml:space="preserve">c¸i </v>
          </cell>
          <cell r="D334">
            <v>1</v>
          </cell>
          <cell r="E334">
            <v>10500</v>
          </cell>
          <cell r="F334">
            <v>17500</v>
          </cell>
        </row>
        <row r="335">
          <cell r="A335" t="str">
            <v>K§150</v>
          </cell>
          <cell r="B335" t="str">
            <v>KÑp c¸p ®ång  M-150</v>
          </cell>
          <cell r="C335" t="str">
            <v xml:space="preserve">c¸i </v>
          </cell>
          <cell r="D335">
            <v>1</v>
          </cell>
          <cell r="E335">
            <v>16700</v>
          </cell>
          <cell r="F335">
            <v>18000</v>
          </cell>
        </row>
        <row r="336">
          <cell r="A336" t="str">
            <v>K§185</v>
          </cell>
          <cell r="B336" t="str">
            <v>KÑp c¸p ®ång  M-185</v>
          </cell>
          <cell r="C336" t="str">
            <v xml:space="preserve">c¸i </v>
          </cell>
          <cell r="D336">
            <v>1</v>
          </cell>
          <cell r="E336">
            <v>17619.047619047618</v>
          </cell>
          <cell r="F336">
            <v>18500</v>
          </cell>
        </row>
        <row r="337">
          <cell r="A337" t="str">
            <v>K§240</v>
          </cell>
          <cell r="B337" t="str">
            <v>KÑp c¸p ®ång  M-240</v>
          </cell>
          <cell r="C337" t="str">
            <v xml:space="preserve">c¸i </v>
          </cell>
          <cell r="D337">
            <v>1</v>
          </cell>
          <cell r="E337">
            <v>18095.238095238095</v>
          </cell>
          <cell r="F337">
            <v>19000</v>
          </cell>
        </row>
        <row r="338">
          <cell r="A338" t="str">
            <v>K§300</v>
          </cell>
          <cell r="B338" t="str">
            <v>KÑp c¸p ®ång  M-300</v>
          </cell>
          <cell r="C338" t="str">
            <v xml:space="preserve">c¸i </v>
          </cell>
          <cell r="D338">
            <v>1</v>
          </cell>
          <cell r="E338">
            <v>19047.619047619046</v>
          </cell>
          <cell r="F338">
            <v>20000</v>
          </cell>
        </row>
        <row r="339">
          <cell r="A339" t="str">
            <v>K§450</v>
          </cell>
          <cell r="B339" t="str">
            <v>KÑp c¸p ®ång  M-450</v>
          </cell>
          <cell r="C339" t="str">
            <v xml:space="preserve">c¸i </v>
          </cell>
          <cell r="D339">
            <v>1</v>
          </cell>
          <cell r="E339">
            <v>24761.90476190476</v>
          </cell>
          <cell r="F339">
            <v>26000</v>
          </cell>
        </row>
        <row r="340">
          <cell r="A340" t="str">
            <v>K§N35</v>
          </cell>
          <cell r="B340" t="str">
            <v>KÑp c¸p ®ång nh«m 35mm2</v>
          </cell>
          <cell r="C340" t="str">
            <v xml:space="preserve">c¸i </v>
          </cell>
          <cell r="D340">
            <v>1</v>
          </cell>
          <cell r="E340">
            <v>8571.4285714285706</v>
          </cell>
          <cell r="F340">
            <v>9000</v>
          </cell>
        </row>
        <row r="341">
          <cell r="A341" t="str">
            <v>K§N50</v>
          </cell>
          <cell r="B341" t="str">
            <v>KÑp c¸p ®ång nh«m 50mm2</v>
          </cell>
          <cell r="C341" t="str">
            <v xml:space="preserve">c¸i </v>
          </cell>
          <cell r="D341">
            <v>1</v>
          </cell>
          <cell r="E341">
            <v>11428.571428571428</v>
          </cell>
          <cell r="F341">
            <v>12000</v>
          </cell>
        </row>
        <row r="342">
          <cell r="A342" t="str">
            <v>K§N70</v>
          </cell>
          <cell r="B342" t="str">
            <v>KÑp c¸p ®ång nh«m 70mm2</v>
          </cell>
          <cell r="C342" t="str">
            <v xml:space="preserve">c¸i </v>
          </cell>
          <cell r="D342">
            <v>1</v>
          </cell>
          <cell r="E342">
            <v>13333.333333333332</v>
          </cell>
          <cell r="F342">
            <v>14000</v>
          </cell>
        </row>
        <row r="343">
          <cell r="A343" t="str">
            <v>K§N95</v>
          </cell>
          <cell r="B343" t="str">
            <v>KÑp c¸p ®ång nh«m 95mm2</v>
          </cell>
          <cell r="C343" t="str">
            <v xml:space="preserve">c¸i </v>
          </cell>
          <cell r="D343">
            <v>1</v>
          </cell>
          <cell r="E343">
            <v>16190.476190476189</v>
          </cell>
          <cell r="F343">
            <v>17000</v>
          </cell>
        </row>
        <row r="344">
          <cell r="A344" t="str">
            <v>K§N120</v>
          </cell>
          <cell r="B344" t="str">
            <v>KÑp c¸p ®ång nh«m 120mm2</v>
          </cell>
          <cell r="C344" t="str">
            <v xml:space="preserve">c¸i </v>
          </cell>
          <cell r="D344">
            <v>1</v>
          </cell>
          <cell r="E344">
            <v>20952.38095238095</v>
          </cell>
          <cell r="F344">
            <v>22000</v>
          </cell>
        </row>
        <row r="345">
          <cell r="A345" t="str">
            <v>K§N35-300</v>
          </cell>
          <cell r="B345" t="str">
            <v>KÑp c¸p AM (A=35-240;Cu=35-300)mm2</v>
          </cell>
          <cell r="C345" t="str">
            <v xml:space="preserve">c¸i </v>
          </cell>
          <cell r="D345">
            <v>1</v>
          </cell>
          <cell r="E345">
            <v>100000</v>
          </cell>
          <cell r="F345">
            <v>32000</v>
          </cell>
        </row>
        <row r="346">
          <cell r="A346" t="str">
            <v>K§N240-300</v>
          </cell>
          <cell r="B346" t="str">
            <v>KÑp c¸p ®ång nh«m (240-300)mm2</v>
          </cell>
          <cell r="C346" t="str">
            <v xml:space="preserve">c¸i </v>
          </cell>
          <cell r="D346">
            <v>1</v>
          </cell>
          <cell r="E346">
            <v>38095.238095238092</v>
          </cell>
          <cell r="F346">
            <v>40000</v>
          </cell>
        </row>
        <row r="347">
          <cell r="A347" t="str">
            <v>K§N150</v>
          </cell>
          <cell r="B347" t="str">
            <v>KÑp c¸p ®ång nh«m 150mm2</v>
          </cell>
          <cell r="C347" t="str">
            <v xml:space="preserve">c¸i </v>
          </cell>
          <cell r="D347">
            <v>1</v>
          </cell>
          <cell r="E347">
            <v>24761.90476190476</v>
          </cell>
          <cell r="F347">
            <v>26000</v>
          </cell>
        </row>
        <row r="348">
          <cell r="A348" t="str">
            <v>K§N95-150</v>
          </cell>
          <cell r="B348" t="str">
            <v>KÑp c¸p ®ång nh«m (95-150)mm2</v>
          </cell>
          <cell r="C348" t="str">
            <v xml:space="preserve">c¸i </v>
          </cell>
          <cell r="D348">
            <v>1</v>
          </cell>
          <cell r="E348">
            <v>30476.190476190473</v>
          </cell>
          <cell r="F348">
            <v>32000</v>
          </cell>
        </row>
        <row r="349">
          <cell r="A349" t="str">
            <v>K§N240-300</v>
          </cell>
          <cell r="B349" t="str">
            <v>KÑp c¸p ®ång nh«m (240-300)mm2</v>
          </cell>
          <cell r="C349" t="str">
            <v xml:space="preserve">c¸i </v>
          </cell>
          <cell r="D349">
            <v>1</v>
          </cell>
          <cell r="E349">
            <v>38095.238095238092</v>
          </cell>
          <cell r="F349">
            <v>40000</v>
          </cell>
        </row>
        <row r="350">
          <cell r="A350" t="str">
            <v>K§N185</v>
          </cell>
          <cell r="B350" t="str">
            <v>KÑp c¸p ®ång nh«m 185mm2</v>
          </cell>
          <cell r="C350" t="str">
            <v xml:space="preserve">c¸i </v>
          </cell>
          <cell r="D350">
            <v>1</v>
          </cell>
          <cell r="E350">
            <v>30476.190476190473</v>
          </cell>
          <cell r="F350">
            <v>32000</v>
          </cell>
        </row>
        <row r="351">
          <cell r="A351" t="str">
            <v>K§N240</v>
          </cell>
          <cell r="B351" t="str">
            <v>KÑp c¸p ®ång nh«m 240mm2</v>
          </cell>
          <cell r="C351" t="str">
            <v xml:space="preserve">c¸i </v>
          </cell>
          <cell r="D351">
            <v>1</v>
          </cell>
          <cell r="E351">
            <v>38095.238095238092</v>
          </cell>
          <cell r="F351">
            <v>40000</v>
          </cell>
        </row>
        <row r="352">
          <cell r="A352" t="str">
            <v>K§N25-150</v>
          </cell>
          <cell r="B352" t="str">
            <v xml:space="preserve">KÑp c¸p BGP-AM(A=25-150/M=10-95)mm2 </v>
          </cell>
          <cell r="C352" t="str">
            <v xml:space="preserve">c¸i </v>
          </cell>
          <cell r="D352">
            <v>1</v>
          </cell>
          <cell r="E352">
            <v>71584.62</v>
          </cell>
          <cell r="F352">
            <v>78743.081999999995</v>
          </cell>
        </row>
        <row r="353">
          <cell r="A353" t="str">
            <v>KW</v>
          </cell>
          <cell r="B353" t="str">
            <v xml:space="preserve">KÑp wire AM(A=25-180/M=76.2)mm2 </v>
          </cell>
          <cell r="C353" t="str">
            <v xml:space="preserve">c¸i </v>
          </cell>
          <cell r="D353">
            <v>1</v>
          </cell>
          <cell r="E353">
            <v>69928</v>
          </cell>
          <cell r="F353">
            <v>55000</v>
          </cell>
        </row>
        <row r="354">
          <cell r="A354" t="str">
            <v>KW2</v>
          </cell>
          <cell r="B354" t="str">
            <v>KÑp wire 2/0 (35 - 95)mm2</v>
          </cell>
          <cell r="C354" t="str">
            <v xml:space="preserve">c¸i </v>
          </cell>
          <cell r="D354">
            <v>1</v>
          </cell>
          <cell r="E354">
            <v>19047.619047619046</v>
          </cell>
          <cell r="F354">
            <v>20000</v>
          </cell>
        </row>
        <row r="355">
          <cell r="A355" t="str">
            <v>KW4</v>
          </cell>
          <cell r="B355" t="str">
            <v>KÑp wire 4/0 (120-185)mm2</v>
          </cell>
          <cell r="C355" t="str">
            <v xml:space="preserve">c¸i </v>
          </cell>
          <cell r="D355">
            <v>1</v>
          </cell>
          <cell r="E355">
            <v>16428.63</v>
          </cell>
          <cell r="F355">
            <v>23000</v>
          </cell>
        </row>
        <row r="356">
          <cell r="A356" t="str">
            <v>§CGC22</v>
          </cell>
          <cell r="B356" t="str">
            <v>§Çu cèt ®ång gia c«ng  22mm2</v>
          </cell>
          <cell r="C356" t="str">
            <v xml:space="preserve">c¸i </v>
          </cell>
          <cell r="D356">
            <v>1</v>
          </cell>
          <cell r="E356">
            <v>8787</v>
          </cell>
          <cell r="F356">
            <v>5000</v>
          </cell>
        </row>
        <row r="357">
          <cell r="A357" t="str">
            <v>§CGC50</v>
          </cell>
          <cell r="B357" t="str">
            <v>§Çu cèt ®ång gia c«ng  50mm2</v>
          </cell>
          <cell r="C357" t="str">
            <v xml:space="preserve">c¸i </v>
          </cell>
          <cell r="D357">
            <v>1</v>
          </cell>
          <cell r="E357">
            <v>19096.5</v>
          </cell>
          <cell r="F357">
            <v>8000</v>
          </cell>
        </row>
        <row r="358">
          <cell r="A358" t="str">
            <v>§CGC70</v>
          </cell>
          <cell r="B358" t="str">
            <v>§Çu cèt ®ång gia c«ng  70mm2</v>
          </cell>
          <cell r="C358" t="str">
            <v xml:space="preserve">c¸i </v>
          </cell>
          <cell r="D358">
            <v>1</v>
          </cell>
          <cell r="E358">
            <v>26883</v>
          </cell>
          <cell r="F358">
            <v>9000</v>
          </cell>
        </row>
        <row r="359">
          <cell r="A359" t="str">
            <v>§CGC95</v>
          </cell>
          <cell r="B359" t="str">
            <v>§Çu cèt ®ång gia c«ng  95mm2</v>
          </cell>
          <cell r="C359" t="str">
            <v xml:space="preserve">c¸i </v>
          </cell>
          <cell r="D359">
            <v>1</v>
          </cell>
          <cell r="E359">
            <v>36409.5</v>
          </cell>
          <cell r="F359">
            <v>12000</v>
          </cell>
        </row>
        <row r="360">
          <cell r="A360" t="str">
            <v>§CGC120</v>
          </cell>
          <cell r="B360" t="str">
            <v>§Çu cèt ®ång gia c«ng  120mm2</v>
          </cell>
          <cell r="C360" t="str">
            <v xml:space="preserve">c¸i </v>
          </cell>
          <cell r="D360">
            <v>1</v>
          </cell>
          <cell r="E360">
            <v>15238.095238095237</v>
          </cell>
          <cell r="F360">
            <v>16000</v>
          </cell>
        </row>
        <row r="361">
          <cell r="A361" t="str">
            <v>§CGC240</v>
          </cell>
          <cell r="B361" t="str">
            <v>§Çu cèt ®ång gia c«ng  240mm2</v>
          </cell>
          <cell r="C361" t="str">
            <v xml:space="preserve">c¸i </v>
          </cell>
          <cell r="D361">
            <v>1</v>
          </cell>
          <cell r="E361">
            <v>22857.142857142855</v>
          </cell>
          <cell r="F361">
            <v>24000</v>
          </cell>
        </row>
        <row r="362">
          <cell r="A362" t="str">
            <v>§CGC300</v>
          </cell>
          <cell r="B362" t="str">
            <v>§Çu cèt ®ång gia c«ng  300mm2-600A</v>
          </cell>
          <cell r="C362" t="str">
            <v xml:space="preserve">c¸i </v>
          </cell>
          <cell r="D362">
            <v>1</v>
          </cell>
          <cell r="E362">
            <v>22857.142857142855</v>
          </cell>
          <cell r="F362">
            <v>24000</v>
          </cell>
        </row>
        <row r="363">
          <cell r="A363" t="str">
            <v>§CGC&gt;350</v>
          </cell>
          <cell r="B363" t="str">
            <v>§Çu cèt ®ång gia c«ng  350 - 400 mm2</v>
          </cell>
          <cell r="C363" t="str">
            <v xml:space="preserve">c¸i </v>
          </cell>
          <cell r="D363">
            <v>1</v>
          </cell>
          <cell r="E363">
            <v>43809.523809523809</v>
          </cell>
          <cell r="F363">
            <v>46000</v>
          </cell>
        </row>
        <row r="364">
          <cell r="A364" t="str">
            <v>§CGC750</v>
          </cell>
          <cell r="B364" t="str">
            <v>§Çu cèt ®ång gia c«ng  750mm2</v>
          </cell>
          <cell r="C364" t="str">
            <v xml:space="preserve">c¸i </v>
          </cell>
          <cell r="D364">
            <v>1</v>
          </cell>
          <cell r="E364">
            <v>47619.047619047618</v>
          </cell>
          <cell r="F364">
            <v>50000</v>
          </cell>
        </row>
        <row r="365">
          <cell r="A365" t="str">
            <v>§C22</v>
          </cell>
          <cell r="B365" t="str">
            <v>§Çu cèt ®ång  22mm2</v>
          </cell>
          <cell r="C365" t="str">
            <v xml:space="preserve">c¸i </v>
          </cell>
          <cell r="D365">
            <v>1</v>
          </cell>
          <cell r="E365">
            <v>4761.9047619047615</v>
          </cell>
          <cell r="F365">
            <v>5000</v>
          </cell>
        </row>
        <row r="366">
          <cell r="A366" t="str">
            <v>§C50</v>
          </cell>
          <cell r="B366" t="str">
            <v>§Çu cèt ®ång  50mm2</v>
          </cell>
          <cell r="C366" t="str">
            <v xml:space="preserve">c¸i </v>
          </cell>
          <cell r="D366">
            <v>1</v>
          </cell>
          <cell r="E366">
            <v>7619.0476190476184</v>
          </cell>
          <cell r="F366">
            <v>8000</v>
          </cell>
        </row>
        <row r="367">
          <cell r="A367" t="str">
            <v>§C70</v>
          </cell>
          <cell r="B367" t="str">
            <v>§Çu cèt ®ång  70mm2</v>
          </cell>
          <cell r="C367" t="str">
            <v xml:space="preserve">c¸i </v>
          </cell>
          <cell r="D367">
            <v>1</v>
          </cell>
          <cell r="E367">
            <v>8571.4285714285706</v>
          </cell>
          <cell r="F367">
            <v>9000</v>
          </cell>
        </row>
        <row r="368">
          <cell r="A368" t="str">
            <v>§C95</v>
          </cell>
          <cell r="B368" t="str">
            <v>§Çu cèt ®ång  95mm2</v>
          </cell>
          <cell r="C368" t="str">
            <v xml:space="preserve">c¸i </v>
          </cell>
          <cell r="D368">
            <v>1</v>
          </cell>
          <cell r="E368">
            <v>11428.571428571428</v>
          </cell>
          <cell r="F368">
            <v>12000</v>
          </cell>
        </row>
        <row r="369">
          <cell r="A369" t="str">
            <v>§C95CT</v>
          </cell>
          <cell r="B369" t="str">
            <v>§Çu cèt ®ång  95mm2 cao thÕ óc</v>
          </cell>
          <cell r="C369" t="str">
            <v xml:space="preserve">c¸i </v>
          </cell>
          <cell r="D369">
            <v>1</v>
          </cell>
          <cell r="E369">
            <v>68000</v>
          </cell>
          <cell r="F369">
            <v>12000</v>
          </cell>
        </row>
        <row r="370">
          <cell r="A370" t="str">
            <v>§C120</v>
          </cell>
          <cell r="B370" t="str">
            <v>§Çu cèt ®ång  120mm2</v>
          </cell>
          <cell r="C370" t="str">
            <v xml:space="preserve">c¸i </v>
          </cell>
          <cell r="D370">
            <v>1</v>
          </cell>
          <cell r="E370">
            <v>15238.095238095237</v>
          </cell>
          <cell r="F370">
            <v>16000</v>
          </cell>
        </row>
        <row r="371">
          <cell r="A371" t="str">
            <v>§C240</v>
          </cell>
          <cell r="B371" t="str">
            <v>§Çu cèt ®ång  240mm2</v>
          </cell>
          <cell r="C371" t="str">
            <v xml:space="preserve">c¸i </v>
          </cell>
          <cell r="D371">
            <v>1</v>
          </cell>
          <cell r="E371">
            <v>22857.142857142855</v>
          </cell>
          <cell r="F371">
            <v>24000</v>
          </cell>
        </row>
        <row r="372">
          <cell r="A372" t="str">
            <v>§C240CT</v>
          </cell>
          <cell r="B372" t="str">
            <v>§Çu cèt ®ång  240mm2 cao thÕ óc</v>
          </cell>
          <cell r="C372" t="str">
            <v xml:space="preserve">c¸i </v>
          </cell>
          <cell r="D372">
            <v>1</v>
          </cell>
          <cell r="E372">
            <v>98000</v>
          </cell>
          <cell r="F372">
            <v>24000</v>
          </cell>
        </row>
        <row r="373">
          <cell r="A373" t="str">
            <v>§C&gt;350</v>
          </cell>
          <cell r="B373" t="str">
            <v>§Çu cèt ®ång  350 - 400 mm2</v>
          </cell>
          <cell r="C373" t="str">
            <v xml:space="preserve">c¸i </v>
          </cell>
          <cell r="D373">
            <v>1</v>
          </cell>
          <cell r="E373">
            <v>43809.523809523809</v>
          </cell>
          <cell r="F373">
            <v>46000</v>
          </cell>
        </row>
        <row r="374">
          <cell r="A374" t="str">
            <v>§C750</v>
          </cell>
          <cell r="B374" t="str">
            <v>§Çu cèt ®ång  750mm2</v>
          </cell>
          <cell r="C374" t="str">
            <v xml:space="preserve">c¸i </v>
          </cell>
          <cell r="D374">
            <v>1</v>
          </cell>
          <cell r="E374">
            <v>47619.047619047618</v>
          </cell>
          <cell r="F374">
            <v>50000</v>
          </cell>
        </row>
        <row r="375">
          <cell r="A375" t="str">
            <v>§CA50</v>
          </cell>
          <cell r="B375" t="str">
            <v>§Çu cèt nh«m 50mm2</v>
          </cell>
          <cell r="C375" t="str">
            <v xml:space="preserve">c¸i </v>
          </cell>
          <cell r="D375">
            <v>1</v>
          </cell>
          <cell r="E375">
            <v>4761.9047619047615</v>
          </cell>
          <cell r="F375">
            <v>5000</v>
          </cell>
        </row>
        <row r="376">
          <cell r="A376" t="str">
            <v>§CA70</v>
          </cell>
          <cell r="B376" t="str">
            <v>§Çu cèt nh«m 70mm2</v>
          </cell>
          <cell r="C376" t="str">
            <v xml:space="preserve">c¸i </v>
          </cell>
          <cell r="D376">
            <v>1</v>
          </cell>
          <cell r="E376">
            <v>66666.666666666657</v>
          </cell>
          <cell r="F376">
            <v>70000</v>
          </cell>
        </row>
        <row r="377">
          <cell r="A377" t="str">
            <v>§CA95</v>
          </cell>
          <cell r="B377" t="str">
            <v>§Çu cèt nh«m 95mm2</v>
          </cell>
          <cell r="C377" t="str">
            <v xml:space="preserve">c¸i </v>
          </cell>
          <cell r="D377">
            <v>1</v>
          </cell>
          <cell r="E377">
            <v>76190.476190476184</v>
          </cell>
          <cell r="F377">
            <v>80000</v>
          </cell>
        </row>
        <row r="378">
          <cell r="A378" t="str">
            <v>§CA120</v>
          </cell>
          <cell r="B378" t="str">
            <v>§Çu cèt nh«m 120mm2</v>
          </cell>
          <cell r="C378" t="str">
            <v xml:space="preserve">c¸i </v>
          </cell>
          <cell r="D378">
            <v>1</v>
          </cell>
          <cell r="E378">
            <v>85714.28571428571</v>
          </cell>
          <cell r="F378">
            <v>90000</v>
          </cell>
        </row>
        <row r="379">
          <cell r="A379" t="str">
            <v>§CA150</v>
          </cell>
          <cell r="B379" t="str">
            <v>§Çu cèt nh«m 150mm2</v>
          </cell>
          <cell r="C379" t="str">
            <v xml:space="preserve">c¸i </v>
          </cell>
          <cell r="D379">
            <v>1</v>
          </cell>
          <cell r="E379">
            <v>95238.095238095237</v>
          </cell>
          <cell r="F379">
            <v>100000</v>
          </cell>
        </row>
        <row r="380">
          <cell r="A380" t="str">
            <v>§CA185</v>
          </cell>
          <cell r="B380" t="str">
            <v>§Çu cèt nh«m 185mm2</v>
          </cell>
          <cell r="C380" t="str">
            <v xml:space="preserve">c¸i </v>
          </cell>
          <cell r="D380">
            <v>1</v>
          </cell>
          <cell r="E380">
            <v>114285.71428571428</v>
          </cell>
          <cell r="F380">
            <v>120000</v>
          </cell>
        </row>
        <row r="381">
          <cell r="A381" t="str">
            <v>§CA240</v>
          </cell>
          <cell r="B381" t="str">
            <v>§Çu cèt nh«m 240mm2</v>
          </cell>
          <cell r="C381" t="str">
            <v xml:space="preserve">c¸i </v>
          </cell>
          <cell r="D381">
            <v>1</v>
          </cell>
          <cell r="E381">
            <v>128571.42857142857</v>
          </cell>
          <cell r="F381">
            <v>135000</v>
          </cell>
        </row>
        <row r="382">
          <cell r="A382" t="str">
            <v>§CA300</v>
          </cell>
          <cell r="B382" t="str">
            <v>§Çu cèt nh«m 300mm2</v>
          </cell>
          <cell r="C382" t="str">
            <v xml:space="preserve">c¸i </v>
          </cell>
          <cell r="D382">
            <v>1</v>
          </cell>
          <cell r="E382">
            <v>142857.14285714284</v>
          </cell>
          <cell r="F382">
            <v>150000</v>
          </cell>
        </row>
        <row r="383">
          <cell r="A383" t="str">
            <v>§CA350</v>
          </cell>
          <cell r="B383" t="str">
            <v>§Çu cèt nh«m 350-400mm2</v>
          </cell>
          <cell r="C383" t="str">
            <v xml:space="preserve">c¸i </v>
          </cell>
          <cell r="D383">
            <v>1</v>
          </cell>
          <cell r="E383">
            <v>171428.57142857142</v>
          </cell>
          <cell r="F383">
            <v>180000</v>
          </cell>
        </row>
        <row r="384">
          <cell r="A384" t="str">
            <v>C§N70</v>
          </cell>
          <cell r="B384" t="str">
            <v>§Çu cèt ®ång nh«m 70mm2</v>
          </cell>
          <cell r="C384" t="str">
            <v xml:space="preserve">c¸i </v>
          </cell>
          <cell r="D384">
            <v>1</v>
          </cell>
          <cell r="E384">
            <v>90476.190476190473</v>
          </cell>
          <cell r="F384">
            <v>95000</v>
          </cell>
        </row>
        <row r="385">
          <cell r="A385" t="str">
            <v>C§N95</v>
          </cell>
          <cell r="B385" t="str">
            <v>§Çu cèt ®ång nh«m 95mm2</v>
          </cell>
          <cell r="C385" t="str">
            <v xml:space="preserve">c¸i </v>
          </cell>
          <cell r="D385">
            <v>1</v>
          </cell>
          <cell r="E385">
            <v>95238.095238095237</v>
          </cell>
          <cell r="F385">
            <v>100000</v>
          </cell>
        </row>
        <row r="386">
          <cell r="A386" t="str">
            <v>C§N120</v>
          </cell>
          <cell r="B386" t="str">
            <v>§Çu cèt ®ång nh«m120mm2</v>
          </cell>
          <cell r="C386" t="str">
            <v xml:space="preserve">c¸i </v>
          </cell>
          <cell r="D386">
            <v>1</v>
          </cell>
          <cell r="E386">
            <v>109523.80952380951</v>
          </cell>
          <cell r="F386">
            <v>115000</v>
          </cell>
        </row>
        <row r="387">
          <cell r="A387" t="str">
            <v>C§N150</v>
          </cell>
          <cell r="B387" t="str">
            <v>§Çu cèt ®ång nh«m150mm2</v>
          </cell>
          <cell r="C387" t="str">
            <v xml:space="preserve">c¸i </v>
          </cell>
          <cell r="D387">
            <v>1</v>
          </cell>
          <cell r="E387">
            <v>119047.61904761904</v>
          </cell>
          <cell r="F387">
            <v>125000</v>
          </cell>
        </row>
        <row r="388">
          <cell r="A388" t="str">
            <v>C§N185</v>
          </cell>
          <cell r="B388" t="str">
            <v>§Çu cèt ®ång nh«m 185mm2</v>
          </cell>
          <cell r="C388" t="str">
            <v xml:space="preserve">c¸i </v>
          </cell>
          <cell r="D388">
            <v>1</v>
          </cell>
          <cell r="E388">
            <v>133333.33333333331</v>
          </cell>
          <cell r="F388">
            <v>140000</v>
          </cell>
        </row>
        <row r="389">
          <cell r="A389" t="str">
            <v>C§N240</v>
          </cell>
          <cell r="B389" t="str">
            <v>§Çu cèt ®ång nh«m 240mm2</v>
          </cell>
          <cell r="C389" t="str">
            <v xml:space="preserve">c¸i </v>
          </cell>
          <cell r="D389">
            <v>1</v>
          </cell>
          <cell r="E389">
            <v>147619.0476190476</v>
          </cell>
          <cell r="F389">
            <v>155000</v>
          </cell>
        </row>
        <row r="390">
          <cell r="A390" t="str">
            <v>C§B35</v>
          </cell>
          <cell r="B390" t="str">
            <v>§Çu cèt ®ång bÊm 35mm2</v>
          </cell>
          <cell r="C390" t="str">
            <v xml:space="preserve">c¸i </v>
          </cell>
          <cell r="D390">
            <v>1</v>
          </cell>
          <cell r="E390">
            <v>3460</v>
          </cell>
          <cell r="F390">
            <v>100000</v>
          </cell>
        </row>
        <row r="391">
          <cell r="A391" t="str">
            <v>C§B50</v>
          </cell>
          <cell r="B391" t="str">
            <v>§Çu cèt ®ång bÊm 50mm2</v>
          </cell>
          <cell r="C391" t="str">
            <v xml:space="preserve">c¸i </v>
          </cell>
          <cell r="D391">
            <v>1</v>
          </cell>
          <cell r="E391">
            <v>4620</v>
          </cell>
          <cell r="F391">
            <v>100000</v>
          </cell>
        </row>
        <row r="392">
          <cell r="A392" t="str">
            <v>C§B70</v>
          </cell>
          <cell r="B392" t="str">
            <v>§Çu cèt ®ång bÊm 70mm2</v>
          </cell>
          <cell r="C392" t="str">
            <v xml:space="preserve">c¸i </v>
          </cell>
          <cell r="D392">
            <v>1</v>
          </cell>
          <cell r="E392">
            <v>7480</v>
          </cell>
          <cell r="F392">
            <v>100000</v>
          </cell>
        </row>
        <row r="393">
          <cell r="A393" t="str">
            <v>C§B95</v>
          </cell>
          <cell r="B393" t="str">
            <v>§Çu cèt ®ång bÊm 95mm2</v>
          </cell>
          <cell r="C393" t="str">
            <v xml:space="preserve">c¸i </v>
          </cell>
          <cell r="D393">
            <v>1</v>
          </cell>
          <cell r="E393">
            <v>9900</v>
          </cell>
          <cell r="F393">
            <v>100000</v>
          </cell>
        </row>
        <row r="394">
          <cell r="A394" t="str">
            <v>C§B120</v>
          </cell>
          <cell r="B394" t="str">
            <v>§Çu cèt ®ång bÊm 120mm2</v>
          </cell>
          <cell r="C394" t="str">
            <v xml:space="preserve">c¸i </v>
          </cell>
          <cell r="D394">
            <v>1</v>
          </cell>
          <cell r="E394">
            <v>13200</v>
          </cell>
          <cell r="F394">
            <v>115000</v>
          </cell>
        </row>
        <row r="395">
          <cell r="A395" t="str">
            <v>C§B150</v>
          </cell>
          <cell r="B395" t="str">
            <v>§Çu cèt ®ång bÊm 150mm2</v>
          </cell>
          <cell r="C395" t="str">
            <v xml:space="preserve">c¸i </v>
          </cell>
          <cell r="D395">
            <v>1</v>
          </cell>
          <cell r="E395">
            <v>17600</v>
          </cell>
          <cell r="F395">
            <v>125000</v>
          </cell>
        </row>
        <row r="396">
          <cell r="A396" t="str">
            <v>C§B185</v>
          </cell>
          <cell r="B396" t="str">
            <v>§Çu cèt ®ång bÊm 185mm2</v>
          </cell>
          <cell r="C396" t="str">
            <v xml:space="preserve">c¸i </v>
          </cell>
          <cell r="D396">
            <v>1</v>
          </cell>
          <cell r="E396">
            <v>22000</v>
          </cell>
          <cell r="F396">
            <v>140000</v>
          </cell>
        </row>
        <row r="397">
          <cell r="A397" t="str">
            <v>C§B240</v>
          </cell>
          <cell r="B397" t="str">
            <v>§Çu cèt ®ång bÊm 240mm2</v>
          </cell>
          <cell r="C397" t="str">
            <v xml:space="preserve">c¸i </v>
          </cell>
          <cell r="D397">
            <v>1</v>
          </cell>
          <cell r="E397">
            <v>34100</v>
          </cell>
          <cell r="F397">
            <v>37510</v>
          </cell>
        </row>
        <row r="398">
          <cell r="A398" t="str">
            <v>C§B300</v>
          </cell>
          <cell r="B398" t="str">
            <v>§Çu cèt ®ång bÊm 300mm2</v>
          </cell>
          <cell r="C398" t="str">
            <v xml:space="preserve">c¸i </v>
          </cell>
          <cell r="D398">
            <v>1</v>
          </cell>
          <cell r="E398">
            <v>158000</v>
          </cell>
          <cell r="F398">
            <v>173800</v>
          </cell>
        </row>
        <row r="399">
          <cell r="A399" t="str">
            <v>C§NB95</v>
          </cell>
          <cell r="B399" t="str">
            <v>§Çu cèt ®ång nh«m bÊm 95mm2</v>
          </cell>
          <cell r="C399" t="str">
            <v xml:space="preserve">c¸i </v>
          </cell>
          <cell r="D399">
            <v>1</v>
          </cell>
          <cell r="E399">
            <v>9900</v>
          </cell>
          <cell r="F399">
            <v>100000</v>
          </cell>
        </row>
        <row r="400">
          <cell r="A400" t="str">
            <v>C§NB120</v>
          </cell>
          <cell r="B400" t="str">
            <v>§Çu cèt ®ång nh«m bÊm 120mm2</v>
          </cell>
          <cell r="C400" t="str">
            <v xml:space="preserve">c¸i </v>
          </cell>
          <cell r="D400">
            <v>1</v>
          </cell>
          <cell r="E400">
            <v>13200</v>
          </cell>
          <cell r="F400">
            <v>115000</v>
          </cell>
        </row>
        <row r="401">
          <cell r="A401" t="str">
            <v>C§NB150</v>
          </cell>
          <cell r="B401" t="str">
            <v>§Çu cèt ®ång nh«m bÊm 150mm2</v>
          </cell>
          <cell r="C401" t="str">
            <v xml:space="preserve">c¸i </v>
          </cell>
          <cell r="D401">
            <v>1</v>
          </cell>
          <cell r="E401">
            <v>17600</v>
          </cell>
          <cell r="F401">
            <v>125000</v>
          </cell>
        </row>
        <row r="402">
          <cell r="A402" t="str">
            <v>C§NB185</v>
          </cell>
          <cell r="B402" t="str">
            <v>§Çu cèt ®ång nh«m bÊm 185mm2 óc</v>
          </cell>
          <cell r="C402" t="str">
            <v xml:space="preserve">c¸i </v>
          </cell>
          <cell r="D402">
            <v>1</v>
          </cell>
          <cell r="E402">
            <v>81700</v>
          </cell>
          <cell r="F402">
            <v>140000</v>
          </cell>
        </row>
        <row r="403">
          <cell r="A403" t="str">
            <v>C§NB240</v>
          </cell>
          <cell r="B403" t="str">
            <v>§Çu cèt ®ång nh«m bÊm 240mm2 óc</v>
          </cell>
          <cell r="C403" t="str">
            <v xml:space="preserve">c¸i </v>
          </cell>
          <cell r="D403">
            <v>1</v>
          </cell>
          <cell r="E403">
            <v>132000</v>
          </cell>
          <cell r="F403">
            <v>145200</v>
          </cell>
        </row>
        <row r="404">
          <cell r="A404" t="str">
            <v>C§NB300</v>
          </cell>
          <cell r="B404" t="str">
            <v>§Çu cèt ®ång nh«m bÊm 300mm2 óc</v>
          </cell>
          <cell r="C404" t="str">
            <v xml:space="preserve">c¸i </v>
          </cell>
          <cell r="D404">
            <v>1</v>
          </cell>
          <cell r="E404">
            <v>134970</v>
          </cell>
          <cell r="F404">
            <v>148467</v>
          </cell>
        </row>
        <row r="405">
          <cell r="A405" t="str">
            <v>KC§</v>
          </cell>
          <cell r="B405" t="str">
            <v>KÑp chim ®ång cao thÕ</v>
          </cell>
          <cell r="C405" t="str">
            <v xml:space="preserve">c¸i </v>
          </cell>
          <cell r="D405">
            <v>1</v>
          </cell>
          <cell r="E405">
            <v>20006.04</v>
          </cell>
          <cell r="F405">
            <v>50000</v>
          </cell>
        </row>
        <row r="406">
          <cell r="A406" t="str">
            <v>KT§</v>
          </cell>
          <cell r="B406" t="str">
            <v xml:space="preserve">KÑp tiÕp ®Þa </v>
          </cell>
          <cell r="C406" t="str">
            <v xml:space="preserve">c¸i </v>
          </cell>
          <cell r="D406">
            <v>1</v>
          </cell>
          <cell r="E406">
            <v>9523.8095238095229</v>
          </cell>
          <cell r="F406">
            <v>10000</v>
          </cell>
        </row>
        <row r="407">
          <cell r="A407" t="str">
            <v>KC3</v>
          </cell>
          <cell r="B407" t="str">
            <v xml:space="preserve">KÑp c¸p 3 bu lon </v>
          </cell>
          <cell r="C407" t="str">
            <v xml:space="preserve">c¸i </v>
          </cell>
          <cell r="D407">
            <v>1</v>
          </cell>
          <cell r="E407">
            <v>11904.761904761905</v>
          </cell>
          <cell r="F407">
            <v>12500</v>
          </cell>
        </row>
        <row r="408">
          <cell r="B408" t="str">
            <v>Phô kiÖn c¸p xo¾n</v>
          </cell>
        </row>
        <row r="409">
          <cell r="A409" t="str">
            <v>ONC35</v>
          </cell>
          <cell r="B409" t="str">
            <v>èng nèi d©y nh«m 35/35</v>
          </cell>
          <cell r="C409" t="str">
            <v>èng</v>
          </cell>
          <cell r="D409">
            <v>1</v>
          </cell>
          <cell r="E409">
            <v>8380.9523809523798</v>
          </cell>
          <cell r="F409">
            <v>8800</v>
          </cell>
        </row>
        <row r="410">
          <cell r="A410" t="str">
            <v>ONC50</v>
          </cell>
          <cell r="B410" t="str">
            <v>èng nèi d©y nh«m 50/50</v>
          </cell>
          <cell r="C410" t="str">
            <v>èng</v>
          </cell>
          <cell r="D410">
            <v>1</v>
          </cell>
          <cell r="E410">
            <v>4095.238095238095</v>
          </cell>
          <cell r="F410">
            <v>4300</v>
          </cell>
        </row>
        <row r="411">
          <cell r="A411" t="str">
            <v>ONC70</v>
          </cell>
          <cell r="B411" t="str">
            <v>èng nèi d©y nh«m 70/70</v>
          </cell>
          <cell r="C411" t="str">
            <v>èng</v>
          </cell>
          <cell r="D411">
            <v>1</v>
          </cell>
          <cell r="E411">
            <v>8095.2380952380945</v>
          </cell>
          <cell r="F411">
            <v>8500</v>
          </cell>
        </row>
        <row r="412">
          <cell r="A412" t="str">
            <v>ONC95</v>
          </cell>
          <cell r="B412" t="str">
            <v>èng nèi d©y nh«m 95/95</v>
          </cell>
          <cell r="C412" t="str">
            <v>èng</v>
          </cell>
          <cell r="D412">
            <v>1</v>
          </cell>
          <cell r="E412">
            <v>10000</v>
          </cell>
          <cell r="F412">
            <v>10500</v>
          </cell>
        </row>
        <row r="413">
          <cell r="A413" t="str">
            <v>ONC99</v>
          </cell>
          <cell r="B413" t="str">
            <v>èng nèi d©y nh«m 99/99</v>
          </cell>
          <cell r="C413" t="str">
            <v>èng</v>
          </cell>
          <cell r="D413">
            <v>1</v>
          </cell>
          <cell r="E413">
            <v>10952.380952380952</v>
          </cell>
          <cell r="F413">
            <v>11500</v>
          </cell>
        </row>
        <row r="414">
          <cell r="A414" t="str">
            <v>ONC120</v>
          </cell>
          <cell r="B414" t="str">
            <v>èng nèi d©y nh«m 120/120</v>
          </cell>
          <cell r="C414" t="str">
            <v>èng</v>
          </cell>
          <cell r="D414">
            <v>1</v>
          </cell>
          <cell r="E414">
            <v>11428.571428571428</v>
          </cell>
          <cell r="F414">
            <v>12000</v>
          </cell>
        </row>
        <row r="415">
          <cell r="A415" t="str">
            <v>ONC150</v>
          </cell>
          <cell r="B415" t="str">
            <v>èng nèi d©y nh«m 150/150</v>
          </cell>
          <cell r="C415" t="str">
            <v>èng</v>
          </cell>
          <cell r="D415">
            <v>1</v>
          </cell>
          <cell r="E415">
            <v>17142.857142857141</v>
          </cell>
          <cell r="F415">
            <v>18000</v>
          </cell>
        </row>
        <row r="416">
          <cell r="A416" t="str">
            <v>ONC185</v>
          </cell>
          <cell r="B416" t="str">
            <v>èng nèi d©y nh«m 185/185</v>
          </cell>
          <cell r="C416" t="str">
            <v>èng</v>
          </cell>
          <cell r="D416">
            <v>1</v>
          </cell>
          <cell r="E416">
            <v>20000</v>
          </cell>
          <cell r="F416">
            <v>21000</v>
          </cell>
        </row>
        <row r="417">
          <cell r="A417" t="str">
            <v>ONC240</v>
          </cell>
          <cell r="B417" t="str">
            <v>èng nèi d©y nh«m 240/240</v>
          </cell>
          <cell r="C417" t="str">
            <v>èng</v>
          </cell>
          <cell r="D417">
            <v>1</v>
          </cell>
          <cell r="E417">
            <v>21904.761904761905</v>
          </cell>
          <cell r="F417">
            <v>23000</v>
          </cell>
        </row>
        <row r="418">
          <cell r="A418" t="str">
            <v>ONC241</v>
          </cell>
          <cell r="B418" t="str">
            <v>èng nèi d©y nh«m 241/241</v>
          </cell>
          <cell r="C418" t="str">
            <v>èng</v>
          </cell>
          <cell r="D418">
            <v>1</v>
          </cell>
          <cell r="E418">
            <v>22380.952380952382</v>
          </cell>
          <cell r="F418">
            <v>23500</v>
          </cell>
        </row>
        <row r="419">
          <cell r="A419" t="str">
            <v>ONC300</v>
          </cell>
          <cell r="B419" t="str">
            <v>èng nèi d©y nh«m 300/300</v>
          </cell>
          <cell r="C419" t="str">
            <v>èng</v>
          </cell>
          <cell r="D419">
            <v>1</v>
          </cell>
          <cell r="E419">
            <v>23333.333333333332</v>
          </cell>
          <cell r="F419">
            <v>24500</v>
          </cell>
        </row>
        <row r="420">
          <cell r="A420" t="str">
            <v>ONCN95</v>
          </cell>
          <cell r="B420" t="str">
            <v>èng nèi d©y co nhiÖt 95/95</v>
          </cell>
          <cell r="C420" t="str">
            <v>èng</v>
          </cell>
          <cell r="D420">
            <v>1</v>
          </cell>
          <cell r="E420">
            <v>10000</v>
          </cell>
          <cell r="F420">
            <v>10500</v>
          </cell>
        </row>
        <row r="421">
          <cell r="A421" t="str">
            <v>ONCN99</v>
          </cell>
          <cell r="B421" t="str">
            <v>èng nèi d©y co nhiÖt 99/99</v>
          </cell>
          <cell r="C421" t="str">
            <v>èng</v>
          </cell>
          <cell r="D421">
            <v>1</v>
          </cell>
          <cell r="E421">
            <v>10952.380952380952</v>
          </cell>
          <cell r="F421">
            <v>11500</v>
          </cell>
        </row>
        <row r="422">
          <cell r="A422" t="str">
            <v>ONCN120</v>
          </cell>
          <cell r="B422" t="str">
            <v>èng nèi d©y co nhiÖt 120/120</v>
          </cell>
          <cell r="C422" t="str">
            <v>èng</v>
          </cell>
          <cell r="D422">
            <v>1</v>
          </cell>
          <cell r="E422">
            <v>11428.571428571428</v>
          </cell>
          <cell r="F422">
            <v>12000</v>
          </cell>
        </row>
        <row r="423">
          <cell r="A423" t="str">
            <v>ONCN150</v>
          </cell>
          <cell r="B423" t="str">
            <v>èng nèi d©y co nhiÖt 150/150</v>
          </cell>
          <cell r="C423" t="str">
            <v>èng</v>
          </cell>
          <cell r="D423">
            <v>1</v>
          </cell>
          <cell r="E423">
            <v>17142.857142857141</v>
          </cell>
          <cell r="F423">
            <v>18000</v>
          </cell>
        </row>
        <row r="424">
          <cell r="A424" t="str">
            <v>ONCN185</v>
          </cell>
          <cell r="B424" t="str">
            <v>èng nèi d©y co nhiÖt 185/185</v>
          </cell>
          <cell r="C424" t="str">
            <v>èng</v>
          </cell>
          <cell r="D424">
            <v>1</v>
          </cell>
          <cell r="E424">
            <v>20000</v>
          </cell>
          <cell r="F424">
            <v>21000</v>
          </cell>
        </row>
        <row r="425">
          <cell r="A425" t="str">
            <v>ONCN240</v>
          </cell>
          <cell r="B425" t="str">
            <v>èng nèi d©y co nhiÖt 240/240</v>
          </cell>
          <cell r="C425" t="str">
            <v>èng</v>
          </cell>
          <cell r="D425">
            <v>1</v>
          </cell>
          <cell r="E425">
            <v>21904.761904761905</v>
          </cell>
          <cell r="F425">
            <v>23000</v>
          </cell>
        </row>
        <row r="426">
          <cell r="A426" t="str">
            <v>ONCN241</v>
          </cell>
          <cell r="B426" t="str">
            <v>èng nèi d©y co nhiÖt 241/241</v>
          </cell>
          <cell r="C426" t="str">
            <v>èng</v>
          </cell>
          <cell r="D426">
            <v>1</v>
          </cell>
          <cell r="E426">
            <v>22380.952380952382</v>
          </cell>
          <cell r="F426">
            <v>23500</v>
          </cell>
        </row>
        <row r="427">
          <cell r="A427" t="str">
            <v>ONCN300</v>
          </cell>
          <cell r="B427" t="str">
            <v>èng nèi d©y co nhiÖt 300/300</v>
          </cell>
          <cell r="C427" t="str">
            <v>èng</v>
          </cell>
          <cell r="D427">
            <v>1</v>
          </cell>
          <cell r="E427">
            <v>23333.333333333332</v>
          </cell>
          <cell r="F427">
            <v>24500</v>
          </cell>
        </row>
        <row r="428">
          <cell r="A428" t="str">
            <v>KT4x35</v>
          </cell>
          <cell r="B428" t="str">
            <v>KÑp treo 4x35</v>
          </cell>
          <cell r="C428" t="str">
            <v xml:space="preserve">c¸i </v>
          </cell>
          <cell r="D428">
            <v>1</v>
          </cell>
          <cell r="E428">
            <v>22857.142857142855</v>
          </cell>
          <cell r="F428">
            <v>24000</v>
          </cell>
        </row>
        <row r="429">
          <cell r="A429" t="str">
            <v>KT4x50</v>
          </cell>
          <cell r="B429" t="str">
            <v>KÑp treo 4x50</v>
          </cell>
          <cell r="C429" t="str">
            <v xml:space="preserve">c¸i </v>
          </cell>
          <cell r="D429">
            <v>1</v>
          </cell>
          <cell r="E429">
            <v>24761.90476190476</v>
          </cell>
          <cell r="F429">
            <v>26000</v>
          </cell>
        </row>
        <row r="430">
          <cell r="A430" t="str">
            <v>KT4x70</v>
          </cell>
          <cell r="B430" t="str">
            <v>KÑp treo 4x70</v>
          </cell>
          <cell r="C430" t="str">
            <v xml:space="preserve">c¸i </v>
          </cell>
          <cell r="D430">
            <v>1</v>
          </cell>
          <cell r="E430">
            <v>4285.7142857142853</v>
          </cell>
          <cell r="F430">
            <v>4500</v>
          </cell>
        </row>
        <row r="431">
          <cell r="A431" t="str">
            <v>KT4x95</v>
          </cell>
          <cell r="B431" t="str">
            <v>KÑp treo 4x95</v>
          </cell>
          <cell r="C431" t="str">
            <v xml:space="preserve">c¸i </v>
          </cell>
          <cell r="D431">
            <v>1</v>
          </cell>
          <cell r="E431">
            <v>8571.4285714285706</v>
          </cell>
          <cell r="F431">
            <v>9000</v>
          </cell>
        </row>
        <row r="432">
          <cell r="A432" t="str">
            <v>KT4x120</v>
          </cell>
          <cell r="B432" t="str">
            <v>KÑp treo 4x120</v>
          </cell>
          <cell r="C432" t="str">
            <v xml:space="preserve">c¸i </v>
          </cell>
          <cell r="D432">
            <v>1</v>
          </cell>
          <cell r="E432">
            <v>10952.380952380952</v>
          </cell>
          <cell r="F432">
            <v>11500</v>
          </cell>
        </row>
        <row r="433">
          <cell r="A433" t="str">
            <v>KT4x150</v>
          </cell>
          <cell r="B433" t="str">
            <v>KÑp treo 4x150</v>
          </cell>
          <cell r="C433" t="str">
            <v xml:space="preserve">c¸i </v>
          </cell>
          <cell r="D433">
            <v>1</v>
          </cell>
          <cell r="E433">
            <v>12380.95238095238</v>
          </cell>
          <cell r="F433">
            <v>13000</v>
          </cell>
        </row>
        <row r="434">
          <cell r="A434" t="str">
            <v>KT4x185</v>
          </cell>
          <cell r="B434" t="str">
            <v>KÑp treo 4x185</v>
          </cell>
          <cell r="C434" t="str">
            <v xml:space="preserve">c¸i </v>
          </cell>
          <cell r="D434">
            <v>1</v>
          </cell>
          <cell r="E434">
            <v>18095.238095238095</v>
          </cell>
          <cell r="F434">
            <v>19000</v>
          </cell>
        </row>
        <row r="435">
          <cell r="A435" t="str">
            <v>KT4x240</v>
          </cell>
          <cell r="B435" t="str">
            <v>KÑp treo 4x240</v>
          </cell>
          <cell r="C435" t="str">
            <v xml:space="preserve">c¸i </v>
          </cell>
          <cell r="D435">
            <v>1</v>
          </cell>
          <cell r="E435">
            <v>20952.38095238095</v>
          </cell>
          <cell r="F435">
            <v>22000</v>
          </cell>
        </row>
        <row r="436">
          <cell r="A436" t="str">
            <v>KN4x35</v>
          </cell>
          <cell r="B436" t="str">
            <v>KÑp nÐo 4x35</v>
          </cell>
          <cell r="C436" t="str">
            <v xml:space="preserve">c¸i </v>
          </cell>
          <cell r="D436">
            <v>1</v>
          </cell>
          <cell r="E436">
            <v>22857.142857142855</v>
          </cell>
          <cell r="F436">
            <v>24000</v>
          </cell>
        </row>
        <row r="437">
          <cell r="A437" t="str">
            <v>KN4x50</v>
          </cell>
          <cell r="B437" t="str">
            <v>KÑp nÐo 4x50</v>
          </cell>
          <cell r="C437" t="str">
            <v xml:space="preserve">c¸i </v>
          </cell>
          <cell r="D437">
            <v>1</v>
          </cell>
          <cell r="E437">
            <v>24761.90476190476</v>
          </cell>
          <cell r="F437">
            <v>26000</v>
          </cell>
        </row>
        <row r="438">
          <cell r="A438" t="str">
            <v>KN4x70</v>
          </cell>
          <cell r="B438" t="str">
            <v>KÑp nÐo 4x70</v>
          </cell>
          <cell r="C438" t="str">
            <v xml:space="preserve">c¸i </v>
          </cell>
          <cell r="D438">
            <v>1</v>
          </cell>
          <cell r="E438">
            <v>4285.7142857142853</v>
          </cell>
          <cell r="F438">
            <v>4500</v>
          </cell>
        </row>
        <row r="439">
          <cell r="A439" t="str">
            <v>KN4x95</v>
          </cell>
          <cell r="B439" t="str">
            <v>KÑp nÐo 4x95</v>
          </cell>
          <cell r="C439" t="str">
            <v xml:space="preserve">c¸i </v>
          </cell>
          <cell r="D439">
            <v>1</v>
          </cell>
          <cell r="E439">
            <v>8571.4285714285706</v>
          </cell>
          <cell r="F439">
            <v>9000</v>
          </cell>
        </row>
        <row r="440">
          <cell r="A440" t="str">
            <v>KN4x120</v>
          </cell>
          <cell r="B440" t="str">
            <v>KÑp nÐo 4x120</v>
          </cell>
          <cell r="C440" t="str">
            <v xml:space="preserve">c¸i </v>
          </cell>
          <cell r="D440">
            <v>1</v>
          </cell>
          <cell r="E440">
            <v>10952.380952380952</v>
          </cell>
          <cell r="F440">
            <v>11500</v>
          </cell>
        </row>
        <row r="441">
          <cell r="A441" t="str">
            <v>KN4x150</v>
          </cell>
          <cell r="B441" t="str">
            <v>KÑp nÐo 4x150</v>
          </cell>
          <cell r="C441" t="str">
            <v xml:space="preserve">c¸i </v>
          </cell>
          <cell r="D441">
            <v>1</v>
          </cell>
          <cell r="E441">
            <v>12380.95238095238</v>
          </cell>
          <cell r="F441">
            <v>13000</v>
          </cell>
        </row>
        <row r="442">
          <cell r="A442" t="str">
            <v>KN4x185</v>
          </cell>
          <cell r="B442" t="str">
            <v>KÑp nÐo 4x185</v>
          </cell>
          <cell r="C442" t="str">
            <v xml:space="preserve">c¸i </v>
          </cell>
          <cell r="D442">
            <v>1</v>
          </cell>
          <cell r="E442">
            <v>18095.238095238095</v>
          </cell>
          <cell r="F442">
            <v>19000</v>
          </cell>
        </row>
        <row r="443">
          <cell r="A443" t="str">
            <v>KN4x240</v>
          </cell>
          <cell r="B443" t="str">
            <v>KÑp nÐo 4x240</v>
          </cell>
          <cell r="C443" t="str">
            <v xml:space="preserve">c¸i </v>
          </cell>
          <cell r="D443">
            <v>1</v>
          </cell>
          <cell r="E443">
            <v>20952.38095238095</v>
          </cell>
          <cell r="F443">
            <v>22000</v>
          </cell>
        </row>
        <row r="444">
          <cell r="A444" t="str">
            <v>KTT6-95</v>
          </cell>
          <cell r="B444" t="str">
            <v>KÑp ®Êu thanh trung tÝnh Cu/Al 6-95</v>
          </cell>
          <cell r="C444" t="str">
            <v xml:space="preserve">c¸i </v>
          </cell>
          <cell r="D444">
            <v>1</v>
          </cell>
          <cell r="E444">
            <v>23809.523809523809</v>
          </cell>
          <cell r="F444">
            <v>25000</v>
          </cell>
        </row>
        <row r="445">
          <cell r="A445" t="str">
            <v>KTT50-300</v>
          </cell>
          <cell r="B445" t="str">
            <v>KÑp ®Êu thanh trung tÝnh Cu/Al 50-300</v>
          </cell>
          <cell r="C445" t="str">
            <v xml:space="preserve">c¸i </v>
          </cell>
          <cell r="D445">
            <v>1</v>
          </cell>
          <cell r="E445">
            <v>25714.285714285714</v>
          </cell>
          <cell r="F445">
            <v>27000</v>
          </cell>
        </row>
        <row r="446">
          <cell r="A446" t="str">
            <v>K§TT6-95</v>
          </cell>
          <cell r="B446" t="str">
            <v>KÑp ®Êu trùc tiÕp Cu/Al 6-95</v>
          </cell>
          <cell r="C446" t="str">
            <v xml:space="preserve">c¸i </v>
          </cell>
          <cell r="D446">
            <v>1</v>
          </cell>
          <cell r="E446">
            <v>8571.4285714285706</v>
          </cell>
          <cell r="F446">
            <v>9000</v>
          </cell>
        </row>
        <row r="447">
          <cell r="A447" t="str">
            <v>K§TT50-300</v>
          </cell>
          <cell r="B447" t="str">
            <v>KÑp ®Êu trùc tiÕp Cu/Al 50-300</v>
          </cell>
          <cell r="C447" t="str">
            <v xml:space="preserve">c¸i </v>
          </cell>
          <cell r="D447">
            <v>1</v>
          </cell>
          <cell r="E447">
            <v>9523.8095238095229</v>
          </cell>
          <cell r="F447">
            <v>10000</v>
          </cell>
        </row>
        <row r="448">
          <cell r="A448" t="str">
            <v>KR635</v>
          </cell>
          <cell r="B448" t="str">
            <v>KÑp r¨ng Al 16-35/Al 6-35</v>
          </cell>
          <cell r="C448" t="str">
            <v xml:space="preserve">c¸i </v>
          </cell>
          <cell r="D448">
            <v>1</v>
          </cell>
          <cell r="E448">
            <v>38029.19</v>
          </cell>
          <cell r="F448">
            <v>41832.109000000004</v>
          </cell>
        </row>
        <row r="449">
          <cell r="A449" t="str">
            <v>KR2595</v>
          </cell>
          <cell r="B449" t="str">
            <v>KÑp r¨ng Al 25-95/Al 25-95</v>
          </cell>
          <cell r="C449" t="str">
            <v xml:space="preserve">c¸i </v>
          </cell>
          <cell r="D449">
            <v>1</v>
          </cell>
          <cell r="E449">
            <v>45000</v>
          </cell>
          <cell r="F449">
            <v>49500.000000000007</v>
          </cell>
        </row>
        <row r="450">
          <cell r="A450" t="str">
            <v>KR120240</v>
          </cell>
          <cell r="B450" t="str">
            <v>KÑp r¨ng Al 120-240/Al 120-240</v>
          </cell>
          <cell r="C450" t="str">
            <v xml:space="preserve">c¸i </v>
          </cell>
          <cell r="D450">
            <v>1</v>
          </cell>
          <cell r="E450">
            <v>52380.952380952382</v>
          </cell>
          <cell r="F450">
            <v>55000</v>
          </cell>
        </row>
        <row r="451">
          <cell r="A451" t="str">
            <v>NC4x35</v>
          </cell>
          <cell r="B451" t="str">
            <v>Nèi c¸p 4x35</v>
          </cell>
          <cell r="C451" t="str">
            <v xml:space="preserve">c¸i </v>
          </cell>
          <cell r="D451">
            <v>1</v>
          </cell>
          <cell r="E451">
            <v>4761.9047619047615</v>
          </cell>
          <cell r="F451">
            <v>5000</v>
          </cell>
        </row>
        <row r="452">
          <cell r="A452" t="str">
            <v>NC4x50</v>
          </cell>
          <cell r="B452" t="str">
            <v>Nèi c¸p 4x50</v>
          </cell>
          <cell r="C452" t="str">
            <v xml:space="preserve">c¸i </v>
          </cell>
          <cell r="D452">
            <v>1</v>
          </cell>
          <cell r="E452">
            <v>7619.0476190476184</v>
          </cell>
          <cell r="F452">
            <v>8000</v>
          </cell>
        </row>
        <row r="453">
          <cell r="A453" t="str">
            <v>NC4x70</v>
          </cell>
          <cell r="B453" t="str">
            <v>Nèi c¸p 4x70</v>
          </cell>
          <cell r="C453" t="str">
            <v xml:space="preserve">c¸i </v>
          </cell>
          <cell r="D453">
            <v>1</v>
          </cell>
          <cell r="E453">
            <v>8571.4285714285706</v>
          </cell>
          <cell r="F453">
            <v>9000</v>
          </cell>
        </row>
        <row r="454">
          <cell r="A454" t="str">
            <v>NC4x95</v>
          </cell>
          <cell r="B454" t="str">
            <v>Nèi c¸p 4x95</v>
          </cell>
          <cell r="C454" t="str">
            <v xml:space="preserve">c¸i </v>
          </cell>
          <cell r="D454">
            <v>1</v>
          </cell>
          <cell r="E454">
            <v>11428.571428571428</v>
          </cell>
          <cell r="F454">
            <v>12000</v>
          </cell>
        </row>
        <row r="455">
          <cell r="A455" t="str">
            <v>NC4x120</v>
          </cell>
          <cell r="B455" t="str">
            <v>Nèi c¸p 4x120</v>
          </cell>
          <cell r="C455" t="str">
            <v xml:space="preserve">c¸i </v>
          </cell>
          <cell r="D455">
            <v>1</v>
          </cell>
          <cell r="E455">
            <v>15238.095238095237</v>
          </cell>
          <cell r="F455">
            <v>16000</v>
          </cell>
        </row>
        <row r="456">
          <cell r="A456" t="str">
            <v>NC4x150</v>
          </cell>
          <cell r="B456" t="str">
            <v>Nèi c¸p 4x150</v>
          </cell>
          <cell r="C456" t="str">
            <v xml:space="preserve">c¸i </v>
          </cell>
          <cell r="D456">
            <v>1</v>
          </cell>
          <cell r="E456">
            <v>22857.142857142855</v>
          </cell>
          <cell r="F456">
            <v>24000</v>
          </cell>
        </row>
        <row r="457">
          <cell r="A457" t="str">
            <v>NC4x185</v>
          </cell>
          <cell r="B457" t="str">
            <v>Nèi c¸p 4x185</v>
          </cell>
          <cell r="C457" t="str">
            <v xml:space="preserve">c¸i </v>
          </cell>
          <cell r="D457">
            <v>1</v>
          </cell>
          <cell r="E457">
            <v>43809.523809523809</v>
          </cell>
          <cell r="F457">
            <v>46000</v>
          </cell>
        </row>
        <row r="458">
          <cell r="A458" t="str">
            <v>NC4x240</v>
          </cell>
          <cell r="B458" t="str">
            <v>Nèi c¸p 4x240</v>
          </cell>
          <cell r="C458" t="str">
            <v xml:space="preserve">c¸i </v>
          </cell>
          <cell r="D458">
            <v>1</v>
          </cell>
          <cell r="E458">
            <v>47619.047619047618</v>
          </cell>
          <cell r="F458">
            <v>50000</v>
          </cell>
        </row>
        <row r="459">
          <cell r="A459" t="str">
            <v>CX</v>
          </cell>
          <cell r="B459" t="str">
            <v>Chèt xuyªn treo c¸p vÆn xo¾n</v>
          </cell>
          <cell r="C459" t="str">
            <v xml:space="preserve">c¸i </v>
          </cell>
          <cell r="D459">
            <v>1</v>
          </cell>
          <cell r="E459">
            <v>9047.6190476190477</v>
          </cell>
          <cell r="F459">
            <v>9500</v>
          </cell>
        </row>
        <row r="460">
          <cell r="A460" t="str">
            <v>MTM16</v>
          </cell>
          <cell r="B460" t="str">
            <v>Mãc treo M16</v>
          </cell>
          <cell r="C460" t="str">
            <v xml:space="preserve">c¸i </v>
          </cell>
          <cell r="D460">
            <v>1</v>
          </cell>
          <cell r="E460">
            <v>16190.476190476189</v>
          </cell>
          <cell r="F460">
            <v>17000</v>
          </cell>
        </row>
        <row r="461">
          <cell r="A461" t="str">
            <v>N</v>
          </cell>
          <cell r="B461" t="str">
            <v>Nªm</v>
          </cell>
          <cell r="C461" t="str">
            <v xml:space="preserve">c¸i </v>
          </cell>
          <cell r="D461">
            <v>1</v>
          </cell>
          <cell r="E461">
            <v>17142.857142857141</v>
          </cell>
          <cell r="F461">
            <v>18000</v>
          </cell>
        </row>
        <row r="462">
          <cell r="A462" t="str">
            <v>T6/22</v>
          </cell>
          <cell r="B462" t="str">
            <v xml:space="preserve">M¸y biÕn ¸p 6   kV c¸c lo¹i </v>
          </cell>
        </row>
        <row r="463">
          <cell r="A463" t="str">
            <v>T30-6/22</v>
          </cell>
          <cell r="B463" t="str">
            <v>MBA 6(22)/0,4  kV-30  kVA</v>
          </cell>
          <cell r="C463" t="str">
            <v xml:space="preserve">m¸y </v>
          </cell>
          <cell r="D463">
            <v>1</v>
          </cell>
          <cell r="E463">
            <v>33209523.80952381</v>
          </cell>
          <cell r="F463">
            <v>34870000</v>
          </cell>
        </row>
        <row r="464">
          <cell r="A464" t="str">
            <v>T50-6/22</v>
          </cell>
          <cell r="B464" t="str">
            <v>MBA 6(22)/0,4  kV-50  kVA</v>
          </cell>
          <cell r="C464" t="str">
            <v xml:space="preserve">m¸y </v>
          </cell>
          <cell r="D464">
            <v>1</v>
          </cell>
          <cell r="E464">
            <v>34571428.571428567</v>
          </cell>
          <cell r="F464">
            <v>36300000</v>
          </cell>
        </row>
        <row r="465">
          <cell r="A465" t="str">
            <v>T75-6/22</v>
          </cell>
          <cell r="B465" t="str">
            <v>MBA 6(22)/0,4  kV-75  kVA</v>
          </cell>
          <cell r="C465" t="str">
            <v xml:space="preserve">m¸y </v>
          </cell>
          <cell r="D465">
            <v>1</v>
          </cell>
          <cell r="E465">
            <v>38552380.952380948</v>
          </cell>
          <cell r="F465">
            <v>40480000</v>
          </cell>
        </row>
        <row r="466">
          <cell r="A466" t="str">
            <v>T100-6/22</v>
          </cell>
          <cell r="B466" t="str">
            <v>MBA 6(22)/0,4  kV-100  kVA</v>
          </cell>
          <cell r="C466" t="str">
            <v xml:space="preserve">m¸y </v>
          </cell>
          <cell r="D466">
            <v>1</v>
          </cell>
          <cell r="E466">
            <v>40857142.857142858</v>
          </cell>
          <cell r="F466">
            <v>42900000</v>
          </cell>
        </row>
        <row r="467">
          <cell r="A467" t="str">
            <v>T160-6/22</v>
          </cell>
          <cell r="B467" t="str">
            <v>MBA 6(22)/0,4  kV-160  kVA</v>
          </cell>
          <cell r="C467" t="str">
            <v xml:space="preserve">m¸y </v>
          </cell>
          <cell r="D467">
            <v>1</v>
          </cell>
          <cell r="E467">
            <v>50285714.285714284</v>
          </cell>
          <cell r="F467">
            <v>52800000</v>
          </cell>
        </row>
        <row r="468">
          <cell r="A468" t="str">
            <v>T180-6/22</v>
          </cell>
          <cell r="B468" t="str">
            <v>MBA 6(22)/0,4  kV-180  kVA</v>
          </cell>
          <cell r="C468" t="str">
            <v xml:space="preserve">m¸y </v>
          </cell>
          <cell r="D468">
            <v>1</v>
          </cell>
          <cell r="E468">
            <v>51961904.761904761</v>
          </cell>
          <cell r="F468">
            <v>54560000</v>
          </cell>
        </row>
        <row r="469">
          <cell r="A469" t="str">
            <v>T250-6/22</v>
          </cell>
          <cell r="B469" t="str">
            <v>MBA 6(22)/0,4  kV-250  kVA</v>
          </cell>
          <cell r="C469" t="str">
            <v xml:space="preserve">m¸y </v>
          </cell>
          <cell r="D469">
            <v>1</v>
          </cell>
          <cell r="E469">
            <v>58666666.666666664</v>
          </cell>
          <cell r="F469">
            <v>61600000</v>
          </cell>
        </row>
        <row r="470">
          <cell r="A470" t="str">
            <v>T320-6/22</v>
          </cell>
          <cell r="B470" t="str">
            <v>MBA 6(22)/0,4  kV-320  kVA</v>
          </cell>
          <cell r="C470" t="str">
            <v xml:space="preserve">m¸y </v>
          </cell>
          <cell r="D470">
            <v>1</v>
          </cell>
          <cell r="E470">
            <v>66314285.714285709</v>
          </cell>
          <cell r="F470">
            <v>69630000</v>
          </cell>
        </row>
        <row r="471">
          <cell r="A471" t="str">
            <v>T400-6/22</v>
          </cell>
          <cell r="B471" t="str">
            <v>MBA 6(22)/0,4  kV-400  kVA</v>
          </cell>
          <cell r="C471" t="str">
            <v xml:space="preserve">m¸y </v>
          </cell>
          <cell r="D471">
            <v>1</v>
          </cell>
          <cell r="E471">
            <v>47711500</v>
          </cell>
          <cell r="F471">
            <v>78760000</v>
          </cell>
        </row>
        <row r="472">
          <cell r="A472" t="str">
            <v>T560-6/22</v>
          </cell>
          <cell r="B472" t="str">
            <v>MBA 6(22)/0,4  kV-560  kVA</v>
          </cell>
          <cell r="C472" t="str">
            <v xml:space="preserve">m¸y </v>
          </cell>
          <cell r="D472">
            <v>1</v>
          </cell>
          <cell r="E472">
            <v>58930000</v>
          </cell>
          <cell r="F472">
            <v>100100000</v>
          </cell>
        </row>
        <row r="473">
          <cell r="A473" t="str">
            <v>T630-6/22</v>
          </cell>
          <cell r="B473" t="str">
            <v>MBA 6(22)/0,4  kV-630  kVA</v>
          </cell>
          <cell r="C473" t="str">
            <v xml:space="preserve">m¸y </v>
          </cell>
          <cell r="D473">
            <v>1</v>
          </cell>
          <cell r="E473">
            <v>102352380.95238096</v>
          </cell>
          <cell r="F473">
            <v>107470000</v>
          </cell>
        </row>
        <row r="474">
          <cell r="A474" t="str">
            <v>T750-6/22</v>
          </cell>
          <cell r="B474" t="str">
            <v>MBA 6(22)/0,4  kV-750  kVA</v>
          </cell>
          <cell r="C474" t="str">
            <v xml:space="preserve">m¸y </v>
          </cell>
          <cell r="D474">
            <v>1</v>
          </cell>
          <cell r="E474">
            <v>112514285.71428572</v>
          </cell>
          <cell r="F474">
            <v>118140000</v>
          </cell>
        </row>
        <row r="475">
          <cell r="A475" t="str">
            <v>T1000-6/22</v>
          </cell>
          <cell r="B475" t="str">
            <v>MBA 6(22)/0,4  kV-1.000  kVA</v>
          </cell>
          <cell r="C475" t="str">
            <v xml:space="preserve">m¸y </v>
          </cell>
          <cell r="D475">
            <v>1</v>
          </cell>
          <cell r="E475">
            <v>164895238.09523809</v>
          </cell>
          <cell r="F475">
            <v>173140000</v>
          </cell>
        </row>
        <row r="476">
          <cell r="A476" t="str">
            <v>T15/22</v>
          </cell>
          <cell r="B476" t="str">
            <v xml:space="preserve">M¸y biÕn ¸p 15(22)  kV c¸c lo¹i </v>
          </cell>
        </row>
        <row r="477">
          <cell r="A477" t="str">
            <v>T30-15/22</v>
          </cell>
          <cell r="B477" t="str">
            <v>MBA 15(22)/0,4  kV-30  kVA</v>
          </cell>
          <cell r="C477" t="str">
            <v xml:space="preserve">m¸y </v>
          </cell>
          <cell r="D477">
            <v>1</v>
          </cell>
          <cell r="E477">
            <v>31428571.428571429</v>
          </cell>
          <cell r="F477">
            <v>33000000</v>
          </cell>
        </row>
        <row r="478">
          <cell r="A478" t="str">
            <v>T50-15/22</v>
          </cell>
          <cell r="B478" t="str">
            <v>MBA 15(22)/0,4  kV-50  kVA</v>
          </cell>
          <cell r="C478" t="str">
            <v xml:space="preserve">m¸y </v>
          </cell>
          <cell r="D478">
            <v>1</v>
          </cell>
          <cell r="E478">
            <v>32057142.857142854</v>
          </cell>
          <cell r="F478">
            <v>33660000</v>
          </cell>
        </row>
        <row r="479">
          <cell r="A479" t="str">
            <v>T75-15/22</v>
          </cell>
          <cell r="B479" t="str">
            <v>MBA 15(22)/0,4  kV-75  kVA</v>
          </cell>
          <cell r="C479" t="str">
            <v xml:space="preserve">m¸y </v>
          </cell>
          <cell r="D479">
            <v>1</v>
          </cell>
          <cell r="E479">
            <v>36038095.238095239</v>
          </cell>
          <cell r="F479">
            <v>37840000</v>
          </cell>
        </row>
        <row r="480">
          <cell r="A480" t="str">
            <v>T100-15/22</v>
          </cell>
          <cell r="B480" t="str">
            <v>MBA 15(22)/0,4  kV-100  kVA</v>
          </cell>
          <cell r="C480" t="str">
            <v xml:space="preserve">m¸y </v>
          </cell>
          <cell r="D480">
            <v>1</v>
          </cell>
          <cell r="E480">
            <v>37504761.904761903</v>
          </cell>
          <cell r="F480">
            <v>39380000</v>
          </cell>
        </row>
        <row r="481">
          <cell r="A481" t="str">
            <v>T160-15/22</v>
          </cell>
          <cell r="B481" t="str">
            <v>MBA 15(22)/0,4  kV-160  kVA</v>
          </cell>
          <cell r="C481" t="str">
            <v xml:space="preserve">m¸y </v>
          </cell>
          <cell r="D481">
            <v>1</v>
          </cell>
          <cell r="E481">
            <v>47561904.761904761</v>
          </cell>
          <cell r="F481">
            <v>49940000</v>
          </cell>
        </row>
        <row r="482">
          <cell r="A482" t="str">
            <v>T180-15/22</v>
          </cell>
          <cell r="B482" t="str">
            <v>MBA 15(22)/0,4  kV-180  kVA</v>
          </cell>
          <cell r="C482" t="str">
            <v xml:space="preserve">m¸y </v>
          </cell>
          <cell r="D482">
            <v>1</v>
          </cell>
          <cell r="E482">
            <v>28172000</v>
          </cell>
          <cell r="F482">
            <v>51700000</v>
          </cell>
        </row>
        <row r="483">
          <cell r="A483" t="str">
            <v>T250-15/22</v>
          </cell>
          <cell r="B483" t="str">
            <v>MBA 15(22)/0,4  kV-250  kVA</v>
          </cell>
          <cell r="C483" t="str">
            <v xml:space="preserve">m¸y </v>
          </cell>
          <cell r="D483">
            <v>1</v>
          </cell>
          <cell r="E483">
            <v>28404000</v>
          </cell>
          <cell r="F483">
            <v>58300000</v>
          </cell>
        </row>
        <row r="484">
          <cell r="A484" t="str">
            <v>T320-15/22</v>
          </cell>
          <cell r="B484" t="str">
            <v>MBA 15(22)/0,4  kV-320  kVA</v>
          </cell>
          <cell r="C484" t="str">
            <v xml:space="preserve">m¸y </v>
          </cell>
          <cell r="D484">
            <v>1</v>
          </cell>
          <cell r="E484">
            <v>64952380.952380948</v>
          </cell>
          <cell r="F484">
            <v>68200000</v>
          </cell>
        </row>
        <row r="485">
          <cell r="A485" t="str">
            <v>T400-15/22</v>
          </cell>
          <cell r="B485" t="str">
            <v>MBA 15(22)/0,4  kV-400  kVA</v>
          </cell>
          <cell r="C485" t="str">
            <v xml:space="preserve">m¸y </v>
          </cell>
          <cell r="D485">
            <v>1</v>
          </cell>
          <cell r="E485">
            <v>48377000</v>
          </cell>
          <cell r="F485">
            <v>75240000</v>
          </cell>
        </row>
        <row r="486">
          <cell r="A486" t="str">
            <v>T560-15/22</v>
          </cell>
          <cell r="B486" t="str">
            <v>MBA 15(22)/0,4  kV-560  kVA</v>
          </cell>
          <cell r="C486" t="str">
            <v xml:space="preserve">m¸y </v>
          </cell>
          <cell r="D486">
            <v>1</v>
          </cell>
          <cell r="E486">
            <v>58442500</v>
          </cell>
          <cell r="F486">
            <v>95370000</v>
          </cell>
        </row>
        <row r="487">
          <cell r="A487" t="str">
            <v>T630-15/22</v>
          </cell>
          <cell r="B487" t="str">
            <v>MBA 15(22)/0,4  kV-630  kVA</v>
          </cell>
          <cell r="C487" t="str">
            <v xml:space="preserve">m¸y </v>
          </cell>
          <cell r="D487">
            <v>1</v>
          </cell>
          <cell r="E487">
            <v>96590476.190476179</v>
          </cell>
          <cell r="F487">
            <v>101420000</v>
          </cell>
        </row>
        <row r="488">
          <cell r="A488" t="str">
            <v>T750-15/22</v>
          </cell>
          <cell r="B488" t="str">
            <v>MBA 15(22)/0,4  kV-750  kVA</v>
          </cell>
          <cell r="C488" t="str">
            <v xml:space="preserve">m¸y </v>
          </cell>
          <cell r="D488">
            <v>1</v>
          </cell>
          <cell r="E488">
            <v>108114285.71428572</v>
          </cell>
          <cell r="F488">
            <v>113520000</v>
          </cell>
        </row>
        <row r="489">
          <cell r="A489" t="str">
            <v>T1000-15/22</v>
          </cell>
          <cell r="B489" t="str">
            <v>MBA 15(22)/0,4  kV-1.000  kVA</v>
          </cell>
          <cell r="C489" t="str">
            <v xml:space="preserve">m¸y </v>
          </cell>
          <cell r="D489">
            <v>1</v>
          </cell>
          <cell r="E489">
            <v>161333333.33333331</v>
          </cell>
          <cell r="F489">
            <v>169400000</v>
          </cell>
        </row>
        <row r="490">
          <cell r="A490" t="str">
            <v>T22</v>
          </cell>
          <cell r="B490" t="str">
            <v xml:space="preserve">M¸y biÕn ¸p 22   kV c¸c lo¹i </v>
          </cell>
        </row>
        <row r="491">
          <cell r="A491" t="str">
            <v>T30-22</v>
          </cell>
          <cell r="B491" t="str">
            <v>MBA 22/0,4  kV-30  kVA</v>
          </cell>
          <cell r="C491" t="str">
            <v xml:space="preserve">m¸y </v>
          </cell>
          <cell r="D491">
            <v>1</v>
          </cell>
          <cell r="E491">
            <v>30000000</v>
          </cell>
          <cell r="F491">
            <v>31500000</v>
          </cell>
        </row>
        <row r="492">
          <cell r="A492" t="str">
            <v>T50-22</v>
          </cell>
          <cell r="B492" t="str">
            <v>MBA 22/0,4  kV-50  kVA</v>
          </cell>
          <cell r="C492" t="str">
            <v xml:space="preserve">m¸y </v>
          </cell>
          <cell r="D492">
            <v>1</v>
          </cell>
          <cell r="E492">
            <v>31009523.80952381</v>
          </cell>
          <cell r="F492">
            <v>32560000</v>
          </cell>
        </row>
        <row r="493">
          <cell r="A493" t="str">
            <v>T75-22</v>
          </cell>
          <cell r="B493" t="str">
            <v>MBA 22/0,4  kV-75  kVA</v>
          </cell>
          <cell r="C493" t="str">
            <v xml:space="preserve">m¸y </v>
          </cell>
          <cell r="D493">
            <v>1</v>
          </cell>
          <cell r="E493">
            <v>34609523.809523806</v>
          </cell>
          <cell r="F493">
            <v>36340000</v>
          </cell>
        </row>
        <row r="494">
          <cell r="A494" t="str">
            <v>T100-22</v>
          </cell>
          <cell r="B494" t="str">
            <v>MBA 22/0,4  kV-100  kVA</v>
          </cell>
          <cell r="C494" t="str">
            <v xml:space="preserve">m¸y </v>
          </cell>
          <cell r="D494">
            <v>1</v>
          </cell>
          <cell r="E494">
            <v>37504761.904761903</v>
          </cell>
          <cell r="F494">
            <v>39380000</v>
          </cell>
        </row>
        <row r="495">
          <cell r="A495" t="str">
            <v>T160-22</v>
          </cell>
          <cell r="B495" t="str">
            <v>MBA 22/0,4  kV-160  kVA</v>
          </cell>
          <cell r="C495" t="str">
            <v xml:space="preserve">m¸y </v>
          </cell>
          <cell r="D495">
            <v>1</v>
          </cell>
          <cell r="E495">
            <v>47561904.761904761</v>
          </cell>
          <cell r="F495">
            <v>49940000</v>
          </cell>
        </row>
        <row r="496">
          <cell r="A496" t="str">
            <v>T180-22</v>
          </cell>
          <cell r="B496" t="str">
            <v>MBA 22/0,4  kV-180  kVA</v>
          </cell>
          <cell r="C496" t="str">
            <v xml:space="preserve">m¸y </v>
          </cell>
          <cell r="D496">
            <v>1</v>
          </cell>
          <cell r="E496">
            <v>49238095.238095239</v>
          </cell>
          <cell r="F496">
            <v>51700000</v>
          </cell>
        </row>
        <row r="497">
          <cell r="A497" t="str">
            <v>T250-22</v>
          </cell>
          <cell r="B497" t="str">
            <v>MBA 22/0,4  kV-250  kVA</v>
          </cell>
          <cell r="C497" t="str">
            <v xml:space="preserve">m¸y </v>
          </cell>
          <cell r="D497">
            <v>1</v>
          </cell>
          <cell r="E497">
            <v>55523809.523809522</v>
          </cell>
          <cell r="F497">
            <v>58300000</v>
          </cell>
        </row>
        <row r="498">
          <cell r="A498" t="str">
            <v>T320-22</v>
          </cell>
          <cell r="B498" t="str">
            <v>MBA 22/0,4  kV-320  kVA</v>
          </cell>
          <cell r="C498" t="str">
            <v xml:space="preserve">m¸y </v>
          </cell>
          <cell r="D498">
            <v>1</v>
          </cell>
          <cell r="E498">
            <v>64952380.952380948</v>
          </cell>
          <cell r="F498">
            <v>68200000</v>
          </cell>
        </row>
        <row r="499">
          <cell r="A499" t="str">
            <v>T400-22</v>
          </cell>
          <cell r="B499" t="str">
            <v>MBA 22/0,4  kV-400  kVA</v>
          </cell>
          <cell r="C499" t="str">
            <v xml:space="preserve">m¸y </v>
          </cell>
          <cell r="D499">
            <v>1</v>
          </cell>
          <cell r="E499">
            <v>71657142.857142851</v>
          </cell>
          <cell r="F499">
            <v>75240000</v>
          </cell>
        </row>
        <row r="500">
          <cell r="A500" t="str">
            <v>T560-22</v>
          </cell>
          <cell r="B500" t="str">
            <v>MBA 22/0,4  kV-560  kVA</v>
          </cell>
          <cell r="C500" t="str">
            <v xml:space="preserve">m¸y </v>
          </cell>
          <cell r="D500">
            <v>1</v>
          </cell>
          <cell r="E500">
            <v>90828571.428571418</v>
          </cell>
          <cell r="F500">
            <v>95370000</v>
          </cell>
        </row>
        <row r="501">
          <cell r="A501" t="str">
            <v>T630-22</v>
          </cell>
          <cell r="B501" t="str">
            <v>MBA 22/0,4  kV-630  kVA</v>
          </cell>
          <cell r="C501" t="str">
            <v xml:space="preserve">m¸y </v>
          </cell>
          <cell r="D501">
            <v>1</v>
          </cell>
          <cell r="E501">
            <v>96590476.190476179</v>
          </cell>
          <cell r="F501">
            <v>101420000</v>
          </cell>
        </row>
        <row r="502">
          <cell r="A502" t="str">
            <v>T750-22</v>
          </cell>
          <cell r="B502" t="str">
            <v>MBA 22/0,4 kV-750 kVA</v>
          </cell>
          <cell r="C502" t="str">
            <v xml:space="preserve">m¸y </v>
          </cell>
          <cell r="D502">
            <v>1</v>
          </cell>
          <cell r="E502">
            <v>108114285.71428572</v>
          </cell>
          <cell r="F502">
            <v>113520000</v>
          </cell>
        </row>
        <row r="503">
          <cell r="A503" t="str">
            <v>T1000-22</v>
          </cell>
          <cell r="B503" t="str">
            <v>MBA 22/0,4 kV-1.000 kVA</v>
          </cell>
          <cell r="C503" t="str">
            <v xml:space="preserve">m¸y </v>
          </cell>
          <cell r="D503">
            <v>1</v>
          </cell>
          <cell r="E503">
            <v>161333333.33333331</v>
          </cell>
          <cell r="F503">
            <v>169400000</v>
          </cell>
        </row>
        <row r="504">
          <cell r="A504" t="str">
            <v>T15</v>
          </cell>
          <cell r="B504" t="str">
            <v xml:space="preserve">M¸y biÕn ¸p 15  kV c¸c lo¹i </v>
          </cell>
        </row>
        <row r="505">
          <cell r="A505" t="str">
            <v>T30-15</v>
          </cell>
          <cell r="B505" t="str">
            <v>MBA 15/0,4 kV-30 kVA</v>
          </cell>
          <cell r="C505" t="str">
            <v xml:space="preserve">m¸y </v>
          </cell>
          <cell r="D505">
            <v>1</v>
          </cell>
          <cell r="E505">
            <v>12255238.095238095</v>
          </cell>
          <cell r="F505">
            <v>12868000</v>
          </cell>
        </row>
        <row r="506">
          <cell r="A506" t="str">
            <v>T50-15</v>
          </cell>
          <cell r="B506" t="str">
            <v>MBA 15/0,4 kV-50 kVA</v>
          </cell>
          <cell r="C506" t="str">
            <v xml:space="preserve">m¸y </v>
          </cell>
          <cell r="D506">
            <v>1</v>
          </cell>
          <cell r="E506">
            <v>16285714.285714285</v>
          </cell>
          <cell r="F506">
            <v>17100000</v>
          </cell>
        </row>
        <row r="507">
          <cell r="A507" t="str">
            <v>T75-15</v>
          </cell>
          <cell r="B507" t="str">
            <v>MBA 15/0,4 kV-75 kVA</v>
          </cell>
          <cell r="C507" t="str">
            <v xml:space="preserve">m¸y </v>
          </cell>
          <cell r="D507">
            <v>1</v>
          </cell>
          <cell r="E507">
            <v>18547619.047619049</v>
          </cell>
          <cell r="F507">
            <v>19475000</v>
          </cell>
        </row>
        <row r="508">
          <cell r="A508" t="str">
            <v>T100-15</v>
          </cell>
          <cell r="B508" t="str">
            <v>MBA 15/0,4 kV-100 kVA</v>
          </cell>
          <cell r="C508" t="str">
            <v xml:space="preserve">m¸y </v>
          </cell>
          <cell r="D508">
            <v>1</v>
          </cell>
          <cell r="E508">
            <v>20809523.80952381</v>
          </cell>
          <cell r="F508">
            <v>21850000</v>
          </cell>
        </row>
        <row r="509">
          <cell r="A509" t="str">
            <v>T160-15</v>
          </cell>
          <cell r="B509" t="str">
            <v>MBA 15/0,4 kV-160 kVA</v>
          </cell>
          <cell r="C509" t="str">
            <v xml:space="preserve">m¸y </v>
          </cell>
          <cell r="D509">
            <v>1</v>
          </cell>
          <cell r="E509">
            <v>24880952.380952381</v>
          </cell>
          <cell r="F509">
            <v>26125000</v>
          </cell>
        </row>
        <row r="510">
          <cell r="A510" t="str">
            <v>T180-15</v>
          </cell>
          <cell r="B510" t="str">
            <v>MBA 15/0,4 kV-180 kVA</v>
          </cell>
          <cell r="C510" t="str">
            <v xml:space="preserve">m¸y </v>
          </cell>
          <cell r="D510">
            <v>1</v>
          </cell>
          <cell r="E510">
            <v>26238095.238095239</v>
          </cell>
          <cell r="F510">
            <v>27550000</v>
          </cell>
        </row>
        <row r="511">
          <cell r="A511" t="str">
            <v>T250-15</v>
          </cell>
          <cell r="B511" t="str">
            <v>MBA 15/0,4 kV-250 kVA</v>
          </cell>
          <cell r="C511" t="str">
            <v xml:space="preserve">m¸y </v>
          </cell>
          <cell r="D511">
            <v>1</v>
          </cell>
          <cell r="E511">
            <v>31214285.714285713</v>
          </cell>
          <cell r="F511">
            <v>32775000</v>
          </cell>
        </row>
        <row r="512">
          <cell r="A512" t="str">
            <v>T320-15</v>
          </cell>
          <cell r="B512" t="str">
            <v>MBA 15/0,4 kV-320 kVA</v>
          </cell>
          <cell r="C512" t="str">
            <v xml:space="preserve">m¸y </v>
          </cell>
          <cell r="D512">
            <v>1</v>
          </cell>
          <cell r="E512">
            <v>38353333.333333328</v>
          </cell>
          <cell r="F512">
            <v>40271000</v>
          </cell>
        </row>
        <row r="513">
          <cell r="A513" t="str">
            <v>T400-15</v>
          </cell>
          <cell r="B513" t="str">
            <v>MBA 15/0,4 kV-400 kVA</v>
          </cell>
          <cell r="C513" t="str">
            <v xml:space="preserve">m¸y </v>
          </cell>
          <cell r="D513">
            <v>1</v>
          </cell>
          <cell r="E513">
            <v>43880952.380952381</v>
          </cell>
          <cell r="F513">
            <v>46075000</v>
          </cell>
        </row>
        <row r="514">
          <cell r="A514" t="str">
            <v>T560-15</v>
          </cell>
          <cell r="B514" t="str">
            <v>MBA 15/0,4 kV-560 kVA</v>
          </cell>
          <cell r="C514" t="str">
            <v xml:space="preserve">m¸y </v>
          </cell>
          <cell r="D514">
            <v>1</v>
          </cell>
          <cell r="E514">
            <v>54738095.238095239</v>
          </cell>
          <cell r="F514">
            <v>57475000</v>
          </cell>
        </row>
        <row r="515">
          <cell r="A515" t="str">
            <v>T630-15</v>
          </cell>
          <cell r="B515" t="str">
            <v>MBA 15/0,4 kV-630 kVA</v>
          </cell>
          <cell r="C515" t="str">
            <v xml:space="preserve">m¸y </v>
          </cell>
          <cell r="D515">
            <v>1</v>
          </cell>
          <cell r="E515">
            <v>61523809.523809522</v>
          </cell>
          <cell r="F515">
            <v>64600000</v>
          </cell>
        </row>
        <row r="516">
          <cell r="A516" t="str">
            <v>T750-15</v>
          </cell>
          <cell r="B516" t="str">
            <v>MBA 15/0,4 kV-750 kVA</v>
          </cell>
          <cell r="C516" t="str">
            <v xml:space="preserve">m¸y </v>
          </cell>
          <cell r="D516">
            <v>1</v>
          </cell>
          <cell r="E516">
            <v>72833333.333333328</v>
          </cell>
          <cell r="F516">
            <v>76475000</v>
          </cell>
        </row>
        <row r="517">
          <cell r="A517" t="str">
            <v>T1000-15</v>
          </cell>
          <cell r="B517" t="str">
            <v>MBA 15/0,4 kV-1.000 kVA</v>
          </cell>
          <cell r="C517" t="str">
            <v xml:space="preserve">m¸y </v>
          </cell>
          <cell r="D517">
            <v>1</v>
          </cell>
          <cell r="E517">
            <v>95000000</v>
          </cell>
          <cell r="F517">
            <v>99750000</v>
          </cell>
        </row>
        <row r="518">
          <cell r="A518" t="str">
            <v>T6</v>
          </cell>
          <cell r="B518" t="str">
            <v xml:space="preserve">M¸y biÕn ¸p 6  kV c¸c lo¹i </v>
          </cell>
        </row>
        <row r="519">
          <cell r="A519" t="str">
            <v>T30-6</v>
          </cell>
          <cell r="B519" t="str">
            <v>MBA 6/0,4 kV-30 kVA</v>
          </cell>
          <cell r="C519" t="str">
            <v xml:space="preserve">m¸y </v>
          </cell>
          <cell r="D519">
            <v>1</v>
          </cell>
          <cell r="E519">
            <v>11642476.19047619</v>
          </cell>
          <cell r="F519">
            <v>12224600</v>
          </cell>
        </row>
        <row r="520">
          <cell r="A520" t="str">
            <v>T50-6</v>
          </cell>
          <cell r="B520" t="str">
            <v>MBA 6/0,4 kV-50 kVA</v>
          </cell>
          <cell r="C520" t="str">
            <v xml:space="preserve">m¸y </v>
          </cell>
          <cell r="D520">
            <v>1</v>
          </cell>
          <cell r="E520">
            <v>15471428.571428571</v>
          </cell>
          <cell r="F520">
            <v>16245000</v>
          </cell>
        </row>
        <row r="521">
          <cell r="A521" t="str">
            <v>T63-6</v>
          </cell>
          <cell r="B521" t="str">
            <v>MBA 6/0,4 kV-63 kVA</v>
          </cell>
          <cell r="C521" t="str">
            <v xml:space="preserve">m¸y </v>
          </cell>
          <cell r="D521">
            <v>1</v>
          </cell>
          <cell r="E521">
            <v>16715476.19047619</v>
          </cell>
          <cell r="F521">
            <v>17551250</v>
          </cell>
        </row>
        <row r="522">
          <cell r="A522" t="str">
            <v>T75-6</v>
          </cell>
          <cell r="B522" t="str">
            <v>MBA 6/0,4 kV-75 kVA</v>
          </cell>
          <cell r="C522" t="str">
            <v xml:space="preserve">m¸y </v>
          </cell>
          <cell r="D522">
            <v>1</v>
          </cell>
          <cell r="E522">
            <v>17620238.095238093</v>
          </cell>
          <cell r="F522">
            <v>18501250</v>
          </cell>
        </row>
        <row r="523">
          <cell r="A523" t="str">
            <v>T100-6</v>
          </cell>
          <cell r="B523" t="str">
            <v>MBA 6/0,4 kV-100 kVA</v>
          </cell>
          <cell r="C523" t="str">
            <v xml:space="preserve">m¸y </v>
          </cell>
          <cell r="D523">
            <v>1</v>
          </cell>
          <cell r="E523">
            <v>19769047.619047619</v>
          </cell>
          <cell r="F523">
            <v>20757500</v>
          </cell>
        </row>
        <row r="524">
          <cell r="A524" t="str">
            <v>T160-6</v>
          </cell>
          <cell r="B524" t="str">
            <v>MBA 6/0,4 kV-160 kVA</v>
          </cell>
          <cell r="C524" t="str">
            <v xml:space="preserve">m¸y </v>
          </cell>
          <cell r="D524">
            <v>1</v>
          </cell>
          <cell r="E524">
            <v>23636904.761904761</v>
          </cell>
          <cell r="F524">
            <v>24818750</v>
          </cell>
        </row>
        <row r="525">
          <cell r="A525" t="str">
            <v>T180-6</v>
          </cell>
          <cell r="B525" t="str">
            <v>MBA 6/0,4 kV-180 kVA</v>
          </cell>
          <cell r="C525" t="str">
            <v xml:space="preserve">m¸y </v>
          </cell>
          <cell r="D525">
            <v>1</v>
          </cell>
          <cell r="E525">
            <v>24926190.476190474</v>
          </cell>
          <cell r="F525">
            <v>26172500</v>
          </cell>
        </row>
        <row r="526">
          <cell r="A526" t="str">
            <v>T250-6</v>
          </cell>
          <cell r="B526" t="str">
            <v>MBA 6/0,4 kV-250 kVA</v>
          </cell>
          <cell r="C526" t="str">
            <v xml:space="preserve">m¸y </v>
          </cell>
          <cell r="D526">
            <v>1</v>
          </cell>
          <cell r="E526">
            <v>29653571.428571429</v>
          </cell>
          <cell r="F526">
            <v>31136250</v>
          </cell>
        </row>
        <row r="527">
          <cell r="A527" t="str">
            <v>T320-6</v>
          </cell>
          <cell r="B527" t="str">
            <v>MBA 6/0,4 kV-320 kVA</v>
          </cell>
          <cell r="C527" t="str">
            <v xml:space="preserve">m¸y </v>
          </cell>
          <cell r="D527">
            <v>1</v>
          </cell>
          <cell r="E527">
            <v>36435666.666666664</v>
          </cell>
          <cell r="F527">
            <v>38257450</v>
          </cell>
        </row>
        <row r="528">
          <cell r="A528" t="str">
            <v>T400-6</v>
          </cell>
          <cell r="B528" t="str">
            <v>MBA 6/0,4 kV-400 kVA</v>
          </cell>
          <cell r="C528" t="str">
            <v xml:space="preserve">m¸y </v>
          </cell>
          <cell r="D528">
            <v>1</v>
          </cell>
          <cell r="E528">
            <v>41686904.761904761</v>
          </cell>
          <cell r="F528">
            <v>43771250</v>
          </cell>
        </row>
        <row r="529">
          <cell r="A529" t="str">
            <v>T560-6</v>
          </cell>
          <cell r="B529" t="str">
            <v>MBA 6/0,4 kV-560 kVA</v>
          </cell>
          <cell r="C529" t="str">
            <v xml:space="preserve">m¸y </v>
          </cell>
          <cell r="D529">
            <v>1</v>
          </cell>
          <cell r="E529">
            <v>52001190.476190478</v>
          </cell>
          <cell r="F529">
            <v>54601250</v>
          </cell>
        </row>
        <row r="530">
          <cell r="A530" t="str">
            <v>T630-6</v>
          </cell>
          <cell r="B530" t="str">
            <v>MBA 6/0,4 kV-630 kVA</v>
          </cell>
          <cell r="C530" t="str">
            <v xml:space="preserve">m¸y </v>
          </cell>
          <cell r="D530">
            <v>1</v>
          </cell>
          <cell r="E530">
            <v>58447619.047619045</v>
          </cell>
          <cell r="F530">
            <v>61370000</v>
          </cell>
        </row>
        <row r="531">
          <cell r="A531" t="str">
            <v>T750-6</v>
          </cell>
          <cell r="B531" t="str">
            <v>MBA 6/0,4 kV-750 kVA</v>
          </cell>
          <cell r="C531" t="str">
            <v xml:space="preserve">m¸y </v>
          </cell>
          <cell r="D531">
            <v>1</v>
          </cell>
          <cell r="E531">
            <v>69191666.666666657</v>
          </cell>
          <cell r="F531">
            <v>72651250</v>
          </cell>
        </row>
        <row r="532">
          <cell r="A532" t="str">
            <v>T1000-6</v>
          </cell>
          <cell r="B532" t="str">
            <v>MBA 6/0,4 kV-1.000 kVA</v>
          </cell>
          <cell r="C532" t="str">
            <v xml:space="preserve">m¸y </v>
          </cell>
          <cell r="D532">
            <v>1</v>
          </cell>
          <cell r="E532">
            <v>90250000</v>
          </cell>
          <cell r="F532">
            <v>94762500</v>
          </cell>
        </row>
        <row r="533">
          <cell r="B533" t="str">
            <v xml:space="preserve">M¸y biÕn ¸p thu håi c¸c lo¹i </v>
          </cell>
        </row>
        <row r="534">
          <cell r="A534" t="str">
            <v>T100-15a</v>
          </cell>
          <cell r="B534" t="str">
            <v>MBA 15/0,4 kV-100 kVA  60%</v>
          </cell>
          <cell r="C534" t="str">
            <v xml:space="preserve">m¸y </v>
          </cell>
          <cell r="D534">
            <v>1</v>
          </cell>
          <cell r="E534">
            <v>12485714.285714285</v>
          </cell>
          <cell r="F534">
            <v>13110000</v>
          </cell>
        </row>
        <row r="535">
          <cell r="A535" t="str">
            <v>T160-15a</v>
          </cell>
          <cell r="B535" t="str">
            <v>MBA 15/0,4 kV-160 kVA  60%</v>
          </cell>
          <cell r="C535" t="str">
            <v xml:space="preserve">m¸y </v>
          </cell>
          <cell r="D535">
            <v>1</v>
          </cell>
          <cell r="E535">
            <v>14928571.428571427</v>
          </cell>
          <cell r="F535">
            <v>15675000</v>
          </cell>
        </row>
        <row r="536">
          <cell r="A536" t="str">
            <v>T180-15a</v>
          </cell>
          <cell r="B536" t="str">
            <v>MBA 15/0,4 kV-180 kVA  60%</v>
          </cell>
          <cell r="C536" t="str">
            <v xml:space="preserve">m¸y </v>
          </cell>
          <cell r="D536">
            <v>1</v>
          </cell>
          <cell r="E536">
            <v>15742857.142857142</v>
          </cell>
          <cell r="F536">
            <v>16530000</v>
          </cell>
        </row>
        <row r="537">
          <cell r="A537" t="str">
            <v>T250-15a</v>
          </cell>
          <cell r="B537" t="str">
            <v>MBA 15/0,4 kV-250 kVA  60%</v>
          </cell>
          <cell r="C537" t="str">
            <v xml:space="preserve">m¸y </v>
          </cell>
          <cell r="D537">
            <v>1</v>
          </cell>
          <cell r="E537">
            <v>18728571.428571429</v>
          </cell>
          <cell r="F537">
            <v>19665000</v>
          </cell>
        </row>
        <row r="538">
          <cell r="A538" t="str">
            <v>T320-15a</v>
          </cell>
          <cell r="B538" t="str">
            <v>MBA 15/0,4 kV-320 kVA  60%</v>
          </cell>
          <cell r="C538" t="str">
            <v xml:space="preserve">m¸y </v>
          </cell>
          <cell r="D538">
            <v>1</v>
          </cell>
          <cell r="E538">
            <v>23012000</v>
          </cell>
          <cell r="F538">
            <v>24162600</v>
          </cell>
        </row>
        <row r="539">
          <cell r="A539" t="str">
            <v>T100-6a</v>
          </cell>
          <cell r="B539" t="str">
            <v>MBA 6/0,4 kV-100 kVA  60%</v>
          </cell>
          <cell r="C539" t="str">
            <v xml:space="preserve">m¸y </v>
          </cell>
          <cell r="D539">
            <v>1</v>
          </cell>
          <cell r="E539">
            <v>11861428.571428571</v>
          </cell>
          <cell r="F539">
            <v>12454500</v>
          </cell>
        </row>
      </sheetData>
      <sheetData sheetId="14" refreshError="1"/>
      <sheetData sheetId="15"/>
      <sheetData sheetId="16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IEU"/>
      <sheetName val="TH"/>
      <sheetName val="DTXL"/>
      <sheetName val="DGCT"/>
      <sheetName val="NC"/>
      <sheetName val="M"/>
      <sheetName val="vlnhap"/>
      <sheetName val="00000000"/>
      <sheetName val="10000000"/>
      <sheetName val="2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chiet tinh"/>
      <sheetName val="KS-KT"/>
      <sheetName val="DG_VTTB"/>
      <sheetName val="HSDC GOC"/>
      <sheetName val="HS Dia ban"/>
      <sheetName val="HSKVUC"/>
      <sheetName val="SL dau tien"/>
      <sheetName val="DGVCTC 67"/>
      <sheetName val="T T CL VC DZ 22"/>
      <sheetName val="th CT"/>
      <sheetName val="TH"/>
      <sheetName val="TKP"/>
      <sheetName val="DLNS"/>
      <sheetName val="CPTV"/>
      <sheetName val="LP-BTC"/>
      <sheetName val="SLVC TBA"/>
      <sheetName val="VCDD_22"/>
      <sheetName val="SLVC-22"/>
      <sheetName val="chi tiet dz 22 kv"/>
      <sheetName val="TH dz 22"/>
      <sheetName val="VC VT_TB"/>
      <sheetName val="SLVC_0.4"/>
      <sheetName val="DG vat tu"/>
      <sheetName val="bia22KV"/>
      <sheetName val="TONG KE DZ 22 KV"/>
      <sheetName val="DM 67"/>
      <sheetName val="TNGHIEM 22"/>
      <sheetName val="chitietdatdao"/>
      <sheetName val="Chlech -22"/>
      <sheetName val="vt 22"/>
      <sheetName val="VCDD_0.4"/>
      <sheetName val="vc vat tu CHUNG "/>
      <sheetName val="Kho Tam"/>
      <sheetName val="PQ tuyen"/>
      <sheetName val="Trung chuyen"/>
      <sheetName val="Gvlcht"/>
      <sheetName val="CPDB"/>
      <sheetName val="EA"/>
      <sheetName val="DG 89"/>
      <sheetName val="VT ds 0,4"/>
      <sheetName val="TNGHIEM 0,4"/>
      <sheetName val="Bia 0,4"/>
      <sheetName val="Ch lech -0,4"/>
      <sheetName val="CHITIET 0.4 KV"/>
      <sheetName val="Th 0,4"/>
      <sheetName val="chi tiet TBA"/>
      <sheetName val="DM 85"/>
      <sheetName val="Bia TBA"/>
      <sheetName val="TH 50"/>
      <sheetName val="Bia 50"/>
      <sheetName val="TH 75"/>
      <sheetName val="TH 31,5"/>
      <sheetName val="Bia 31,5"/>
      <sheetName val="Bia 75"/>
      <sheetName val="VT_TB TBA"/>
      <sheetName val="TH 100"/>
      <sheetName val="Bia  100"/>
      <sheetName val="DM 66"/>
      <sheetName val="VCDD_TBA"/>
      <sheetName val="DTCD"/>
      <sheetName val="kl tt"/>
      <sheetName val="TONG DZ 0.4 KV"/>
      <sheetName val="TH VT22"/>
      <sheetName val="TH VT0,4"/>
      <sheetName val="Th Thao do 0,4"/>
      <sheetName val="TH thao do 22"/>
      <sheetName val="TH-TBA THAO DO"/>
      <sheetName val="Bia Thao do 0,4"/>
      <sheetName val="Bia Thao do 22"/>
      <sheetName val="LK-CS"/>
      <sheetName val="Bia CS"/>
      <sheetName val="TN-CS"/>
      <sheetName val="VCDD CS"/>
      <sheetName val="Bia thao do TBA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-XL"/>
      <sheetName val="th-cpk"/>
      <sheetName val="VCDD 22"/>
      <sheetName val="vt A cap"/>
      <sheetName val="SLVC 0.4"/>
      <sheetName val="VCDD 0.4"/>
      <sheetName val="TDIEN-PHAn PHOI"/>
      <sheetName val="Bia 0.4"/>
      <sheetName val="TU BU"/>
      <sheetName val="TU DIEN"/>
      <sheetName val="TH 400"/>
      <sheetName val="Bia 400"/>
      <sheetName val="VC TBA"/>
      <sheetName val="SLVC 22"/>
      <sheetName val="PHAN DS 22 KV"/>
      <sheetName val="VC CS"/>
      <sheetName val="DGXDCB_DD"/>
      <sheetName val="Bia 31ۨ_x0000_"/>
      <sheetName val="DMQT"/>
      <sheetName val="chiet tin_x0000_"/>
      <sheetName val="Bia 31?_x0000_"/>
      <sheetName val="Bia 31_"/>
      <sheetName val="SL_dau_tien"/>
      <sheetName val="HSDC_GOC"/>
      <sheetName val="Th_Thao_do_0,4"/>
      <sheetName val="TH_thao_do_22"/>
      <sheetName val="TH-TBA_THAO_DO"/>
      <sheetName val="Bia_Thao_do_0,4"/>
      <sheetName val="Bia_Thao_do_22"/>
      <sheetName val="DM_85"/>
      <sheetName val="Bia_CS"/>
      <sheetName val="VCDD_CS"/>
      <sheetName val="DGVCTC_67"/>
      <sheetName val="Bia_thao_do_TBA"/>
      <sheetName val="bang_dien"/>
      <sheetName val="Cl_lech-cs"/>
      <sheetName val="vt_CS"/>
      <sheetName val="SLVC_CS"/>
      <sheetName val="Chi_tiet_-_CS"/>
      <sheetName val="th_CS"/>
      <sheetName val="TH_VTCS"/>
      <sheetName val="th_CT"/>
      <sheetName val="chiet_tinh"/>
      <sheetName val="DM_67"/>
      <sheetName val="VCDD_221"/>
      <sheetName val="Chlech_-22"/>
      <sheetName val="TNGHIEM_22"/>
      <sheetName val="chi_tiet_dz_22_kv"/>
      <sheetName val="vt_A_cap"/>
      <sheetName val="vc_vat_tu_CHUNG_"/>
      <sheetName val="PQ_tuyen"/>
      <sheetName val="Trung_chuyen"/>
      <sheetName val="T_T_CL_VC_DZ_22"/>
      <sheetName val="TH_dz_22"/>
      <sheetName val="TNGHIEM_0,4"/>
      <sheetName val="DG_89"/>
      <sheetName val="SLVC_0_4"/>
      <sheetName val="VCDD_0_4"/>
      <sheetName val="Ch_lech_-0,4"/>
      <sheetName val="TDIEN-PHAn_PHOI"/>
      <sheetName val="CHITIET_0_4_KV"/>
      <sheetName val="VT_ds_0,4"/>
      <sheetName val="Th_0,4"/>
      <sheetName val="Bia_0_4"/>
      <sheetName val="TU_BU"/>
      <sheetName val="TU_DIEN"/>
      <sheetName val="chi_tiet_TBA"/>
      <sheetName val="VT_TB_TBA"/>
      <sheetName val="TH_400"/>
      <sheetName val="Bia_400"/>
      <sheetName val="DM_66"/>
      <sheetName val="SLVC_TBA"/>
      <sheetName val="VC_TBA"/>
      <sheetName val="kl_tt"/>
      <sheetName val="TONG_KE_DZ_22_KV"/>
      <sheetName val="SLVC_22"/>
      <sheetName val="TH_VT0,4"/>
      <sheetName val="TH_VT22"/>
      <sheetName val="TONG_DZ_0_4_KV"/>
      <sheetName val="DG_vat_tu"/>
      <sheetName val="TH_thao_do_35"/>
      <sheetName val="bia_35_thao_do"/>
      <sheetName val="Bia_15"/>
      <sheetName val="Bia_25"/>
      <sheetName val="Bia__160"/>
      <sheetName val="TH_160"/>
      <sheetName val="TH_15"/>
      <sheetName val="TH_25"/>
      <sheetName val="DLC_DIEN_AP"/>
      <sheetName val="HS_Dia_ban"/>
      <sheetName val="VC_VT_TB"/>
      <sheetName val="SLVC_0_41"/>
      <sheetName val="vt_22"/>
      <sheetName val="VCDD_0_41"/>
      <sheetName val="Kho_Tam"/>
      <sheetName val="Bia_0,4"/>
      <sheetName val="Bia_TBA"/>
      <sheetName val="TH_50"/>
      <sheetName val="Bia_50"/>
      <sheetName val="TH_75"/>
      <sheetName val="TH_31,5"/>
      <sheetName val="Bia_31,5"/>
      <sheetName val="Bia_75"/>
      <sheetName val="TH_100"/>
      <sheetName val="Bia__100"/>
      <sheetName val="PHAN_DS_22_KV"/>
      <sheetName val="VC_CS"/>
      <sheetName val="chiet_tin"/>
      <sheetName val="Bia_31ۨ"/>
      <sheetName val="Bia_31?"/>
      <sheetName val="Bia_31_"/>
      <sheetName val="DG vat lieu"/>
      <sheetName val="DGBT"/>
      <sheetName val="DGXLD"/>
      <sheetName val="Names"/>
      <sheetName val="camayTT01"/>
      <sheetName val="1246"/>
      <sheetName val="luongTT01"/>
      <sheetName val="DG"/>
      <sheetName val="chiet tin?"/>
      <sheetName val="Bia 31ۨ?"/>
      <sheetName val="Bia 31??"/>
      <sheetName val="SL CAN THIET"/>
      <sheetName val="csdl"/>
      <sheetName val="kpkstk"/>
      <sheetName val="TH XL"/>
      <sheetName val="th TB"/>
      <sheetName val="TH CPK"/>
      <sheetName val="PL II"/>
      <sheetName val="KLXL"/>
      <sheetName val="vt ds 22"/>
      <sheetName val="THI NGHIEM 22"/>
      <sheetName val="Btchlech DZ 22"/>
      <sheetName val="Don gia trung chuyen DZ 22"/>
      <sheetName val="DGCLVC 67"/>
      <sheetName val="trungchuyen DZ 22 "/>
      <sheetName val="khobai"/>
      <sheetName val="LP cap dat"/>
      <sheetName val="tobia22KV"/>
      <sheetName val="Tong hop DZ 22"/>
      <sheetName val="VCDD DZ 22"/>
      <sheetName val="PDS0,4"/>
      <sheetName val="DG VC VT 36"/>
      <sheetName val="VCdd 0,4"/>
      <sheetName val="TN 0,4 KV"/>
      <sheetName val="VC dd TBA "/>
      <sheetName val="TH TBA"/>
      <sheetName val="Phan dien TBA "/>
      <sheetName val="TU D"/>
      <sheetName val="Bia TBA "/>
      <sheetName val="tkct"/>
      <sheetName val="CLVCTC DZ 0.4"/>
      <sheetName val="KHOI LUONG XA"/>
      <sheetName val="TON DZ 0.4 KV"/>
      <sheetName val="tieuhaoVT DZ 22"/>
      <sheetName val="KH-Q1,Q2,01"/>
      <sheetName val="DG1426"/>
      <sheetName val="chiet tin_"/>
      <sheetName val="Bia 31_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LK"/>
      <sheetName val="00000000"/>
      <sheetName val="10000000"/>
      <sheetName val="XL4Test5"/>
      <sheetName val="SL_dau_tien1"/>
      <sheetName val="HSDC_GOC1"/>
      <sheetName val="Th_Thao_do_0,41"/>
      <sheetName val="TH_thao_do_221"/>
      <sheetName val="TH-TBA_THAO_DO1"/>
      <sheetName val="Bia_Thao_do_0,41"/>
      <sheetName val="Bia_Thao_do_221"/>
      <sheetName val="DM_851"/>
      <sheetName val="Bia_CS1"/>
      <sheetName val="VCDD_CS1"/>
      <sheetName val="DGVCTC_671"/>
      <sheetName val="Bia_thao_do_TBA1"/>
      <sheetName val="bang_dien1"/>
      <sheetName val="Cl_lech-cs1"/>
      <sheetName val="vt_CS1"/>
      <sheetName val="SLVC_CS1"/>
      <sheetName val="Chi_tiet_-_CS1"/>
      <sheetName val="th_CS1"/>
      <sheetName val="TH_VTCS1"/>
      <sheetName val="th_CT1"/>
      <sheetName val="chiet_tinh1"/>
      <sheetName val="DM_671"/>
      <sheetName val="VCDD_222"/>
      <sheetName val="Chlech_-221"/>
      <sheetName val="TNGHIEM_221"/>
      <sheetName val="chi_tiet_dz_22_kv1"/>
      <sheetName val="vt_A_cap1"/>
      <sheetName val="vc_vat_tu_CHUNG_1"/>
      <sheetName val="PQ_tuyen1"/>
      <sheetName val="Trung_chuyen1"/>
      <sheetName val="T_T_CL_VC_DZ_221"/>
      <sheetName val="TH_dz_221"/>
      <sheetName val="TNGHIEM_0,41"/>
      <sheetName val="DG_891"/>
      <sheetName val="SLVC_0_42"/>
      <sheetName val="VCDD_0_42"/>
      <sheetName val="Ch_lech_-0,41"/>
      <sheetName val="TDIEN-PHAn_PHOI1"/>
      <sheetName val="CHITIET_0_4_KV1"/>
      <sheetName val="VT_ds_0,41"/>
      <sheetName val="Th_0,41"/>
      <sheetName val="Bia_0_41"/>
      <sheetName val="TU_BU1"/>
      <sheetName val="TU_DIEN1"/>
      <sheetName val="chi_tiet_TBA1"/>
      <sheetName val="VT_TB_TBA1"/>
      <sheetName val="TH_4001"/>
      <sheetName val="Bia_4001"/>
      <sheetName val="DM_661"/>
      <sheetName val="SLVC_TBA1"/>
      <sheetName val="VC_TBA1"/>
      <sheetName val="kl_tt1"/>
      <sheetName val="TONG_KE_DZ_22_KV1"/>
      <sheetName val="SLVC_221"/>
      <sheetName val="TH_VT0,41"/>
      <sheetName val="TH_VT221"/>
      <sheetName val="TONG_DZ_0_4_KV1"/>
      <sheetName val="DG_vat_tu1"/>
      <sheetName val="TH_thao_do_351"/>
      <sheetName val="bia_35_thao_do1"/>
      <sheetName val="Bia_151"/>
      <sheetName val="Bia_251"/>
      <sheetName val="Bia__1601"/>
      <sheetName val="TH_1601"/>
      <sheetName val="TH_151"/>
      <sheetName val="TH_251"/>
      <sheetName val="DLC_DIEN_AP1"/>
      <sheetName val="HS_Dia_ban1"/>
      <sheetName val="VC_VT_TB1"/>
      <sheetName val="SLVC_0_43"/>
      <sheetName val="vt_221"/>
      <sheetName val="VCDD_0_43"/>
      <sheetName val="Kho_Tam1"/>
      <sheetName val="Bia_0,41"/>
      <sheetName val="Bia_TBA1"/>
      <sheetName val="TH_501"/>
      <sheetName val="Bia_501"/>
      <sheetName val="TH_751"/>
      <sheetName val="TH_31,51"/>
      <sheetName val="Bia_31,51"/>
      <sheetName val="Bia_751"/>
      <sheetName val="TH_1001"/>
      <sheetName val="Bia__1001"/>
      <sheetName val="PHAN_DS_22_KV1"/>
      <sheetName val="VC_CS1"/>
      <sheetName val="SL_dau_tien2"/>
      <sheetName val="HSDC_GOC2"/>
      <sheetName val="Th_Thao_do_0,42"/>
      <sheetName val="TH_thao_do_222"/>
      <sheetName val="TH-TBA_THAO_DO2"/>
      <sheetName val="Bia_Thao_do_0,42"/>
      <sheetName val="Bia_Thao_do_222"/>
      <sheetName val="DM_852"/>
      <sheetName val="Bia_CS2"/>
      <sheetName val="VCDD_CS2"/>
      <sheetName val="DGVCTC_672"/>
      <sheetName val="Bia_thao_do_TBA2"/>
      <sheetName val="bang_dien2"/>
      <sheetName val="Cl_lech-cs2"/>
      <sheetName val="vt_CS2"/>
      <sheetName val="SLVC_CS2"/>
      <sheetName val="Chi_tiet_-_CS2"/>
      <sheetName val="th_CS2"/>
      <sheetName val="TH_VTCS2"/>
      <sheetName val="th_CT2"/>
      <sheetName val="chiet_tinh2"/>
      <sheetName val="DM_672"/>
      <sheetName val="VCDD_223"/>
      <sheetName val="Chlech_-222"/>
      <sheetName val="TNGHIEM_222"/>
      <sheetName val="chi_tiet_dz_22_kv2"/>
      <sheetName val="vt_A_cap2"/>
      <sheetName val="vc_vat_tu_CHUNG_2"/>
      <sheetName val="PQ_tuyen2"/>
      <sheetName val="Trung_chuyen2"/>
      <sheetName val="T_T_CL_VC_DZ_222"/>
      <sheetName val="TH_dz_222"/>
      <sheetName val="TNGHIEM_0,42"/>
      <sheetName val="DG_892"/>
      <sheetName val="SLVC_0_44"/>
      <sheetName val="VCDD_0_44"/>
      <sheetName val="Ch_lech_-0,42"/>
      <sheetName val="TDIEN-PHAn_PHOI2"/>
      <sheetName val="CHITIET_0_4_KV2"/>
      <sheetName val="VT_ds_0,42"/>
      <sheetName val="Th_0,42"/>
      <sheetName val="Bia_0_42"/>
      <sheetName val="TU_BU2"/>
      <sheetName val="TU_DIEN2"/>
      <sheetName val="chi_tiet_TBA2"/>
      <sheetName val="VT_TB_TBA2"/>
      <sheetName val="TH_4002"/>
      <sheetName val="Bia_4002"/>
      <sheetName val="DM_662"/>
      <sheetName val="SLVC_TBA2"/>
      <sheetName val="VC_TBA2"/>
      <sheetName val="kl_tt2"/>
      <sheetName val="TONG_KE_DZ_22_KV2"/>
      <sheetName val="SLVC_222"/>
      <sheetName val="TH_VT0,42"/>
      <sheetName val="TH_VT222"/>
      <sheetName val="TONG_DZ_0_4_KV2"/>
      <sheetName val="DG_vat_tu2"/>
      <sheetName val="TH_thao_do_352"/>
      <sheetName val="bia_35_thao_do2"/>
      <sheetName val="Bia_152"/>
      <sheetName val="Bia_252"/>
      <sheetName val="Bia__1602"/>
      <sheetName val="TH_1602"/>
      <sheetName val="TH_152"/>
      <sheetName val="TH_252"/>
      <sheetName val="DLC_DIEN_AP2"/>
      <sheetName val="HS_Dia_ban2"/>
      <sheetName val="VC_VT_TB2"/>
      <sheetName val="SLVC_0_45"/>
      <sheetName val="vt_222"/>
      <sheetName val="VCDD_0_45"/>
      <sheetName val="Kho_Tam2"/>
      <sheetName val="Bia_0,42"/>
      <sheetName val="Bia_TBA2"/>
      <sheetName val="TH_502"/>
      <sheetName val="Bia_502"/>
      <sheetName val="TH_752"/>
      <sheetName val="TH_31,52"/>
      <sheetName val="Bia_31,52"/>
      <sheetName val="Bia_752"/>
      <sheetName val="TH_1002"/>
      <sheetName val="Bia__1002"/>
      <sheetName val="PHAN_DS_22_KV2"/>
      <sheetName val="VC_CS2"/>
      <sheetName val="SL_dau_tien3"/>
      <sheetName val="HSDC_GOC3"/>
      <sheetName val="Th_Thao_do_0,43"/>
      <sheetName val="TH_thao_do_223"/>
      <sheetName val="TH-TBA_THAO_DO3"/>
      <sheetName val="Bia_Thao_do_0,43"/>
      <sheetName val="Bia_Thao_do_223"/>
      <sheetName val="DM_853"/>
      <sheetName val="Bia_CS3"/>
      <sheetName val="VCDD_CS3"/>
      <sheetName val="DGVCTC_673"/>
      <sheetName val="Bia_thao_do_TBA3"/>
      <sheetName val="bang_dien3"/>
      <sheetName val="Cl_lech-cs3"/>
      <sheetName val="vt_CS3"/>
      <sheetName val="SLVC_CS3"/>
      <sheetName val="Chi_tiet_-_CS3"/>
      <sheetName val="th_CS3"/>
      <sheetName val="TH_VTCS3"/>
      <sheetName val="th_CT3"/>
      <sheetName val="chiet_tinh3"/>
      <sheetName val="DM_673"/>
      <sheetName val="VCDD_224"/>
      <sheetName val="Chlech_-223"/>
      <sheetName val="TNGHIEM_223"/>
      <sheetName val="chi_tiet_dz_22_kv3"/>
      <sheetName val="vt_A_cap3"/>
      <sheetName val="vc_vat_tu_CHUNG_3"/>
      <sheetName val="PQ_tuyen3"/>
      <sheetName val="Trung_chuyen3"/>
      <sheetName val="T_T_CL_VC_DZ_223"/>
      <sheetName val="TH_dz_223"/>
      <sheetName val="TNGHIEM_0,43"/>
      <sheetName val="DG_893"/>
      <sheetName val="SLVC_0_46"/>
      <sheetName val="VCDD_0_46"/>
      <sheetName val="Ch_lech_-0,43"/>
      <sheetName val="TDIEN-PHAn_PHOI3"/>
      <sheetName val="CHITIET_0_4_KV3"/>
      <sheetName val="VT_ds_0,43"/>
      <sheetName val="Th_0,43"/>
      <sheetName val="Bia_0_43"/>
      <sheetName val="TU_BU3"/>
      <sheetName val="TU_DIEN3"/>
      <sheetName val="chi_tiet_TBA3"/>
      <sheetName val="VT_TB_TBA3"/>
      <sheetName val="TH_4003"/>
      <sheetName val="Bia_4003"/>
      <sheetName val="DM_663"/>
      <sheetName val="SLVC_TBA3"/>
      <sheetName val="VC_TBA3"/>
      <sheetName val="kl_tt3"/>
      <sheetName val="TONG_KE_DZ_22_KV3"/>
      <sheetName val="SLVC_223"/>
      <sheetName val="TH_VT0,43"/>
      <sheetName val="TH_VT223"/>
      <sheetName val="TONG_DZ_0_4_KV3"/>
      <sheetName val="DG_vat_tu3"/>
      <sheetName val="TH_thao_do_353"/>
      <sheetName val="bia_35_thao_do3"/>
      <sheetName val="Bia_153"/>
      <sheetName val="Bia_253"/>
      <sheetName val="Bia__1603"/>
      <sheetName val="TH_1603"/>
      <sheetName val="TH_153"/>
      <sheetName val="TH_253"/>
      <sheetName val="DLC_DIEN_AP3"/>
      <sheetName val="HS_Dia_ban3"/>
      <sheetName val="VC_VT_TB3"/>
      <sheetName val="SLVC_0_47"/>
      <sheetName val="vt_223"/>
      <sheetName val="VCDD_0_47"/>
      <sheetName val="Kho_Tam3"/>
      <sheetName val="Bia_0,43"/>
      <sheetName val="Bia_TBA3"/>
      <sheetName val="TH_503"/>
      <sheetName val="Bia_503"/>
      <sheetName val="TH_753"/>
      <sheetName val="TH_31,53"/>
      <sheetName val="Bia_31,53"/>
      <sheetName val="Bia_753"/>
      <sheetName val="TH_1003"/>
      <sheetName val="Bia__1003"/>
      <sheetName val="PHAN_DS_22_KV3"/>
      <sheetName val="VC_CS3"/>
      <sheetName val="SL_dau_tien4"/>
      <sheetName val="HSDC_GOC4"/>
      <sheetName val="Th_Thao_do_0,44"/>
      <sheetName val="TH_thao_do_224"/>
      <sheetName val="TH-TBA_THAO_DO4"/>
      <sheetName val="Bia_Thao_do_0,44"/>
      <sheetName val="Bia_Thao_do_224"/>
      <sheetName val="DM_854"/>
      <sheetName val="Bia_CS4"/>
      <sheetName val="VCDD_CS4"/>
      <sheetName val="DGVCTC_674"/>
      <sheetName val="Bia_thao_do_TBA4"/>
      <sheetName val="bang_dien4"/>
      <sheetName val="Cl_lech-cs4"/>
      <sheetName val="vt_CS4"/>
      <sheetName val="SLVC_CS4"/>
      <sheetName val="Chi_tiet_-_CS4"/>
      <sheetName val="th_CS4"/>
      <sheetName val="TH_VTCS4"/>
      <sheetName val="th_CT4"/>
      <sheetName val="chiet_tinh4"/>
      <sheetName val="DM_674"/>
      <sheetName val="VCDD_225"/>
      <sheetName val="Chlech_-224"/>
      <sheetName val="TNGHIEM_224"/>
      <sheetName val="chi_tiet_dz_22_kv4"/>
      <sheetName val="vt_A_cap4"/>
      <sheetName val="vc_vat_tu_CHUNG_4"/>
      <sheetName val="PQ_tuyen4"/>
      <sheetName val="Trung_chuyen4"/>
      <sheetName val="T_T_CL_VC_DZ_224"/>
      <sheetName val="TH_dz_224"/>
      <sheetName val="TNGHIEM_0,44"/>
      <sheetName val="DG_894"/>
      <sheetName val="SLVC_0_48"/>
      <sheetName val="VCDD_0_48"/>
      <sheetName val="Ch_lech_-0,44"/>
      <sheetName val="TDIEN-PHAn_PHOI4"/>
      <sheetName val="CHITIET_0_4_KV4"/>
      <sheetName val="VT_ds_0,44"/>
      <sheetName val="Th_0,44"/>
      <sheetName val="Bia_0_44"/>
      <sheetName val="TU_BU4"/>
      <sheetName val="TU_DIEN4"/>
      <sheetName val="chi_tiet_TBA4"/>
      <sheetName val="VT_TB_TBA4"/>
      <sheetName val="TH_4004"/>
      <sheetName val="Bia_4004"/>
      <sheetName val="DM_664"/>
      <sheetName val="SLVC_TBA4"/>
      <sheetName val="VC_TBA4"/>
      <sheetName val="kl_tt4"/>
      <sheetName val="TONG_KE_DZ_22_KV4"/>
      <sheetName val="SLVC_224"/>
      <sheetName val="TH_VT0,44"/>
      <sheetName val="TH_VT224"/>
      <sheetName val="TONG_DZ_0_4_KV4"/>
      <sheetName val="DG_vat_tu4"/>
      <sheetName val="TH_thao_do_354"/>
      <sheetName val="bia_35_thao_do4"/>
      <sheetName val="Bia_154"/>
      <sheetName val="Bia_254"/>
      <sheetName val="Bia__1604"/>
      <sheetName val="TH_1604"/>
      <sheetName val="TH_154"/>
      <sheetName val="TH_254"/>
      <sheetName val="DLC_DIEN_AP4"/>
      <sheetName val="HS_Dia_ban4"/>
      <sheetName val="VC_VT_TB4"/>
      <sheetName val="SLVC_0_49"/>
      <sheetName val="vt_224"/>
      <sheetName val="VCDD_0_49"/>
      <sheetName val="Kho_Tam4"/>
      <sheetName val="Bia_0,44"/>
      <sheetName val="Bia_TBA4"/>
      <sheetName val="TH_504"/>
      <sheetName val="Bia_504"/>
      <sheetName val="TH_754"/>
      <sheetName val="TH_31,54"/>
      <sheetName val="Bia_31,54"/>
      <sheetName val="Bia_754"/>
      <sheetName val="TH_1004"/>
      <sheetName val="Bia__1004"/>
      <sheetName val="SL_dau_tien5"/>
      <sheetName val="HSDC_GOC5"/>
      <sheetName val="Th_Thao_do_0,45"/>
      <sheetName val="TH_thao_do_225"/>
      <sheetName val="TH-TBA_THAO_DO5"/>
      <sheetName val="Bia_Thao_do_0,45"/>
      <sheetName val="Bia_Thao_do_225"/>
      <sheetName val="DM_855"/>
      <sheetName val="Bia_CS5"/>
      <sheetName val="VCDD_CS5"/>
      <sheetName val="DGVCTC_675"/>
      <sheetName val="Bia_thao_do_TBA5"/>
      <sheetName val="bang_dien5"/>
      <sheetName val="Cl_lech-cs5"/>
      <sheetName val="vt_CS5"/>
      <sheetName val="SLVC_CS5"/>
      <sheetName val="Chi_tiet_-_CS5"/>
      <sheetName val="th_CS5"/>
      <sheetName val="TH_VTCS5"/>
      <sheetName val="th_CT5"/>
      <sheetName val="chiet_tinh5"/>
      <sheetName val="DM_675"/>
      <sheetName val="VCDD_226"/>
      <sheetName val="Chlech_-225"/>
      <sheetName val="TNGHIEM_225"/>
      <sheetName val="chi_tiet_dz_22_kv5"/>
      <sheetName val="vt_A_cap5"/>
      <sheetName val="vc_vat_tu_CHUNG_5"/>
      <sheetName val="PQ_tuyen5"/>
      <sheetName val="Trung_chuyen5"/>
      <sheetName val="T_T_CL_VC_DZ_225"/>
      <sheetName val="TH_dz_225"/>
      <sheetName val="TNGHIEM_0,45"/>
      <sheetName val="DG_895"/>
      <sheetName val="SLVC_0_410"/>
      <sheetName val="VCDD_0_410"/>
      <sheetName val="Ch_lech_-0,45"/>
      <sheetName val="TDIEN-PHAn_PHOI5"/>
      <sheetName val="CHITIET_0_4_KV5"/>
      <sheetName val="VT_ds_0,45"/>
      <sheetName val="Th_0,45"/>
      <sheetName val="Bia_0_45"/>
      <sheetName val="TU_BU5"/>
      <sheetName val="TU_DIEN5"/>
      <sheetName val="chi_tiet_TBA5"/>
      <sheetName val="VT_TB_TBA5"/>
      <sheetName val="TH_4005"/>
      <sheetName val="Bia_4005"/>
      <sheetName val="DM_665"/>
      <sheetName val="SLVC_TBA5"/>
      <sheetName val="VC_TBA5"/>
      <sheetName val="kl_tt5"/>
      <sheetName val="TONG_KE_DZ_22_KV5"/>
      <sheetName val="SLVC_225"/>
      <sheetName val="TH_VT0,45"/>
      <sheetName val="TH_VT225"/>
      <sheetName val="TONG_DZ_0_4_KV5"/>
      <sheetName val="DG_vat_tu5"/>
      <sheetName val="TH_thao_do_355"/>
      <sheetName val="bia_35_thao_do5"/>
      <sheetName val="Bia_155"/>
      <sheetName val="Bia_255"/>
      <sheetName val="Bia__1605"/>
      <sheetName val="TH_1605"/>
      <sheetName val="TH_155"/>
      <sheetName val="TH_255"/>
      <sheetName val="DLC_DIEN_A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F2">
            <v>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3">
          <cell r="S13">
            <v>709849.08121024934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VCTT"/>
      <sheetName val="Chi tiet"/>
      <sheetName val="00000000"/>
      <sheetName val="NKCTỪ"/>
      <sheetName val="SỔ CÁI"/>
      <sheetName val="BCÂNĐỐI"/>
      <sheetName val="CĐKTOÁN"/>
      <sheetName val="KQHĐKD"/>
      <sheetName val="TỒN QUỸ"/>
      <sheetName val="Canuoc QH"/>
      <sheetName val="Canuoc "/>
      <sheetName val="MN&amp;TDsua QH"/>
      <sheetName val="MN&amp;TDsua"/>
      <sheetName val="DBBB sua QH"/>
      <sheetName val="DBBB sua"/>
      <sheetName val="BTBsua QH"/>
      <sheetName val="BTBsua"/>
      <sheetName val="DHNTBsua QH"/>
      <sheetName val="DHNTBsua"/>
      <sheetName val="TNsua QH"/>
      <sheetName val="TNsua"/>
      <sheetName val="DNBsua QH"/>
      <sheetName val="DNBsua"/>
      <sheetName val="DBSCLsua QH"/>
      <sheetName val="DBSCLsua"/>
      <sheetName val="XXXXXXXX"/>
      <sheetName val="DT DZ 22+TBA "/>
      <sheetName val="CT Thang Mo"/>
      <sheetName val="CT  PL"/>
      <sheetName val="Chiet tinh dz35"/>
      <sheetName val="THOP XL"/>
      <sheetName val="NKCT?"/>
      <sheetName val="S? CÁI"/>
      <sheetName val="BCÂNÐ?I"/>
      <sheetName val="CÐKTOÁN"/>
      <sheetName val="KQHÐKD"/>
      <sheetName val="T?N QU?"/>
      <sheetName val="_x0002_i  _x0004_z22"/>
      <sheetName val="佄⁎䥇⁁䡃⁉䥔呅"/>
      <sheetName val="吠䕉⁔䱔_x0004_"/>
      <sheetName val="_x0004_䐀㍄Ե_x0000_䉔㍁వ_x0000_䡔焠"/>
      <sheetName val="వ_x0000_䡔焠祵瑥潴湡_x0005_戀慩呑_x0003_吀敋_x0003_一䵁_x0004_"/>
      <sheetName val="呑_x0003_吀敋_x0003_一䵁_x0004_䠀乕͇_x0000_䅈͉_x0000_"/>
      <sheetName val="乕͇_x0000_䅈͉_x0000_䅌ࡍ_x0000_慂杮朠慩"/>
      <sheetName val="_x0000_慂杮朠"/>
      <sheetName val="楧ൡ_x0000_䅈䝎吠䕉"/>
      <sheetName val="吠䕉⁎䅂୏_x0000_䡔丠䅈⁐"/>
      <sheetName val="⁈䡎偁吠乏_x0006_吀⁈䅂Վ_x0000_敄㍣б_x0000_慊㉮"/>
      <sheetName val="_x0000_敄㍣б_x0000_慊㉮_x0004_䨀湡г_x0000_慊㑮"/>
      <sheetName val="慊㍮_x0004_䨀"/>
      <sheetName val="䨀湡ж_x0000_慊㝮_x0004_䨀湡"/>
      <sheetName val="_x0004_䨀湡и_x0000_慊㥮"/>
      <sheetName val="慊㑮_x0004_"/>
      <sheetName val="gia vt,nc,may"/>
      <sheetName val="_x0004_䐀㍄Ե"/>
      <sheetName val="వ"/>
      <sheetName val="呑_x0003_吀敋_x0003_一䵁_x0004_䠀乕͇"/>
      <sheetName val="乕͇"/>
      <sheetName val=""/>
      <sheetName val="楧ൡ"/>
      <sheetName val="吠䕉⁎䅂୏"/>
      <sheetName val="⁈䡎偁吠乏_x0006_吀⁈䅂Վ"/>
      <sheetName val="䨀湡ж"/>
      <sheetName val="_x0004_䨀湡и"/>
      <sheetName val="#REF"/>
      <sheetName val="NKCT_"/>
      <sheetName val="S_ CÁI"/>
      <sheetName val="BCÂNÐ_I"/>
      <sheetName val="T_N QU_"/>
      <sheetName val="DAUVAO"/>
      <sheetName val="DAURA"/>
      <sheetName val="KH-Q1,Q2,01"/>
      <sheetName val="Income Statement"/>
      <sheetName val="Shareholders' Equity"/>
      <sheetName val="Tong hop"/>
      <sheetName val="PL so"/>
      <sheetName val="CNDTVT"/>
      <sheetName val="CNDNH"/>
      <sheetName val="CHUYEN MA HIEU"/>
      <sheetName val="CUMTB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TH VL, NC, DDHT Thanhphuoc"/>
      <sheetName val="DONGIA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ia_Dz22"/>
      <sheetName val="TH_22"/>
      <sheetName val="DT_DZ_22_Kv"/>
      <sheetName val="DTchi_tiet_DZ_22_Kv"/>
      <sheetName val="Chiet_tinh_dz22"/>
      <sheetName val="Thi_nghiem_22"/>
      <sheetName val="DTtram_"/>
      <sheetName val="DTTC_tram_"/>
      <sheetName val="Chiet_tinh_TB,_VT"/>
      <sheetName val="_thi_nghiemTBA"/>
      <sheetName val="trang_bia"/>
      <sheetName val="TH_tram"/>
      <sheetName val="Canuoc_QH"/>
      <sheetName val="Canuoc_"/>
      <sheetName val="MN&amp;TDsua_QH"/>
      <sheetName val="DBBB_sua_QH"/>
      <sheetName val="DBBB_sua"/>
      <sheetName val="BTBsua_QH"/>
      <sheetName val="DHNTBsua_QH"/>
      <sheetName val="TNsua_QH"/>
      <sheetName val="DNBsua_QH"/>
      <sheetName val="DBSCLsua_QH"/>
      <sheetName val="CT_Thang_Mo"/>
      <sheetName val="CT__PL"/>
      <sheetName val="SỔ_CÁI"/>
      <sheetName val="TỒN_QUỸ"/>
      <sheetName val="C45"/>
      <sheetName val="C46-Q1"/>
      <sheetName val="C47-T1"/>
      <sheetName val="C47-T2"/>
      <sheetName val="C47-T3"/>
      <sheetName val="C46-Q2"/>
      <sheetName val="C47-T4"/>
      <sheetName val="C47-T5"/>
      <sheetName val="C47-T6"/>
      <sheetName val="C46-Q3"/>
      <sheetName val="C47-T7"/>
      <sheetName val="C47-T8"/>
      <sheetName val="C47-T9"/>
      <sheetName val="C46-Q4"/>
      <sheetName val="C47-T10"/>
      <sheetName val="C47-T11"/>
      <sheetName val="C47-T12"/>
      <sheetName val="BV 01"/>
      <sheetName val="BV 02"/>
      <sheetName val="BV 03"/>
      <sheetName val="Chart1"/>
      <sheetName val="BV 04"/>
      <sheetName val="BV 08"/>
      <sheetName val="BV 09"/>
      <sheetName val="BIA SO TIEN GUI KB"/>
      <sheetName val="BIA SO TIEN GUI NH  (3)"/>
      <sheetName val="BIA SO TIEN GUI NH  (02)"/>
      <sheetName val="BIA SO TG NH(01) "/>
      <sheetName val="BIA so quy tien mat"/>
      <sheetName val="thang 7"/>
      <sheetName val="thang 6"/>
      <sheetName val="thang 5"/>
      <sheetName val="thang 4"/>
      <sheetName val="thang 3"/>
      <sheetName val="thang 2"/>
      <sheetName val="thang 1"/>
      <sheetName val="thang 12"/>
      <sheetName val="gvl"/>
      <sheetName val="CUOC"/>
      <sheetName val="Ptroduoi"/>
      <sheetName val="Dgia vat tu"/>
      <sheetName val="Don gia_III"/>
      <sheetName val="Bang 2B"/>
      <sheetName val="_x0004_䐀㍄Ե?䉔㍁వ?䡔焠"/>
      <sheetName val="వ?䡔焠祵瑥潴湡_x0005_戀慩呑_x0003_吀敋_x0003_一䵁_x0004_"/>
      <sheetName val="呑_x0003_吀敋_x0003_一䵁_x0004_䠀乕͇?䅈͉?"/>
      <sheetName val="乕͇?䅈͉?䅌ࡍ?慂杮朠慩"/>
      <sheetName val="?慂杮朠"/>
      <sheetName val="楧ൡ?䅈䝎吠䕉"/>
      <sheetName val="吠䕉⁎䅂୏?䡔丠䅈⁐"/>
      <sheetName val="⁈䡎偁吠乏_x0006_吀⁈䅂Վ?敄㍣б?慊㉮"/>
      <sheetName val="?敄㍣б?慊㉮_x0004_䨀湡г?慊㑮"/>
      <sheetName val="䨀湡ж?慊㝮_x0004_䨀湡"/>
      <sheetName val="_x0004_䨀湡и?慊㥮"/>
      <sheetName val="INVOICE"/>
      <sheetName val="Packing"/>
      <sheetName val="VASN"/>
      <sheetName val="Actual (1)"/>
      <sheetName val="Actual (2)"/>
      <sheetName val="DECLARATION"/>
      <sheetName val="quota"/>
      <sheetName val="guarantee"/>
      <sheetName val="BE.Letter"/>
      <sheetName val="CERTI(1)"/>
      <sheetName val="CETI(2)"/>
      <sheetName val="VXXXXXXX"/>
      <sheetName val="Recovered_Sheet1"/>
      <sheetName val="Recovered_Sheet2"/>
      <sheetName val="Recovered_Sheet3"/>
      <sheetName val="10000000"/>
      <sheetName val="20000000"/>
      <sheetName val="30000000"/>
      <sheetName val="40000000"/>
      <sheetName val="000000000000"/>
      <sheetName val="100000000000"/>
      <sheetName val="200000000000"/>
      <sheetName val="50000000"/>
      <sheetName val="70000000"/>
      <sheetName val="60000000"/>
      <sheetName val="dtxl"/>
      <sheetName val="_REF"/>
      <sheetName val="KLHT"/>
      <sheetName val="_x0004_䐀㍄Ե_䉔㍁వ_䡔焠"/>
      <sheetName val="వ_䡔焠祵瑥潴湡_x0005_戀慩呑_x0003_吀敋_x0003_一䵁_x0004_"/>
      <sheetName val="呑_x0003_吀敋_x0003_一䵁_x0004_䠀乕͇_䅈͉_"/>
      <sheetName val="乕͇_䅈͉_䅌ࡍ_慂杮朠慩"/>
      <sheetName val="_慂杮朠"/>
      <sheetName val="楧ൡ_䅈䝎吠䕉"/>
      <sheetName val="吠䕉⁎䅂୏_䡔丠䅈⁐"/>
      <sheetName val="⁈䡎偁吠乏_x0006_吀⁈䅂Վ_敄㍣б_慊㉮"/>
      <sheetName val="_敄㍣б_慊㉮_x0004_䨀湡г_慊㑮"/>
      <sheetName val="䨀湡ж_慊㝮_x0004_䨀湡"/>
      <sheetName val="_x0004_䨀湡и_慊㥮"/>
      <sheetName val="dnc4"/>
      <sheetName val="DATA HT"/>
      <sheetName val="kluongxa"/>
      <sheetName val="lietke"/>
      <sheetName val="DANHMUC"/>
      <sheetName val="_x005f_x0002_i  _x005f_x0004_z22"/>
      <sheetName val="S?_CÁI"/>
      <sheetName val="T?N_QU?"/>
      <sheetName val="S__CÁI"/>
      <sheetName val="T_N_QU_"/>
      <sheetName val="TCXH.THANG "/>
      <sheetName val="LUONG MG"/>
      <sheetName val="THE  DANG VIEN"/>
      <sheetName val="TRUYLINH 121"/>
      <sheetName val="BQL DIEN"/>
      <sheetName val="THUONG2004"/>
      <sheetName val="CTP"/>
      <sheetName val="CAP SHP"/>
      <sheetName val="NGHI VIEC16"/>
      <sheetName val="CBKCT16"/>
      <sheetName val="SHOAT PHI"/>
      <sheetName val="SHPDANG VIEN"/>
      <sheetName val="NGHI VIEC"/>
      <sheetName val="CBKCT"/>
      <sheetName val="XEP lUONG CC"/>
      <sheetName val="XEP LUONGCT"/>
      <sheetName val="SHP. HDND"/>
      <sheetName val="BHSM"/>
      <sheetName val="RUT TIEN"/>
      <sheetName val="DIEU CHINH"/>
      <sheetName val="BHXH"/>
      <sheetName val="TT TAM UNG"/>
      <sheetName val="BKE CHI NS"/>
      <sheetName val="_x005f_x005f_x005f_x0002_i  _x005f_x005f_x005f_x0004_z2"/>
      <sheetName val="tra-vat-lieu"/>
      <sheetName val="MTO REV.0"/>
      <sheetName val="吠䕉⁔䱔_x005f_x0004_"/>
      <sheetName val="_x005f_x0004_䐀㍄Ե_x005f_x0000_䉔㍁వ_x005f_x0000_䡔焠"/>
      <sheetName val="వ_x005f_x0000_䡔焠祵瑥潴湡_x005f_x0005_戀慩呑_x005f_x0003_"/>
      <sheetName val="呑_x005f_x0003_吀敋_x005f_x0003_一䵁_x005f_x0004_䠀乕͇_x"/>
      <sheetName val="乕͇_x005f_x0000_䅈͉_x005f_x0000_䅌ࡍ_x005f_x0000_慂杮朠慩"/>
      <sheetName val="_x005f_x0000_慂杮朠"/>
      <sheetName val="楧ൡ_x005f_x0000_䅈䝎吠䕉"/>
      <sheetName val="吠䕉⁎䅂୏_x005f_x0000_䡔丠䅈⁐"/>
      <sheetName val="⁈䡎偁吠乏_x005f_x0006_吀⁈䅂Վ_x005f_x0000_敄㍣б_x000"/>
      <sheetName val="_x005f_x0000_敄㍣б_x005f_x0000_慊㉮_x005f_x0004_䨀湡г_x"/>
      <sheetName val="慊㍮_x005f_x0004_䨀"/>
      <sheetName val="䨀湡ж_x005f_x0000_慊㝮_x005f_x0004_䨀湡"/>
      <sheetName val="_x005f_x0004_䨀湡и_x005f_x0000_慊㥮"/>
      <sheetName val="慊㑮_x005f_x0004_"/>
      <sheetName val="_x005f_x0004_䐀㍄Ե"/>
      <sheetName val="呑_x005f_x0003_吀敋_x005f_x0003_一䵁_x005f_x0004_䠀乕͇"/>
      <sheetName val="⁈䡎偁吠乏_x005f_x0006_吀⁈䅂Վ"/>
      <sheetName val="_x005f_x0004_䨀湡и"/>
      <sheetName val="_x005f_x0004_䐀㍄Ե_䉔㍁వ_䡔焠"/>
      <sheetName val="వ_䡔焠祵瑥潴湡_x005f_x0005_戀慩呑_x005f_x0003_吀敋_x00"/>
      <sheetName val="呑_x005f_x0003_吀敋_x005f_x0003_一䵁_x005f_x0004_䠀乕͇_䅈"/>
      <sheetName val="⁈䡎偁吠乏_x005f_x0006_吀⁈䅂Վ_敄㍣б_慊㉮"/>
      <sheetName val="_敄㍣б_慊㉮_x005f_x0004_䨀湡г_慊㑮"/>
      <sheetName val="䨀湡ж_慊㝮_x005f_x0004_䨀湡"/>
      <sheetName val="_x005f_x0004_䨀湡и_慊㥮"/>
      <sheetName val="MTO REV.2(ARMOR)"/>
      <sheetName val="6MONTHS"/>
      <sheetName val="VL"/>
      <sheetName val="Phan tich"/>
      <sheetName val="DMCP"/>
      <sheetName val="Parem"/>
      <sheetName val="Config"/>
      <sheetName val="Tong du toan"/>
      <sheetName val="So lieu"/>
      <sheetName val="감가상각"/>
      <sheetName val="Data-year2001i"/>
      <sheetName val="Tien Thuong"/>
      <sheetName val="NC XL 6T cuoi 01 CTy"/>
      <sheetName val="Data -6T dau"/>
      <sheetName val="Cong 6T"/>
      <sheetName val="Chiet_tinh_dz221"/>
      <sheetName val="bia_Dz221"/>
      <sheetName val="TH_221"/>
      <sheetName val="DT_DZ_22_Kv1"/>
      <sheetName val="DTchi_tiet_DZ_22_Kv1"/>
      <sheetName val="Thi_nghiem_221"/>
      <sheetName val="DTtram_1"/>
      <sheetName val="DTTC_tram_1"/>
      <sheetName val="Chiet_tinh_TB,_VT1"/>
      <sheetName val="_thi_nghiemTBA1"/>
      <sheetName val="trang_bia1"/>
      <sheetName val="TH_tram1"/>
      <sheetName val="Canuoc_QH1"/>
      <sheetName val="Canuoc_1"/>
      <sheetName val="MN&amp;TDsua_QH1"/>
      <sheetName val="DBBB_sua_QH1"/>
      <sheetName val="DBBB_sua1"/>
      <sheetName val="BTBsua_QH1"/>
      <sheetName val="DHNTBsua_QH1"/>
      <sheetName val="TNsua_QH1"/>
      <sheetName val="DNBsua_QH1"/>
      <sheetName val="DBSCLsua_QH1"/>
      <sheetName val="DT_DZ_22+TBA_"/>
      <sheetName val="Chi_tiet"/>
      <sheetName val="CT_Thang_Mo1"/>
      <sheetName val="CT__PL1"/>
      <sheetName val="SỔ_CÁI1"/>
      <sheetName val="TỒN_QUỸ1"/>
      <sheetName val="Chiet_tinh_dz35"/>
      <sheetName val="THOP_XL"/>
      <sheetName val="i__z22"/>
      <sheetName val="Tong_hop"/>
      <sheetName val="PL_so"/>
      <sheetName val="CHUYEN_MA_HIEU"/>
      <sheetName val="Income_Statement"/>
      <sheetName val="Shareholders'_Equity"/>
      <sheetName val="Actual_(1)"/>
      <sheetName val="Actual_(2)"/>
      <sheetName val="BE_Letter"/>
      <sheetName val="Doanh thu (Liveline PA1)"/>
      <sheetName val="Doanh thu (Liveline PA2)"/>
      <sheetName val="Doanh thu (Liveline PA3)"/>
      <sheetName val="Doanh thu (Liveline PA4)"/>
      <sheetName val="DT nhap xuat VT va van tai"/>
      <sheetName val="Doanh thu liveline"/>
      <sheetName val="DT SCL"/>
      <sheetName val="EVN_GL_006A _2018"/>
      <sheetName val="急單.無FCT 未發單分析"/>
      <sheetName val="急單_無FCT_未發單分析"/>
      <sheetName val="_x005f_x0002_i  _x005f_x0004_z2"/>
      <sheetName val="MTP"/>
      <sheetName val="MTP1"/>
      <sheetName val="వ_x0000_䡔焠祵瑥潴湡_x0005_戀慩呑_x0003_"/>
      <sheetName val="呑_x0003_吀敋_x0003_一䵁_x0004_䠀乕͇_x"/>
      <sheetName val="⁈䡎偁吠乏_x0006_吀⁈䅂Վ_x0000_敄㍣б_x000"/>
      <sheetName val="_x0000_敄㍣б_x0000_慊㉮_x0004_䨀湡г_x"/>
      <sheetName val="వ_䡔焠祵瑥潴湡_x0005_戀慩呑_x0003_吀敋_x00"/>
      <sheetName val="呑_x0003_吀敋_x0003_一䵁_x0004_䠀乕͇_䅈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-VLIEU"/>
      <sheetName val="BU-VL (dz)"/>
      <sheetName val="BU-VL (tba)"/>
      <sheetName val="dt_VTTB"/>
      <sheetName val="CLY-VC"/>
      <sheetName val="VC-BTONG"/>
      <sheetName val="tinh_dat"/>
      <sheetName val="DUTOAN"/>
      <sheetName val="CHIPHIKHAC"/>
      <sheetName val="XAYLAP"/>
      <sheetName val="CT-DZ 22;0,4KV"/>
      <sheetName val="V-N-M_DZ15;0,4KV"/>
      <sheetName val="V-N-M_DZ0,4"/>
      <sheetName val="CT-TBA"/>
      <sheetName val="V-N-M(TBA)"/>
      <sheetName val="DG-VCTC"/>
      <sheetName val="TINH-DAT"/>
      <sheetName val="TN-TBA"/>
      <sheetName val="TN-DZ"/>
      <sheetName val="th-Thi nghiem"/>
      <sheetName val="VC-BD"/>
      <sheetName val="TONGHOPCPXAYLAP"/>
      <sheetName val="thVXL_DZ"/>
      <sheetName val="thVXL_TBA"/>
      <sheetName val="vonTB"/>
      <sheetName val="TH-XL+TB"/>
      <sheetName val="DT-KSat"/>
      <sheetName val="TH-Khaosat"/>
      <sheetName val="Den bu"/>
      <sheetName val="TongDT(TH-XL+TB)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 t="str">
            <v>A PHÁÖN MOÏNG - TIÃÚP ÂËA</v>
          </cell>
        </row>
        <row r="6">
          <cell r="C6" t="str">
            <v>Moïng cäüt MT-1</v>
          </cell>
          <cell r="I6">
            <v>487060.02877999999</v>
          </cell>
          <cell r="J6">
            <v>647444.62994000013</v>
          </cell>
          <cell r="K6">
            <v>217.2467</v>
          </cell>
        </row>
        <row r="7">
          <cell r="C7" t="str">
            <v>Bã täng moïng, âaï 2x4, maïc 150</v>
          </cell>
          <cell r="D7" t="str">
            <v>m3</v>
          </cell>
          <cell r="E7">
            <v>0.77400000000000002</v>
          </cell>
          <cell r="F7">
            <v>359891</v>
          </cell>
          <cell r="G7">
            <v>90686</v>
          </cell>
          <cell r="I7">
            <v>278555.63400000002</v>
          </cell>
          <cell r="J7">
            <v>70190.964000000007</v>
          </cell>
          <cell r="K7">
            <v>0</v>
          </cell>
        </row>
        <row r="8">
          <cell r="C8" t="str">
            <v>Bã täng cheìn , âaï 1x2, maïc 200</v>
          </cell>
          <cell r="D8" t="str">
            <v>m3</v>
          </cell>
          <cell r="E8">
            <v>7.3999999999999996E-2</v>
          </cell>
          <cell r="F8">
            <v>406850</v>
          </cell>
          <cell r="G8">
            <v>90686</v>
          </cell>
          <cell r="I8">
            <v>30106.899999999998</v>
          </cell>
          <cell r="J8">
            <v>6710.7639999999992</v>
          </cell>
          <cell r="K8">
            <v>0</v>
          </cell>
        </row>
        <row r="9">
          <cell r="C9" t="str">
            <v>Bã täng loït, âaï 4x6, maïc 50</v>
          </cell>
          <cell r="D9" t="str">
            <v>m3</v>
          </cell>
          <cell r="E9">
            <v>0.15</v>
          </cell>
          <cell r="F9">
            <v>247482</v>
          </cell>
          <cell r="G9">
            <v>80017</v>
          </cell>
          <cell r="I9">
            <v>37122.299999999996</v>
          </cell>
          <cell r="J9">
            <v>12002.55</v>
          </cell>
          <cell r="K9">
            <v>0</v>
          </cell>
        </row>
        <row r="10">
          <cell r="C10" t="str">
            <v>Cäút theïp bã täng d &lt;= 10mm</v>
          </cell>
          <cell r="D10" t="str">
            <v>Kg</v>
          </cell>
          <cell r="E10">
            <v>9.6340000000000003</v>
          </cell>
          <cell r="F10">
            <v>5730.67</v>
          </cell>
          <cell r="G10">
            <v>405.99</v>
          </cell>
          <cell r="H10">
            <v>22.55</v>
          </cell>
          <cell r="I10">
            <v>55209.27478</v>
          </cell>
          <cell r="J10">
            <v>3911.3076600000004</v>
          </cell>
          <cell r="K10">
            <v>217.2467</v>
          </cell>
        </row>
        <row r="11">
          <cell r="C11" t="str">
            <v>Vaïn khuän gäù moïng cäüt</v>
          </cell>
          <cell r="D11" t="str">
            <v>m2</v>
          </cell>
          <cell r="E11">
            <v>3.72</v>
          </cell>
          <cell r="F11">
            <v>23136</v>
          </cell>
          <cell r="G11">
            <v>10692</v>
          </cell>
          <cell r="I11">
            <v>86065.919999999998</v>
          </cell>
          <cell r="J11">
            <v>39774.240000000005</v>
          </cell>
          <cell r="K11">
            <v>0</v>
          </cell>
        </row>
        <row r="12">
          <cell r="C12" t="str">
            <v>Âaìo moïng cäüt diãûn têch &lt;= 5mm2, sáu &gt;= 1m, âáút caïp 3</v>
          </cell>
          <cell r="D12" t="str">
            <v>m3</v>
          </cell>
          <cell r="E12">
            <v>6.859</v>
          </cell>
          <cell r="G12">
            <v>49196</v>
          </cell>
          <cell r="I12">
            <v>0</v>
          </cell>
          <cell r="J12">
            <v>337435.364</v>
          </cell>
          <cell r="K12">
            <v>0</v>
          </cell>
        </row>
        <row r="13">
          <cell r="C13" t="str">
            <v>Âàõp, ;áúp âáút moïng, âaìm kyî âáút caïp 3</v>
          </cell>
          <cell r="D13" t="str">
            <v>m3</v>
          </cell>
          <cell r="E13">
            <v>6.3609999999999998</v>
          </cell>
          <cell r="G13">
            <v>21931</v>
          </cell>
          <cell r="I13">
            <v>0</v>
          </cell>
          <cell r="J13">
            <v>139503.09099999999</v>
          </cell>
          <cell r="K13">
            <v>0</v>
          </cell>
        </row>
        <row r="14">
          <cell r="C14" t="str">
            <v>V/c TC bã täng, âaï 2x4, M150</v>
          </cell>
          <cell r="D14" t="str">
            <v>m3</v>
          </cell>
          <cell r="E14">
            <v>0.77400000000000002</v>
          </cell>
          <cell r="G14">
            <v>32065.58</v>
          </cell>
          <cell r="I14">
            <v>0</v>
          </cell>
          <cell r="J14">
            <v>24818.75892</v>
          </cell>
          <cell r="K14">
            <v>0</v>
          </cell>
        </row>
        <row r="15">
          <cell r="C15" t="str">
            <v>V/c TC bã täng, âaï 1x2, M200</v>
          </cell>
          <cell r="D15" t="str">
            <v>m3</v>
          </cell>
          <cell r="E15">
            <v>7.3999999999999996E-2</v>
          </cell>
          <cell r="G15">
            <v>32752.34</v>
          </cell>
          <cell r="I15">
            <v>0</v>
          </cell>
          <cell r="J15">
            <v>2423.6731599999998</v>
          </cell>
          <cell r="K15">
            <v>0</v>
          </cell>
        </row>
        <row r="16">
          <cell r="C16" t="str">
            <v>V/c TC bã täng, âaï 4x6, M50</v>
          </cell>
          <cell r="D16" t="str">
            <v>m3</v>
          </cell>
          <cell r="E16">
            <v>0.15</v>
          </cell>
          <cell r="G16">
            <v>31101.87</v>
          </cell>
          <cell r="I16">
            <v>0</v>
          </cell>
          <cell r="J16">
            <v>4665.2804999999998</v>
          </cell>
          <cell r="K16">
            <v>0</v>
          </cell>
        </row>
        <row r="17">
          <cell r="C17" t="str">
            <v>Bäúc dåî theïp moïng</v>
          </cell>
          <cell r="D17" t="str">
            <v>Táún</v>
          </cell>
          <cell r="E17">
            <v>0.01</v>
          </cell>
          <cell r="G17">
            <v>12151</v>
          </cell>
          <cell r="I17">
            <v>0</v>
          </cell>
          <cell r="J17">
            <v>121.51</v>
          </cell>
          <cell r="K17">
            <v>0</v>
          </cell>
        </row>
        <row r="18">
          <cell r="C18" t="str">
            <v>V/c TC Theïp moïng, cæû ly 82m</v>
          </cell>
          <cell r="D18" t="str">
            <v>Táún</v>
          </cell>
          <cell r="E18">
            <v>0.01</v>
          </cell>
          <cell r="G18">
            <v>18201.87</v>
          </cell>
          <cell r="I18">
            <v>0</v>
          </cell>
          <cell r="J18">
            <v>182.0187</v>
          </cell>
          <cell r="K18">
            <v>0</v>
          </cell>
        </row>
        <row r="19">
          <cell r="C19" t="str">
            <v>Bäúc dåî gäù</v>
          </cell>
          <cell r="D19" t="str">
            <v>m3</v>
          </cell>
          <cell r="E19">
            <v>0.05</v>
          </cell>
          <cell r="G19">
            <v>5334</v>
          </cell>
          <cell r="I19">
            <v>0</v>
          </cell>
          <cell r="J19">
            <v>266.7</v>
          </cell>
          <cell r="K19">
            <v>0</v>
          </cell>
        </row>
        <row r="20">
          <cell r="C20" t="str">
            <v>V/c TC gäù, cæû ly 82m</v>
          </cell>
          <cell r="D20" t="str">
            <v>m3</v>
          </cell>
          <cell r="E20">
            <v>0.05</v>
          </cell>
          <cell r="G20">
            <v>9477.56</v>
          </cell>
          <cell r="I20">
            <v>0</v>
          </cell>
          <cell r="J20">
            <v>473.87799999999999</v>
          </cell>
          <cell r="K20">
            <v>0</v>
          </cell>
        </row>
        <row r="21">
          <cell r="C21" t="str">
            <v>Bäúc dåî duûng cuû thi cäng</v>
          </cell>
          <cell r="D21" t="str">
            <v>Táún</v>
          </cell>
          <cell r="E21">
            <v>0.2</v>
          </cell>
          <cell r="G21">
            <v>9780</v>
          </cell>
          <cell r="I21">
            <v>0</v>
          </cell>
          <cell r="J21">
            <v>1956</v>
          </cell>
          <cell r="K21">
            <v>0</v>
          </cell>
        </row>
        <row r="22">
          <cell r="C22" t="str">
            <v>V/c TC duûng cuû thi cäng, cæû ly 82m</v>
          </cell>
          <cell r="D22" t="str">
            <v>Táún</v>
          </cell>
          <cell r="E22">
            <v>0.2</v>
          </cell>
          <cell r="G22">
            <v>15042.65</v>
          </cell>
          <cell r="I22">
            <v>0</v>
          </cell>
          <cell r="J22">
            <v>3008.53</v>
          </cell>
          <cell r="K22">
            <v>0</v>
          </cell>
        </row>
        <row r="23">
          <cell r="C23" t="str">
            <v>Moïng cäüt MT-2</v>
          </cell>
          <cell r="I23">
            <v>646420.38284000009</v>
          </cell>
          <cell r="J23">
            <v>873303.46138000011</v>
          </cell>
          <cell r="K23">
            <v>235.6926</v>
          </cell>
        </row>
        <row r="24">
          <cell r="C24" t="str">
            <v>Bã täng moïng, âaï 2x4, maïc 150</v>
          </cell>
          <cell r="D24" t="str">
            <v>m3</v>
          </cell>
          <cell r="E24">
            <v>1.1000000000000001</v>
          </cell>
          <cell r="F24">
            <v>359891</v>
          </cell>
          <cell r="G24">
            <v>90686</v>
          </cell>
          <cell r="I24">
            <v>395880.10000000003</v>
          </cell>
          <cell r="J24">
            <v>99754.6</v>
          </cell>
          <cell r="K24">
            <v>0</v>
          </cell>
        </row>
        <row r="25">
          <cell r="C25" t="str">
            <v>Bã täng cheìn , âaï 1x2, maïc 200</v>
          </cell>
          <cell r="D25" t="str">
            <v>m3</v>
          </cell>
          <cell r="E25">
            <v>0.08</v>
          </cell>
          <cell r="F25">
            <v>406850</v>
          </cell>
          <cell r="G25">
            <v>90686</v>
          </cell>
          <cell r="I25">
            <v>32548</v>
          </cell>
          <cell r="J25">
            <v>7254.88</v>
          </cell>
          <cell r="K25">
            <v>0</v>
          </cell>
        </row>
        <row r="26">
          <cell r="C26" t="str">
            <v>Bã täng loït, âaï 4x6, maïc 50</v>
          </cell>
          <cell r="D26" t="str">
            <v>m3</v>
          </cell>
          <cell r="E26">
            <v>0.22</v>
          </cell>
          <cell r="F26">
            <v>247482</v>
          </cell>
          <cell r="G26">
            <v>80017</v>
          </cell>
          <cell r="I26">
            <v>54446.04</v>
          </cell>
          <cell r="J26">
            <v>17603.740000000002</v>
          </cell>
          <cell r="K26">
            <v>0</v>
          </cell>
        </row>
        <row r="27">
          <cell r="C27" t="str">
            <v>Cäút theïp bã täng d &lt;= 10mm</v>
          </cell>
          <cell r="D27" t="str">
            <v>Kg</v>
          </cell>
          <cell r="E27">
            <v>10.452</v>
          </cell>
          <cell r="F27">
            <v>5730.67</v>
          </cell>
          <cell r="G27">
            <v>405.99</v>
          </cell>
          <cell r="H27">
            <v>22.55</v>
          </cell>
          <cell r="I27">
            <v>59896.96284</v>
          </cell>
          <cell r="J27">
            <v>4243.4074799999999</v>
          </cell>
          <cell r="K27">
            <v>235.6926</v>
          </cell>
        </row>
        <row r="28">
          <cell r="C28" t="str">
            <v>Vaïn khuän gäù moïng cäüt</v>
          </cell>
          <cell r="D28" t="str">
            <v>m2</v>
          </cell>
          <cell r="E28">
            <v>4.4800000000000004</v>
          </cell>
          <cell r="F28">
            <v>23136</v>
          </cell>
          <cell r="G28">
            <v>10692</v>
          </cell>
          <cell r="I28">
            <v>103649.28000000001</v>
          </cell>
          <cell r="J28">
            <v>47900.160000000003</v>
          </cell>
          <cell r="K28">
            <v>0</v>
          </cell>
        </row>
        <row r="29">
          <cell r="C29" t="str">
            <v>Âaìo moïng cäüt diãûn têch &lt;= 5mm2, sáu &gt;= 1m, âáút caïp 3</v>
          </cell>
          <cell r="D29" t="str">
            <v>m3</v>
          </cell>
          <cell r="E29">
            <v>9.3550000000000004</v>
          </cell>
          <cell r="G29">
            <v>49196</v>
          </cell>
          <cell r="I29">
            <v>0</v>
          </cell>
          <cell r="J29">
            <v>460228.58</v>
          </cell>
          <cell r="K29">
            <v>0</v>
          </cell>
        </row>
        <row r="30">
          <cell r="C30" t="str">
            <v>Âàõp, ;áúp âáút moïng, âaìm kyî âáút caïp 3</v>
          </cell>
          <cell r="D30" t="str">
            <v>m3</v>
          </cell>
          <cell r="E30">
            <v>8.4550000000000001</v>
          </cell>
          <cell r="G30">
            <v>21931</v>
          </cell>
          <cell r="I30">
            <v>0</v>
          </cell>
          <cell r="J30">
            <v>185426.60500000001</v>
          </cell>
          <cell r="K30">
            <v>0</v>
          </cell>
        </row>
        <row r="31">
          <cell r="C31" t="str">
            <v>V/c TC bã täng, âaï 2x4, M150</v>
          </cell>
          <cell r="D31" t="str">
            <v>m3</v>
          </cell>
          <cell r="E31">
            <v>1.1000000000000001</v>
          </cell>
          <cell r="G31">
            <v>32065.58</v>
          </cell>
          <cell r="I31">
            <v>0</v>
          </cell>
          <cell r="J31">
            <v>35272.138000000006</v>
          </cell>
          <cell r="K31">
            <v>0</v>
          </cell>
        </row>
        <row r="32">
          <cell r="C32" t="str">
            <v>V/c TC bã täng, âaï 1x2, M200</v>
          </cell>
          <cell r="D32" t="str">
            <v>m3</v>
          </cell>
          <cell r="E32">
            <v>0.08</v>
          </cell>
          <cell r="G32">
            <v>32752.34</v>
          </cell>
          <cell r="I32">
            <v>0</v>
          </cell>
          <cell r="J32">
            <v>2620.1871999999998</v>
          </cell>
          <cell r="K32">
            <v>0</v>
          </cell>
        </row>
        <row r="33">
          <cell r="C33" t="str">
            <v>V/c TC bã täng, âaï 4x6, M50</v>
          </cell>
          <cell r="D33" t="str">
            <v>m3</v>
          </cell>
          <cell r="E33">
            <v>0.22</v>
          </cell>
          <cell r="G33">
            <v>31101.87</v>
          </cell>
          <cell r="I33">
            <v>0</v>
          </cell>
          <cell r="J33">
            <v>6842.4114</v>
          </cell>
          <cell r="K33">
            <v>0</v>
          </cell>
        </row>
        <row r="34">
          <cell r="C34" t="str">
            <v>Bäúc dåî theïp moïng</v>
          </cell>
          <cell r="D34" t="str">
            <v>Táún</v>
          </cell>
          <cell r="E34">
            <v>0.01</v>
          </cell>
          <cell r="G34">
            <v>12151</v>
          </cell>
          <cell r="I34">
            <v>0</v>
          </cell>
          <cell r="J34">
            <v>121.51</v>
          </cell>
          <cell r="K34">
            <v>0</v>
          </cell>
        </row>
        <row r="35">
          <cell r="C35" t="str">
            <v>V/c TC Theïp moïng, cæû ly 82m</v>
          </cell>
          <cell r="D35" t="str">
            <v>Táún</v>
          </cell>
          <cell r="E35">
            <v>0.01</v>
          </cell>
          <cell r="G35">
            <v>18201.87</v>
          </cell>
          <cell r="I35">
            <v>0</v>
          </cell>
          <cell r="J35">
            <v>182.0187</v>
          </cell>
          <cell r="K35">
            <v>0</v>
          </cell>
        </row>
        <row r="36">
          <cell r="C36" t="str">
            <v>Bäúc dåî gäù</v>
          </cell>
          <cell r="D36" t="str">
            <v>m3</v>
          </cell>
          <cell r="E36">
            <v>0.06</v>
          </cell>
          <cell r="G36">
            <v>5334</v>
          </cell>
          <cell r="I36">
            <v>0</v>
          </cell>
          <cell r="J36">
            <v>320.03999999999996</v>
          </cell>
          <cell r="K36">
            <v>0</v>
          </cell>
        </row>
        <row r="37">
          <cell r="C37" t="str">
            <v>V/c TC gäù, cæû ly 82m</v>
          </cell>
          <cell r="D37" t="str">
            <v>m3</v>
          </cell>
          <cell r="E37">
            <v>0.06</v>
          </cell>
          <cell r="G37">
            <v>9477.56</v>
          </cell>
          <cell r="I37">
            <v>0</v>
          </cell>
          <cell r="J37">
            <v>568.65359999999998</v>
          </cell>
          <cell r="K37">
            <v>0</v>
          </cell>
        </row>
        <row r="38">
          <cell r="C38" t="str">
            <v>Bäúc dåî duûng cuû thi cäng</v>
          </cell>
          <cell r="D38" t="str">
            <v>Táún</v>
          </cell>
          <cell r="E38">
            <v>0.2</v>
          </cell>
          <cell r="G38">
            <v>9780</v>
          </cell>
          <cell r="I38">
            <v>0</v>
          </cell>
          <cell r="J38">
            <v>1956</v>
          </cell>
          <cell r="K38">
            <v>0</v>
          </cell>
        </row>
        <row r="39">
          <cell r="C39" t="str">
            <v>V/c TC duûng cuû thi cäng, cæû ly 82m</v>
          </cell>
          <cell r="D39" t="str">
            <v>Táún</v>
          </cell>
          <cell r="E39">
            <v>0.2</v>
          </cell>
          <cell r="G39">
            <v>15042.65</v>
          </cell>
          <cell r="I39">
            <v>0</v>
          </cell>
          <cell r="J39">
            <v>3008.53</v>
          </cell>
          <cell r="K39">
            <v>0</v>
          </cell>
        </row>
        <row r="40">
          <cell r="C40" t="str">
            <v>Moïng cäüt MT-4</v>
          </cell>
          <cell r="I40">
            <v>857855.35517999995</v>
          </cell>
          <cell r="J40">
            <v>1185515.1717899998</v>
          </cell>
          <cell r="K40">
            <v>242.5027</v>
          </cell>
        </row>
        <row r="41">
          <cell r="C41" t="str">
            <v>Bã täng moïng, âaï 2x4, maïc 150</v>
          </cell>
          <cell r="D41" t="str">
            <v>m3</v>
          </cell>
          <cell r="E41">
            <v>1.59</v>
          </cell>
          <cell r="F41">
            <v>359891</v>
          </cell>
          <cell r="G41">
            <v>90686</v>
          </cell>
          <cell r="I41">
            <v>572226.69000000006</v>
          </cell>
          <cell r="J41">
            <v>144190.74000000002</v>
          </cell>
          <cell r="K41">
            <v>0</v>
          </cell>
        </row>
        <row r="42">
          <cell r="C42" t="str">
            <v>Bã täng cheìn , âaï 1x2, maïc 200</v>
          </cell>
          <cell r="D42" t="str">
            <v>m3</v>
          </cell>
          <cell r="E42">
            <v>0.08</v>
          </cell>
          <cell r="F42">
            <v>406850</v>
          </cell>
          <cell r="G42">
            <v>90686</v>
          </cell>
          <cell r="I42">
            <v>32548</v>
          </cell>
          <cell r="J42">
            <v>7254.88</v>
          </cell>
          <cell r="K42">
            <v>0</v>
          </cell>
        </row>
        <row r="43">
          <cell r="C43" t="str">
            <v>Bã täng loït, âaï 4x6, maïc 50</v>
          </cell>
          <cell r="D43" t="str">
            <v>m3</v>
          </cell>
          <cell r="E43">
            <v>0.28000000000000003</v>
          </cell>
          <cell r="F43">
            <v>247482</v>
          </cell>
          <cell r="G43">
            <v>80017</v>
          </cell>
          <cell r="I43">
            <v>69294.960000000006</v>
          </cell>
          <cell r="J43">
            <v>22404.760000000002</v>
          </cell>
          <cell r="K43">
            <v>0</v>
          </cell>
        </row>
        <row r="44">
          <cell r="C44" t="str">
            <v>Cäút theïp bã täng d &lt;= 10mm</v>
          </cell>
          <cell r="D44" t="str">
            <v>Kg</v>
          </cell>
          <cell r="E44">
            <v>10.754</v>
          </cell>
          <cell r="F44">
            <v>5730.67</v>
          </cell>
          <cell r="G44">
            <v>405.99</v>
          </cell>
          <cell r="H44">
            <v>22.55</v>
          </cell>
          <cell r="I44">
            <v>61627.625179999995</v>
          </cell>
          <cell r="J44">
            <v>4366.0164599999998</v>
          </cell>
          <cell r="K44">
            <v>242.5027</v>
          </cell>
        </row>
        <row r="45">
          <cell r="C45" t="str">
            <v>Vaïn khuän gäù moïng cäüt</v>
          </cell>
          <cell r="D45" t="str">
            <v>m2</v>
          </cell>
          <cell r="E45">
            <v>5.28</v>
          </cell>
          <cell r="F45">
            <v>23136</v>
          </cell>
          <cell r="G45">
            <v>10692</v>
          </cell>
          <cell r="I45">
            <v>122158.08</v>
          </cell>
          <cell r="J45">
            <v>56453.760000000002</v>
          </cell>
          <cell r="K45">
            <v>0</v>
          </cell>
        </row>
        <row r="46">
          <cell r="C46" t="str">
            <v>Âaìo moïng cäüt diãûn têch &lt;= 5mm2, sáu &gt;= 1m, âáút caïp 3</v>
          </cell>
          <cell r="D46" t="str">
            <v>m3</v>
          </cell>
          <cell r="E46">
            <v>12.85</v>
          </cell>
          <cell r="G46">
            <v>49196</v>
          </cell>
          <cell r="I46">
            <v>0</v>
          </cell>
          <cell r="J46">
            <v>632168.6</v>
          </cell>
          <cell r="K46">
            <v>0</v>
          </cell>
        </row>
        <row r="47">
          <cell r="C47" t="str">
            <v>Âàõp, ;áúp âáút moïng, âaìm kyî âáút caïp 3</v>
          </cell>
          <cell r="D47" t="str">
            <v>m3</v>
          </cell>
          <cell r="E47">
            <v>11.4</v>
          </cell>
          <cell r="G47">
            <v>21931</v>
          </cell>
          <cell r="I47">
            <v>0</v>
          </cell>
          <cell r="J47">
            <v>250013.4</v>
          </cell>
          <cell r="K47">
            <v>0</v>
          </cell>
        </row>
        <row r="48">
          <cell r="C48" t="str">
            <v>V/c TC bã täng, âaï 2x4, M150</v>
          </cell>
          <cell r="D48" t="str">
            <v>m3</v>
          </cell>
          <cell r="E48">
            <v>1.59</v>
          </cell>
          <cell r="G48">
            <v>32065.58</v>
          </cell>
          <cell r="I48">
            <v>0</v>
          </cell>
          <cell r="J48">
            <v>50984.272200000007</v>
          </cell>
          <cell r="K48">
            <v>0</v>
          </cell>
        </row>
        <row r="49">
          <cell r="C49" t="str">
            <v>V/c TC bã täng, âaï 1x2, M200</v>
          </cell>
          <cell r="D49" t="str">
            <v>m3</v>
          </cell>
          <cell r="E49">
            <v>0.08</v>
          </cell>
          <cell r="G49">
            <v>32752.34</v>
          </cell>
          <cell r="I49">
            <v>0</v>
          </cell>
          <cell r="J49">
            <v>2620.1871999999998</v>
          </cell>
          <cell r="K49">
            <v>0</v>
          </cell>
        </row>
        <row r="50">
          <cell r="C50" t="str">
            <v>V/c TC bã täng, âaï 4x6, M50</v>
          </cell>
          <cell r="D50" t="str">
            <v>m3</v>
          </cell>
          <cell r="E50">
            <v>0.28000000000000003</v>
          </cell>
          <cell r="G50">
            <v>31101.87</v>
          </cell>
          <cell r="I50">
            <v>0</v>
          </cell>
          <cell r="J50">
            <v>8708.5236000000004</v>
          </cell>
          <cell r="K50">
            <v>0</v>
          </cell>
        </row>
        <row r="51">
          <cell r="C51" t="str">
            <v>Bäúc dåî theïp moïng</v>
          </cell>
          <cell r="D51" t="str">
            <v>Táún</v>
          </cell>
          <cell r="E51">
            <v>1.0999999999999999E-2</v>
          </cell>
          <cell r="G51">
            <v>12151</v>
          </cell>
          <cell r="I51">
            <v>0</v>
          </cell>
          <cell r="J51">
            <v>133.661</v>
          </cell>
          <cell r="K51">
            <v>0</v>
          </cell>
        </row>
        <row r="52">
          <cell r="C52" t="str">
            <v>V/c TC Theïp moïng, cæû ly 82m</v>
          </cell>
          <cell r="D52" t="str">
            <v>Táún</v>
          </cell>
          <cell r="E52">
            <v>1.0999999999999999E-2</v>
          </cell>
          <cell r="G52">
            <v>18201.87</v>
          </cell>
          <cell r="I52">
            <v>0</v>
          </cell>
          <cell r="J52">
            <v>200.22056999999998</v>
          </cell>
          <cell r="K52">
            <v>0</v>
          </cell>
        </row>
        <row r="53">
          <cell r="C53" t="str">
            <v>Bäúc dåî gäù</v>
          </cell>
          <cell r="D53" t="str">
            <v>m3</v>
          </cell>
          <cell r="E53">
            <v>7.0999999999999994E-2</v>
          </cell>
          <cell r="G53">
            <v>5334</v>
          </cell>
          <cell r="I53">
            <v>0</v>
          </cell>
          <cell r="J53">
            <v>378.71399999999994</v>
          </cell>
          <cell r="K53">
            <v>0</v>
          </cell>
        </row>
        <row r="54">
          <cell r="C54" t="str">
            <v>V/c TC gäù, cæû ly 82m</v>
          </cell>
          <cell r="D54" t="str">
            <v>m3</v>
          </cell>
          <cell r="E54">
            <v>7.0999999999999994E-2</v>
          </cell>
          <cell r="G54">
            <v>9477.56</v>
          </cell>
          <cell r="I54">
            <v>0</v>
          </cell>
          <cell r="J54">
            <v>672.90675999999985</v>
          </cell>
          <cell r="K54">
            <v>0</v>
          </cell>
        </row>
        <row r="55">
          <cell r="C55" t="str">
            <v>Bäúc dåî duûng cuû thi cäng</v>
          </cell>
          <cell r="D55" t="str">
            <v>Táún</v>
          </cell>
          <cell r="E55">
            <v>0.2</v>
          </cell>
          <cell r="G55">
            <v>9780</v>
          </cell>
          <cell r="I55">
            <v>0</v>
          </cell>
          <cell r="J55">
            <v>1956</v>
          </cell>
          <cell r="K55">
            <v>0</v>
          </cell>
        </row>
        <row r="56">
          <cell r="C56" t="str">
            <v>V/c TC duûng cuû thi cäng, cæû ly 82m</v>
          </cell>
          <cell r="D56" t="str">
            <v>Táún</v>
          </cell>
          <cell r="E56">
            <v>0.2</v>
          </cell>
          <cell r="G56">
            <v>15042.65</v>
          </cell>
          <cell r="I56">
            <v>0</v>
          </cell>
          <cell r="J56">
            <v>3008.53</v>
          </cell>
          <cell r="K56">
            <v>0</v>
          </cell>
        </row>
        <row r="57">
          <cell r="C57" t="str">
            <v>Moïng cäüt MÂT-1</v>
          </cell>
          <cell r="I57">
            <v>653931.20620000002</v>
          </cell>
          <cell r="J57">
            <v>786533.83892999997</v>
          </cell>
          <cell r="K57">
            <v>330.58300000000003</v>
          </cell>
        </row>
        <row r="58">
          <cell r="C58" t="str">
            <v>Bã täng moïng, âaï 2x4, maïc 150</v>
          </cell>
          <cell r="D58" t="str">
            <v>m3</v>
          </cell>
          <cell r="E58">
            <v>1.004</v>
          </cell>
          <cell r="F58">
            <v>359891</v>
          </cell>
          <cell r="G58">
            <v>90686</v>
          </cell>
          <cell r="I58">
            <v>361330.56400000001</v>
          </cell>
          <cell r="J58">
            <v>91048.744000000006</v>
          </cell>
          <cell r="K58">
            <v>0</v>
          </cell>
        </row>
        <row r="59">
          <cell r="C59" t="str">
            <v>Bã täng cheìn , âaï 1x2, maïc 200</v>
          </cell>
          <cell r="D59" t="str">
            <v>m3</v>
          </cell>
          <cell r="E59">
            <v>0.13400000000000001</v>
          </cell>
          <cell r="F59">
            <v>406850</v>
          </cell>
          <cell r="G59">
            <v>90686</v>
          </cell>
          <cell r="I59">
            <v>54517.9</v>
          </cell>
          <cell r="J59">
            <v>12151.924000000001</v>
          </cell>
          <cell r="K59">
            <v>0</v>
          </cell>
        </row>
        <row r="60">
          <cell r="C60" t="str">
            <v>Bã täng loït, âaï 4x6, maïc 50</v>
          </cell>
          <cell r="D60" t="str">
            <v>m3</v>
          </cell>
          <cell r="E60">
            <v>0.2</v>
          </cell>
          <cell r="F60">
            <v>247482</v>
          </cell>
          <cell r="G60">
            <v>80017</v>
          </cell>
          <cell r="I60">
            <v>49496.4</v>
          </cell>
          <cell r="J60">
            <v>16003.400000000001</v>
          </cell>
          <cell r="K60">
            <v>0</v>
          </cell>
        </row>
        <row r="61">
          <cell r="C61" t="str">
            <v>Cäút theïp bã täng d &lt;= 10mm</v>
          </cell>
          <cell r="D61" t="str">
            <v>Kg</v>
          </cell>
          <cell r="E61">
            <v>14.66</v>
          </cell>
          <cell r="F61">
            <v>5730.67</v>
          </cell>
          <cell r="G61">
            <v>405.99</v>
          </cell>
          <cell r="H61">
            <v>22.55</v>
          </cell>
          <cell r="I61">
            <v>84011.622199999998</v>
          </cell>
          <cell r="J61">
            <v>5951.8134</v>
          </cell>
          <cell r="K61">
            <v>330.58300000000003</v>
          </cell>
        </row>
        <row r="62">
          <cell r="C62" t="str">
            <v>Vaïn khuän gäù moïng cäüt</v>
          </cell>
          <cell r="D62" t="str">
            <v>m2</v>
          </cell>
          <cell r="E62">
            <v>4.5199999999999996</v>
          </cell>
          <cell r="F62">
            <v>23136</v>
          </cell>
          <cell r="G62">
            <v>10692</v>
          </cell>
          <cell r="I62">
            <v>104574.71999999999</v>
          </cell>
          <cell r="J62">
            <v>48327.839999999997</v>
          </cell>
          <cell r="K62">
            <v>0</v>
          </cell>
        </row>
        <row r="63">
          <cell r="C63" t="str">
            <v>Âaìo moïng cäüt diãûn têch &lt;= 5mm2, sáu &gt;= 1m, âáút caïp 3</v>
          </cell>
          <cell r="D63" t="str">
            <v>m3</v>
          </cell>
          <cell r="E63">
            <v>8.1869999999999994</v>
          </cell>
          <cell r="G63">
            <v>49196</v>
          </cell>
          <cell r="I63">
            <v>0</v>
          </cell>
          <cell r="J63">
            <v>402767.65199999994</v>
          </cell>
          <cell r="K63">
            <v>0</v>
          </cell>
        </row>
        <row r="64">
          <cell r="C64" t="str">
            <v>Âàõp, ;áúp âáút moïng, âaìm kyî âáút caïp 3</v>
          </cell>
          <cell r="D64" t="str">
            <v>m3</v>
          </cell>
          <cell r="E64">
            <v>7.3490000000000002</v>
          </cell>
          <cell r="G64">
            <v>21931</v>
          </cell>
          <cell r="I64">
            <v>0</v>
          </cell>
          <cell r="J64">
            <v>161170.91899999999</v>
          </cell>
          <cell r="K64">
            <v>0</v>
          </cell>
        </row>
        <row r="65">
          <cell r="C65" t="str">
            <v>V/c TC bã täng, âaï 2x4, M150</v>
          </cell>
          <cell r="D65" t="str">
            <v>m3</v>
          </cell>
          <cell r="E65">
            <v>1.004</v>
          </cell>
          <cell r="G65">
            <v>32065.58</v>
          </cell>
          <cell r="I65">
            <v>0</v>
          </cell>
          <cell r="J65">
            <v>32193.842320000003</v>
          </cell>
          <cell r="K65">
            <v>0</v>
          </cell>
        </row>
        <row r="66">
          <cell r="C66" t="str">
            <v>V/c TC bã täng, âaï 1x2, M200</v>
          </cell>
          <cell r="D66" t="str">
            <v>m3</v>
          </cell>
          <cell r="E66">
            <v>0.13400000000000001</v>
          </cell>
          <cell r="G66">
            <v>32752.34</v>
          </cell>
          <cell r="I66">
            <v>0</v>
          </cell>
          <cell r="J66">
            <v>4388.8135600000005</v>
          </cell>
          <cell r="K66">
            <v>0</v>
          </cell>
        </row>
        <row r="67">
          <cell r="C67" t="str">
            <v>V/c TC bã täng, âaï 4x6, M50</v>
          </cell>
          <cell r="D67" t="str">
            <v>m3</v>
          </cell>
          <cell r="E67">
            <v>0.2</v>
          </cell>
          <cell r="G67">
            <v>31101.87</v>
          </cell>
          <cell r="I67">
            <v>0</v>
          </cell>
          <cell r="J67">
            <v>6220.3739999999998</v>
          </cell>
          <cell r="K67">
            <v>0</v>
          </cell>
        </row>
        <row r="68">
          <cell r="C68" t="str">
            <v>Bäúc dåî theïp moïng</v>
          </cell>
          <cell r="D68" t="str">
            <v>Táún</v>
          </cell>
          <cell r="E68">
            <v>1.4999999999999999E-2</v>
          </cell>
          <cell r="G68">
            <v>12151</v>
          </cell>
          <cell r="I68">
            <v>0</v>
          </cell>
          <cell r="J68">
            <v>182.26499999999999</v>
          </cell>
          <cell r="K68">
            <v>0</v>
          </cell>
        </row>
        <row r="69">
          <cell r="C69" t="str">
            <v>V/c TC Theïp moïng, cæû ly 82m</v>
          </cell>
          <cell r="D69" t="str">
            <v>Táún</v>
          </cell>
          <cell r="E69">
            <v>1.4999999999999999E-2</v>
          </cell>
          <cell r="G69">
            <v>18201.87</v>
          </cell>
          <cell r="I69">
            <v>0</v>
          </cell>
          <cell r="J69">
            <v>273.02804999999995</v>
          </cell>
          <cell r="K69">
            <v>0</v>
          </cell>
        </row>
        <row r="70">
          <cell r="C70" t="str">
            <v>Bäúc dåî gäù</v>
          </cell>
          <cell r="D70" t="str">
            <v>m3</v>
          </cell>
          <cell r="E70">
            <v>0.06</v>
          </cell>
          <cell r="G70">
            <v>5334</v>
          </cell>
          <cell r="I70">
            <v>0</v>
          </cell>
          <cell r="J70">
            <v>320.03999999999996</v>
          </cell>
          <cell r="K70">
            <v>0</v>
          </cell>
        </row>
        <row r="71">
          <cell r="C71" t="str">
            <v>V/c TC gäù, cæû ly 82m</v>
          </cell>
          <cell r="D71" t="str">
            <v>m3</v>
          </cell>
          <cell r="E71">
            <v>0.06</v>
          </cell>
          <cell r="G71">
            <v>9477.56</v>
          </cell>
          <cell r="I71">
            <v>0</v>
          </cell>
          <cell r="J71">
            <v>568.65359999999998</v>
          </cell>
          <cell r="K71">
            <v>0</v>
          </cell>
        </row>
        <row r="72">
          <cell r="C72" t="str">
            <v>Bäúc dåî duûng cuû thi cäng</v>
          </cell>
          <cell r="D72" t="str">
            <v>Táún</v>
          </cell>
          <cell r="E72">
            <v>0.2</v>
          </cell>
          <cell r="G72">
            <v>9780</v>
          </cell>
          <cell r="I72">
            <v>0</v>
          </cell>
          <cell r="J72">
            <v>1956</v>
          </cell>
          <cell r="K72">
            <v>0</v>
          </cell>
        </row>
        <row r="73">
          <cell r="C73" t="str">
            <v>V/c TC duûng cuû thi cäng, cæû ly 82m</v>
          </cell>
          <cell r="D73" t="str">
            <v>Táún</v>
          </cell>
          <cell r="E73">
            <v>0.2</v>
          </cell>
          <cell r="G73">
            <v>15042.65</v>
          </cell>
          <cell r="I73">
            <v>0</v>
          </cell>
          <cell r="J73">
            <v>3008.53</v>
          </cell>
          <cell r="K73">
            <v>0</v>
          </cell>
        </row>
        <row r="74">
          <cell r="C74" t="str">
            <v>Moïng cäüt MÂT-4</v>
          </cell>
          <cell r="I74">
            <v>1056074.7055799998</v>
          </cell>
          <cell r="J74">
            <v>1361165.9257000003</v>
          </cell>
          <cell r="K74">
            <v>362.46870000000007</v>
          </cell>
        </row>
        <row r="75">
          <cell r="C75" t="str">
            <v>Bã täng moïng, âaï 2x4, maïc 150</v>
          </cell>
          <cell r="D75" t="str">
            <v>m3</v>
          </cell>
          <cell r="E75">
            <v>1.92</v>
          </cell>
          <cell r="F75">
            <v>359891</v>
          </cell>
          <cell r="G75">
            <v>90686</v>
          </cell>
          <cell r="I75">
            <v>690990.72</v>
          </cell>
          <cell r="J75">
            <v>174117.12</v>
          </cell>
          <cell r="K75">
            <v>0</v>
          </cell>
        </row>
        <row r="76">
          <cell r="C76" t="str">
            <v>Bã täng cheìn , âaï 1x2, maïc 200</v>
          </cell>
          <cell r="D76" t="str">
            <v>m3</v>
          </cell>
          <cell r="E76">
            <v>0.15</v>
          </cell>
          <cell r="F76">
            <v>406850</v>
          </cell>
          <cell r="G76">
            <v>90686</v>
          </cell>
          <cell r="I76">
            <v>61027.5</v>
          </cell>
          <cell r="J76">
            <v>13602.9</v>
          </cell>
          <cell r="K76">
            <v>0</v>
          </cell>
        </row>
        <row r="77">
          <cell r="C77" t="str">
            <v>Bã täng loït, âaï 4x6, maïc 50</v>
          </cell>
          <cell r="D77" t="str">
            <v>m3</v>
          </cell>
          <cell r="E77">
            <v>0.28799999999999998</v>
          </cell>
          <cell r="F77">
            <v>247482</v>
          </cell>
          <cell r="G77">
            <v>80017</v>
          </cell>
          <cell r="I77">
            <v>71274.815999999992</v>
          </cell>
          <cell r="J77">
            <v>23044.895999999997</v>
          </cell>
          <cell r="K77">
            <v>0</v>
          </cell>
        </row>
        <row r="78">
          <cell r="C78" t="str">
            <v>Cäút theïp bã täng d &lt;= 10mm</v>
          </cell>
          <cell r="D78" t="str">
            <v>Kg</v>
          </cell>
          <cell r="E78">
            <v>16.074000000000002</v>
          </cell>
          <cell r="F78">
            <v>5730.67</v>
          </cell>
          <cell r="G78">
            <v>405.99</v>
          </cell>
          <cell r="H78">
            <v>22.55</v>
          </cell>
          <cell r="I78">
            <v>92114.789580000011</v>
          </cell>
          <cell r="J78">
            <v>6525.8832600000005</v>
          </cell>
          <cell r="K78">
            <v>362.46870000000007</v>
          </cell>
        </row>
        <row r="79">
          <cell r="C79" t="str">
            <v>Vaïn khuän gäù moïng cäüt</v>
          </cell>
          <cell r="D79" t="str">
            <v>m2</v>
          </cell>
          <cell r="E79">
            <v>6.08</v>
          </cell>
          <cell r="F79">
            <v>23136</v>
          </cell>
          <cell r="G79">
            <v>10692</v>
          </cell>
          <cell r="I79">
            <v>140666.88</v>
          </cell>
          <cell r="J79">
            <v>65007.360000000001</v>
          </cell>
          <cell r="K79">
            <v>0</v>
          </cell>
        </row>
        <row r="80">
          <cell r="C80" t="str">
            <v>Âaìo moïng cäüt diãûn têch &lt;= 5mm2, sáu &gt;= 1m, âáút caïp 3</v>
          </cell>
          <cell r="D80" t="str">
            <v>m3</v>
          </cell>
          <cell r="E80">
            <v>14.587</v>
          </cell>
          <cell r="G80">
            <v>49196</v>
          </cell>
          <cell r="I80">
            <v>0</v>
          </cell>
          <cell r="J80">
            <v>717622.05200000003</v>
          </cell>
          <cell r="K80">
            <v>0</v>
          </cell>
        </row>
        <row r="81">
          <cell r="C81" t="str">
            <v>Âàõp, ;áúp âáút moïng, âaìm kyî âáút caïp 3</v>
          </cell>
          <cell r="D81" t="str">
            <v>m3</v>
          </cell>
          <cell r="E81">
            <v>12.728999999999999</v>
          </cell>
          <cell r="G81">
            <v>21931</v>
          </cell>
          <cell r="I81">
            <v>0</v>
          </cell>
          <cell r="J81">
            <v>279159.69899999996</v>
          </cell>
          <cell r="K81">
            <v>0</v>
          </cell>
        </row>
        <row r="82">
          <cell r="C82" t="str">
            <v>V/c TC bã täng, âaï 2x4, M150</v>
          </cell>
          <cell r="D82" t="str">
            <v>m3</v>
          </cell>
          <cell r="E82">
            <v>1.92</v>
          </cell>
          <cell r="G82">
            <v>32065.58</v>
          </cell>
          <cell r="I82">
            <v>0</v>
          </cell>
          <cell r="J82">
            <v>61565.9136</v>
          </cell>
          <cell r="K82">
            <v>0</v>
          </cell>
        </row>
        <row r="83">
          <cell r="C83" t="str">
            <v>V/c TC bã täng, âaï 1x2, M200</v>
          </cell>
          <cell r="D83" t="str">
            <v>m3</v>
          </cell>
          <cell r="E83">
            <v>0.15</v>
          </cell>
          <cell r="G83">
            <v>32752.34</v>
          </cell>
          <cell r="I83">
            <v>0</v>
          </cell>
          <cell r="J83">
            <v>4912.8509999999997</v>
          </cell>
          <cell r="K83">
            <v>0</v>
          </cell>
        </row>
        <row r="84">
          <cell r="C84" t="str">
            <v>V/c TC bã täng, âaï 4x6, M50</v>
          </cell>
          <cell r="D84" t="str">
            <v>m3</v>
          </cell>
          <cell r="E84">
            <v>0.28799999999999998</v>
          </cell>
          <cell r="G84">
            <v>31101.87</v>
          </cell>
          <cell r="I84">
            <v>0</v>
          </cell>
          <cell r="J84">
            <v>8957.3385599999983</v>
          </cell>
          <cell r="K84">
            <v>0</v>
          </cell>
        </row>
        <row r="85">
          <cell r="C85" t="str">
            <v>Bäúc dåî theïp moïng</v>
          </cell>
          <cell r="D85" t="str">
            <v>Táún</v>
          </cell>
          <cell r="E85">
            <v>1.6E-2</v>
          </cell>
          <cell r="G85">
            <v>12151</v>
          </cell>
          <cell r="I85">
            <v>0</v>
          </cell>
          <cell r="J85">
            <v>194.416</v>
          </cell>
          <cell r="K85">
            <v>0</v>
          </cell>
        </row>
        <row r="86">
          <cell r="C86" t="str">
            <v>V/c TC Theïp moïng, cæû ly 82m</v>
          </cell>
          <cell r="D86" t="str">
            <v>Táún</v>
          </cell>
          <cell r="E86">
            <v>1.6E-2</v>
          </cell>
          <cell r="G86">
            <v>18201.87</v>
          </cell>
          <cell r="I86">
            <v>0</v>
          </cell>
          <cell r="J86">
            <v>291.22991999999999</v>
          </cell>
          <cell r="K86">
            <v>0</v>
          </cell>
        </row>
        <row r="87">
          <cell r="C87" t="str">
            <v>Bäúc dåî gäù</v>
          </cell>
          <cell r="D87" t="str">
            <v>m3</v>
          </cell>
          <cell r="E87">
            <v>8.1000000000000003E-2</v>
          </cell>
          <cell r="G87">
            <v>5334</v>
          </cell>
          <cell r="I87">
            <v>0</v>
          </cell>
          <cell r="J87">
            <v>432.05400000000003</v>
          </cell>
          <cell r="K87">
            <v>0</v>
          </cell>
        </row>
        <row r="88">
          <cell r="C88" t="str">
            <v>V/c TC gäù, cæû ly 82m</v>
          </cell>
          <cell r="D88" t="str">
            <v>m3</v>
          </cell>
          <cell r="E88">
            <v>8.1000000000000003E-2</v>
          </cell>
          <cell r="G88">
            <v>9477.56</v>
          </cell>
          <cell r="I88">
            <v>0</v>
          </cell>
          <cell r="J88">
            <v>767.68236000000002</v>
          </cell>
          <cell r="K88">
            <v>0</v>
          </cell>
        </row>
        <row r="89">
          <cell r="C89" t="str">
            <v>Bäúc dåî duûng cuû thi cäng</v>
          </cell>
          <cell r="D89" t="str">
            <v>Táún</v>
          </cell>
          <cell r="E89">
            <v>0.2</v>
          </cell>
          <cell r="G89">
            <v>9780</v>
          </cell>
          <cell r="I89">
            <v>0</v>
          </cell>
          <cell r="J89">
            <v>1956</v>
          </cell>
          <cell r="K89">
            <v>0</v>
          </cell>
        </row>
        <row r="90">
          <cell r="C90" t="str">
            <v>V/c TC duûng cuû thi cäng, cæû ly 82m</v>
          </cell>
          <cell r="D90" t="str">
            <v>Táún</v>
          </cell>
          <cell r="E90">
            <v>0.2</v>
          </cell>
          <cell r="G90">
            <v>15042.65</v>
          </cell>
          <cell r="I90">
            <v>0</v>
          </cell>
          <cell r="J90">
            <v>3008.53</v>
          </cell>
          <cell r="K90">
            <v>0</v>
          </cell>
        </row>
        <row r="91">
          <cell r="C91" t="str">
            <v>Moïng cäüt sàõt MS-4</v>
          </cell>
          <cell r="I91">
            <v>2923563.9088200005</v>
          </cell>
          <cell r="J91">
            <v>1540778.28529</v>
          </cell>
          <cell r="K91">
            <v>23396.810120000002</v>
          </cell>
        </row>
        <row r="92">
          <cell r="C92" t="str">
            <v>Bã täng moïng  , âaï 1x2, maïc 150</v>
          </cell>
          <cell r="D92" t="str">
            <v>m3</v>
          </cell>
          <cell r="E92">
            <v>4.032</v>
          </cell>
          <cell r="F92">
            <v>359891</v>
          </cell>
          <cell r="G92">
            <v>90686</v>
          </cell>
          <cell r="I92">
            <v>1451080.5120000001</v>
          </cell>
          <cell r="J92">
            <v>365645.95199999999</v>
          </cell>
          <cell r="K92">
            <v>0</v>
          </cell>
        </row>
        <row r="93">
          <cell r="C93" t="str">
            <v>Bã täng loït, âaï 4x6, maïc 50</v>
          </cell>
          <cell r="D93" t="str">
            <v>m3</v>
          </cell>
          <cell r="E93">
            <v>0.4</v>
          </cell>
          <cell r="F93">
            <v>247482</v>
          </cell>
          <cell r="G93">
            <v>80017</v>
          </cell>
          <cell r="I93">
            <v>98992.8</v>
          </cell>
          <cell r="J93">
            <v>32006.800000000003</v>
          </cell>
          <cell r="K93">
            <v>0</v>
          </cell>
        </row>
        <row r="94">
          <cell r="C94" t="str">
            <v>Cäút theïp bã täng d &lt;= 10mm</v>
          </cell>
          <cell r="D94" t="str">
            <v>Kg</v>
          </cell>
          <cell r="E94">
            <v>58.28</v>
          </cell>
          <cell r="F94">
            <v>5730.67</v>
          </cell>
          <cell r="G94">
            <v>405.99</v>
          </cell>
          <cell r="H94">
            <v>22.55</v>
          </cell>
          <cell r="I94">
            <v>333983.44760000001</v>
          </cell>
          <cell r="J94">
            <v>23661.0972</v>
          </cell>
          <cell r="K94">
            <v>1314.2140000000002</v>
          </cell>
        </row>
        <row r="95">
          <cell r="C95" t="str">
            <v>Cäút theïp bã täng d &lt;= 18mm</v>
          </cell>
          <cell r="D95" t="str">
            <v>Kg</v>
          </cell>
          <cell r="E95">
            <v>32.966000000000001</v>
          </cell>
          <cell r="F95">
            <v>5797.67</v>
          </cell>
          <cell r="G95">
            <v>299.04000000000002</v>
          </cell>
          <cell r="H95">
            <v>231.57</v>
          </cell>
          <cell r="I95">
            <v>191125.98922000002</v>
          </cell>
          <cell r="J95">
            <v>9858.1526400000002</v>
          </cell>
          <cell r="K95">
            <v>7633.9366200000004</v>
          </cell>
        </row>
        <row r="96">
          <cell r="C96" t="str">
            <v>Boulon neo maû keîm</v>
          </cell>
          <cell r="D96" t="str">
            <v>Kg</v>
          </cell>
          <cell r="E96">
            <v>57.53</v>
          </cell>
          <cell r="F96">
            <v>10500</v>
          </cell>
          <cell r="G96">
            <v>227.63</v>
          </cell>
          <cell r="H96">
            <v>251.15</v>
          </cell>
          <cell r="I96">
            <v>604065</v>
          </cell>
          <cell r="J96">
            <v>13095.553900000001</v>
          </cell>
          <cell r="K96">
            <v>14448.6595</v>
          </cell>
        </row>
        <row r="97">
          <cell r="C97" t="str">
            <v>Vaïn khuän gäù moïng cäüt</v>
          </cell>
          <cell r="D97" t="str">
            <v>m2</v>
          </cell>
          <cell r="E97">
            <v>10.56</v>
          </cell>
          <cell r="F97">
            <v>23136</v>
          </cell>
          <cell r="G97">
            <v>10692</v>
          </cell>
          <cell r="I97">
            <v>244316.16</v>
          </cell>
          <cell r="J97">
            <v>112907.52</v>
          </cell>
          <cell r="K97">
            <v>0</v>
          </cell>
        </row>
        <row r="98">
          <cell r="C98" t="str">
            <v>Âaìo moïng cäüt diãûn têch &lt;= 5mm2, sáu &gt;= 1m, âáút caïp 3</v>
          </cell>
          <cell r="D98" t="str">
            <v>m3</v>
          </cell>
          <cell r="E98">
            <v>13.029</v>
          </cell>
          <cell r="G98">
            <v>49196</v>
          </cell>
          <cell r="I98">
            <v>0</v>
          </cell>
          <cell r="J98">
            <v>640974.68400000001</v>
          </cell>
          <cell r="K98">
            <v>0</v>
          </cell>
        </row>
        <row r="99">
          <cell r="C99" t="str">
            <v>Âàõp, ;áúp âáút moïng, âaìm kyî âáút caïp 3</v>
          </cell>
          <cell r="D99" t="str">
            <v>m3</v>
          </cell>
          <cell r="E99">
            <v>8.5969999999999995</v>
          </cell>
          <cell r="G99">
            <v>21931</v>
          </cell>
          <cell r="I99">
            <v>0</v>
          </cell>
          <cell r="J99">
            <v>188540.807</v>
          </cell>
          <cell r="K99">
            <v>0</v>
          </cell>
        </row>
        <row r="100">
          <cell r="C100" t="str">
            <v>V/c TC bã täng, âaï 1x2, M100</v>
          </cell>
          <cell r="D100" t="str">
            <v>m3</v>
          </cell>
          <cell r="E100">
            <v>4.032</v>
          </cell>
          <cell r="G100">
            <v>32259.78</v>
          </cell>
          <cell r="I100">
            <v>0</v>
          </cell>
          <cell r="J100">
            <v>130071.43295999999</v>
          </cell>
          <cell r="K100">
            <v>0</v>
          </cell>
        </row>
        <row r="101">
          <cell r="C101" t="str">
            <v>V/c TC bã täng, âaï 4x6, M50</v>
          </cell>
          <cell r="D101" t="str">
            <v>m3</v>
          </cell>
          <cell r="E101">
            <v>0.4</v>
          </cell>
          <cell r="G101">
            <v>31101.87</v>
          </cell>
          <cell r="I101">
            <v>0</v>
          </cell>
          <cell r="J101">
            <v>12440.748</v>
          </cell>
          <cell r="K101">
            <v>0</v>
          </cell>
        </row>
        <row r="102">
          <cell r="C102" t="str">
            <v>Bäúc dåî theïp moïng</v>
          </cell>
          <cell r="D102" t="str">
            <v>Táún</v>
          </cell>
          <cell r="E102">
            <v>0.14899999999999999</v>
          </cell>
          <cell r="G102">
            <v>12151</v>
          </cell>
          <cell r="I102">
            <v>0</v>
          </cell>
          <cell r="J102">
            <v>1810.499</v>
          </cell>
          <cell r="K102">
            <v>0</v>
          </cell>
        </row>
        <row r="103">
          <cell r="C103" t="str">
            <v>V/c TC Theïp moïng, cæû ly 82m</v>
          </cell>
          <cell r="D103" t="str">
            <v>Táún</v>
          </cell>
          <cell r="E103">
            <v>0.14899999999999999</v>
          </cell>
          <cell r="G103">
            <v>18201.87</v>
          </cell>
          <cell r="I103">
            <v>0</v>
          </cell>
          <cell r="J103">
            <v>2712.0786299999995</v>
          </cell>
          <cell r="K103">
            <v>0</v>
          </cell>
        </row>
        <row r="104">
          <cell r="C104" t="str">
            <v>Bäúc dåî gäù</v>
          </cell>
          <cell r="D104" t="str">
            <v>m3</v>
          </cell>
          <cell r="E104">
            <v>0.14099999999999999</v>
          </cell>
          <cell r="G104">
            <v>5334</v>
          </cell>
          <cell r="I104">
            <v>0</v>
          </cell>
          <cell r="J104">
            <v>752.09399999999994</v>
          </cell>
          <cell r="K104">
            <v>0</v>
          </cell>
        </row>
        <row r="105">
          <cell r="C105" t="str">
            <v>V/c TC gäù, cæû ly 82m</v>
          </cell>
          <cell r="D105" t="str">
            <v>m3</v>
          </cell>
          <cell r="E105">
            <v>0.14099999999999999</v>
          </cell>
          <cell r="G105">
            <v>9477.56</v>
          </cell>
          <cell r="I105">
            <v>0</v>
          </cell>
          <cell r="J105">
            <v>1336.3359599999999</v>
          </cell>
          <cell r="K105">
            <v>0</v>
          </cell>
        </row>
        <row r="106">
          <cell r="C106" t="str">
            <v>Bäúc dåî duûng cuû thi cäng</v>
          </cell>
          <cell r="D106" t="str">
            <v>Táún</v>
          </cell>
          <cell r="E106">
            <v>0.2</v>
          </cell>
          <cell r="G106">
            <v>9780</v>
          </cell>
          <cell r="I106">
            <v>0</v>
          </cell>
          <cell r="J106">
            <v>1956</v>
          </cell>
          <cell r="K106">
            <v>0</v>
          </cell>
        </row>
        <row r="107">
          <cell r="C107" t="str">
            <v>V/c TC duûng cuû thi cäng, cæû ly 82m</v>
          </cell>
          <cell r="D107" t="str">
            <v>Táún</v>
          </cell>
          <cell r="E107">
            <v>0.2</v>
          </cell>
          <cell r="G107">
            <v>15042.65</v>
          </cell>
          <cell r="I107">
            <v>0</v>
          </cell>
          <cell r="J107">
            <v>3008.53</v>
          </cell>
          <cell r="K107">
            <v>0</v>
          </cell>
        </row>
        <row r="108">
          <cell r="C108" t="str">
            <v>Tiãúp âëa LR-4</v>
          </cell>
          <cell r="I108">
            <v>696013.01859999995</v>
          </cell>
          <cell r="J108">
            <v>310276.26647000009</v>
          </cell>
          <cell r="K108">
            <v>3813.2</v>
          </cell>
        </row>
        <row r="109">
          <cell r="C109" t="str">
            <v>Theïp L63x63x6 daìi 2m gia cäng maû keîm</v>
          </cell>
          <cell r="D109" t="str">
            <v>Kg</v>
          </cell>
          <cell r="E109">
            <v>48.048000000000002</v>
          </cell>
          <cell r="F109">
            <v>10500</v>
          </cell>
          <cell r="I109">
            <v>504504</v>
          </cell>
          <cell r="J109">
            <v>0</v>
          </cell>
          <cell r="K109">
            <v>0</v>
          </cell>
        </row>
        <row r="110">
          <cell r="C110" t="str">
            <v>Dáy tiãúp âëa theïp troìn fi = 12 maû keîm</v>
          </cell>
          <cell r="D110" t="str">
            <v>Kg</v>
          </cell>
          <cell r="E110">
            <v>9.77</v>
          </cell>
          <cell r="F110">
            <v>10500</v>
          </cell>
          <cell r="I110">
            <v>102585</v>
          </cell>
          <cell r="J110">
            <v>0</v>
          </cell>
          <cell r="K110">
            <v>0</v>
          </cell>
        </row>
        <row r="111">
          <cell r="C111" t="str">
            <v>Caïc chi tiãút theïp gia cäng maû keîm</v>
          </cell>
          <cell r="D111" t="str">
            <v>Kg</v>
          </cell>
          <cell r="E111">
            <v>1.33</v>
          </cell>
          <cell r="F111">
            <v>10500</v>
          </cell>
          <cell r="I111">
            <v>13965</v>
          </cell>
          <cell r="J111">
            <v>0</v>
          </cell>
          <cell r="K111">
            <v>0</v>
          </cell>
        </row>
        <row r="112">
          <cell r="C112" t="str">
            <v>Âáöu cosse eïp âäöng</v>
          </cell>
          <cell r="D112" t="str">
            <v>Caïi</v>
          </cell>
          <cell r="E112">
            <v>1</v>
          </cell>
          <cell r="F112">
            <v>16000</v>
          </cell>
          <cell r="I112">
            <v>16000</v>
          </cell>
          <cell r="J112">
            <v>0</v>
          </cell>
          <cell r="K112">
            <v>0</v>
          </cell>
        </row>
        <row r="113">
          <cell r="C113" t="str">
            <v>Dáy âäöng boüc CV-35</v>
          </cell>
          <cell r="D113" t="str">
            <v>m</v>
          </cell>
          <cell r="E113">
            <v>1</v>
          </cell>
          <cell r="F113">
            <v>24050</v>
          </cell>
          <cell r="I113">
            <v>24050</v>
          </cell>
          <cell r="J113">
            <v>0</v>
          </cell>
          <cell r="K113">
            <v>0</v>
          </cell>
        </row>
        <row r="114">
          <cell r="C114" t="str">
            <v>Boulon theïpmaû keîm M10x40</v>
          </cell>
          <cell r="D114" t="str">
            <v>Bäü</v>
          </cell>
          <cell r="E114">
            <v>1</v>
          </cell>
          <cell r="F114">
            <v>1900</v>
          </cell>
          <cell r="I114">
            <v>1900</v>
          </cell>
          <cell r="J114">
            <v>0</v>
          </cell>
          <cell r="K114">
            <v>0</v>
          </cell>
        </row>
        <row r="115">
          <cell r="C115" t="str">
            <v>Boulon theïpmaû keîm M16x35</v>
          </cell>
          <cell r="D115" t="str">
            <v>Bäü</v>
          </cell>
          <cell r="E115">
            <v>3</v>
          </cell>
          <cell r="F115">
            <v>4380</v>
          </cell>
          <cell r="I115">
            <v>13140</v>
          </cell>
          <cell r="J115">
            <v>0</v>
          </cell>
          <cell r="K115">
            <v>0</v>
          </cell>
        </row>
        <row r="116">
          <cell r="C116" t="str">
            <v>Keïp caïp âäöng - nhäm</v>
          </cell>
          <cell r="D116" t="str">
            <v>Caïi</v>
          </cell>
          <cell r="E116">
            <v>1</v>
          </cell>
          <cell r="F116">
            <v>16500</v>
          </cell>
          <cell r="G116">
            <v>6546</v>
          </cell>
          <cell r="I116">
            <v>16500</v>
          </cell>
          <cell r="J116">
            <v>6546</v>
          </cell>
          <cell r="K116">
            <v>0</v>
          </cell>
        </row>
        <row r="117">
          <cell r="C117" t="str">
            <v>làõp tiãúp âëa cäüt âiãûn, d=12</v>
          </cell>
          <cell r="D117" t="str">
            <v>Kg</v>
          </cell>
          <cell r="E117">
            <v>9.77</v>
          </cell>
          <cell r="F117">
            <v>8.18</v>
          </cell>
          <cell r="G117">
            <v>311.82</v>
          </cell>
          <cell r="I117">
            <v>79.918599999999998</v>
          </cell>
          <cell r="J117">
            <v>3046.4813999999997</v>
          </cell>
          <cell r="K117">
            <v>0</v>
          </cell>
        </row>
        <row r="118">
          <cell r="C118" t="str">
            <v>Âoïng coüc vaì haìn näúi coüc tiãúp âëa</v>
          </cell>
          <cell r="D118" t="str">
            <v>Coüc</v>
          </cell>
          <cell r="E118">
            <v>4</v>
          </cell>
          <cell r="F118">
            <v>735</v>
          </cell>
          <cell r="G118">
            <v>23386.5</v>
          </cell>
          <cell r="H118">
            <v>953.3</v>
          </cell>
          <cell r="I118">
            <v>2940</v>
          </cell>
          <cell r="J118">
            <v>93546</v>
          </cell>
          <cell r="K118">
            <v>3813.2</v>
          </cell>
        </row>
        <row r="119">
          <cell r="C119" t="str">
            <v>Eïp âáöu cosse</v>
          </cell>
          <cell r="D119" t="str">
            <v>Caïi</v>
          </cell>
          <cell r="E119">
            <v>1</v>
          </cell>
          <cell r="F119">
            <v>349.1</v>
          </cell>
          <cell r="G119">
            <v>3610.1</v>
          </cell>
          <cell r="I119">
            <v>349.1</v>
          </cell>
          <cell r="J119">
            <v>3610.1</v>
          </cell>
          <cell r="K119">
            <v>0</v>
          </cell>
        </row>
        <row r="120">
          <cell r="C120" t="str">
            <v>Âaìo raînh tiãúp âëa , âáút caïp 3</v>
          </cell>
          <cell r="D120" t="str">
            <v>m3</v>
          </cell>
          <cell r="E120">
            <v>3.1360000000000001</v>
          </cell>
          <cell r="G120">
            <v>44158</v>
          </cell>
          <cell r="I120">
            <v>0</v>
          </cell>
          <cell r="J120">
            <v>138479.48800000001</v>
          </cell>
          <cell r="K120">
            <v>0</v>
          </cell>
        </row>
        <row r="121">
          <cell r="C121" t="str">
            <v>Láúp âáút cáúp 3</v>
          </cell>
          <cell r="D121" t="str">
            <v>m3</v>
          </cell>
          <cell r="E121">
            <v>3.1360000000000001</v>
          </cell>
          <cell r="G121">
            <v>20152</v>
          </cell>
          <cell r="I121">
            <v>0</v>
          </cell>
          <cell r="J121">
            <v>63196.672000000006</v>
          </cell>
          <cell r="K121">
            <v>0</v>
          </cell>
        </row>
        <row r="122">
          <cell r="C122" t="str">
            <v>Bäúc dåî tiãúp âëa</v>
          </cell>
          <cell r="D122" t="str">
            <v>Táún</v>
          </cell>
          <cell r="E122">
            <v>6.0999999999999999E-2</v>
          </cell>
          <cell r="G122">
            <v>12151</v>
          </cell>
          <cell r="I122">
            <v>0</v>
          </cell>
          <cell r="J122">
            <v>741.21100000000001</v>
          </cell>
          <cell r="K122">
            <v>0</v>
          </cell>
        </row>
        <row r="123">
          <cell r="C123" t="str">
            <v>V/c TC tiãúp âëa, cæû ly 82m</v>
          </cell>
          <cell r="D123" t="str">
            <v>Táún</v>
          </cell>
          <cell r="E123">
            <v>6.0999999999999999E-2</v>
          </cell>
          <cell r="G123">
            <v>18201.87</v>
          </cell>
          <cell r="I123">
            <v>0</v>
          </cell>
          <cell r="J123">
            <v>1110.3140699999999</v>
          </cell>
          <cell r="K123">
            <v>0</v>
          </cell>
        </row>
        <row r="124">
          <cell r="C124" t="str">
            <v>Tiãúp âëa LR-4A</v>
          </cell>
          <cell r="I124">
            <v>685648.01859999995</v>
          </cell>
          <cell r="J124">
            <v>310276.26647000009</v>
          </cell>
          <cell r="K124">
            <v>3813.2</v>
          </cell>
        </row>
        <row r="125">
          <cell r="C125" t="str">
            <v>Theïp L63x63x6 daìi 2m gia cäng maû keîm</v>
          </cell>
          <cell r="D125" t="str">
            <v>Kg</v>
          </cell>
          <cell r="E125">
            <v>48.048000000000002</v>
          </cell>
          <cell r="F125">
            <v>10500</v>
          </cell>
          <cell r="I125">
            <v>504504</v>
          </cell>
          <cell r="J125">
            <v>0</v>
          </cell>
          <cell r="K125">
            <v>0</v>
          </cell>
        </row>
        <row r="126">
          <cell r="C126" t="str">
            <v>Dáy tiãúp âëa theïp troìn fi = 12 maû keîm</v>
          </cell>
          <cell r="D126" t="str">
            <v>Kg</v>
          </cell>
          <cell r="E126">
            <v>9.77</v>
          </cell>
          <cell r="F126">
            <v>10500</v>
          </cell>
          <cell r="I126">
            <v>102585</v>
          </cell>
          <cell r="J126">
            <v>0</v>
          </cell>
          <cell r="K126">
            <v>0</v>
          </cell>
        </row>
        <row r="127">
          <cell r="C127" t="str">
            <v>Caïc chi tiãút theïp gia cäng maû keîm</v>
          </cell>
          <cell r="D127" t="str">
            <v>Kg</v>
          </cell>
          <cell r="E127">
            <v>0.76</v>
          </cell>
          <cell r="F127">
            <v>10500</v>
          </cell>
          <cell r="I127">
            <v>7980</v>
          </cell>
          <cell r="J127">
            <v>0</v>
          </cell>
          <cell r="K127">
            <v>0</v>
          </cell>
        </row>
        <row r="128">
          <cell r="C128" t="str">
            <v>Âáöu cosse eïp âäöng</v>
          </cell>
          <cell r="D128" t="str">
            <v>Caïi</v>
          </cell>
          <cell r="E128">
            <v>1</v>
          </cell>
          <cell r="F128">
            <v>16000</v>
          </cell>
          <cell r="I128">
            <v>16000</v>
          </cell>
          <cell r="J128">
            <v>0</v>
          </cell>
          <cell r="K128">
            <v>0</v>
          </cell>
        </row>
        <row r="129">
          <cell r="C129" t="str">
            <v>Dáy âäöng boüc CV-35</v>
          </cell>
          <cell r="D129" t="str">
            <v>m</v>
          </cell>
          <cell r="E129">
            <v>1</v>
          </cell>
          <cell r="F129">
            <v>24050</v>
          </cell>
          <cell r="I129">
            <v>24050</v>
          </cell>
          <cell r="J129">
            <v>0</v>
          </cell>
          <cell r="K129">
            <v>0</v>
          </cell>
        </row>
        <row r="130">
          <cell r="C130" t="str">
            <v>Boulon theïpmaû keîm M10x40</v>
          </cell>
          <cell r="D130" t="str">
            <v>Bäü</v>
          </cell>
          <cell r="E130">
            <v>1</v>
          </cell>
          <cell r="F130">
            <v>1900</v>
          </cell>
          <cell r="I130">
            <v>1900</v>
          </cell>
          <cell r="J130">
            <v>0</v>
          </cell>
          <cell r="K130">
            <v>0</v>
          </cell>
        </row>
        <row r="131">
          <cell r="C131" t="str">
            <v>Boulon theïpmaû keîm M16x35</v>
          </cell>
          <cell r="D131" t="str">
            <v>Bäü</v>
          </cell>
          <cell r="E131">
            <v>2</v>
          </cell>
          <cell r="F131">
            <v>4380</v>
          </cell>
          <cell r="I131">
            <v>8760</v>
          </cell>
          <cell r="J131">
            <v>0</v>
          </cell>
          <cell r="K131">
            <v>0</v>
          </cell>
        </row>
        <row r="132">
          <cell r="C132" t="str">
            <v>Keïp caïp âäöng - nhäm</v>
          </cell>
          <cell r="D132" t="str">
            <v>Caïi</v>
          </cell>
          <cell r="E132">
            <v>1</v>
          </cell>
          <cell r="F132">
            <v>16500</v>
          </cell>
          <cell r="G132">
            <v>6546</v>
          </cell>
          <cell r="I132">
            <v>16500</v>
          </cell>
          <cell r="J132">
            <v>6546</v>
          </cell>
          <cell r="K132">
            <v>0</v>
          </cell>
        </row>
        <row r="133">
          <cell r="C133" t="str">
            <v>làõp tiãúp âëa cäüt âiãûn, d=12</v>
          </cell>
          <cell r="D133" t="str">
            <v>Kg</v>
          </cell>
          <cell r="E133">
            <v>9.77</v>
          </cell>
          <cell r="F133">
            <v>8.18</v>
          </cell>
          <cell r="G133">
            <v>311.82</v>
          </cell>
          <cell r="I133">
            <v>79.918599999999998</v>
          </cell>
          <cell r="J133">
            <v>3046.4813999999997</v>
          </cell>
          <cell r="K133">
            <v>0</v>
          </cell>
        </row>
        <row r="134">
          <cell r="C134" t="str">
            <v>Âoïng coüc vaì haìn näúi coüc tiãúp âëa</v>
          </cell>
          <cell r="D134" t="str">
            <v>Coüc</v>
          </cell>
          <cell r="E134">
            <v>4</v>
          </cell>
          <cell r="F134">
            <v>735</v>
          </cell>
          <cell r="G134">
            <v>23386.5</v>
          </cell>
          <cell r="H134">
            <v>953.3</v>
          </cell>
          <cell r="I134">
            <v>2940</v>
          </cell>
          <cell r="J134">
            <v>93546</v>
          </cell>
          <cell r="K134">
            <v>3813.2</v>
          </cell>
        </row>
        <row r="135">
          <cell r="C135" t="str">
            <v>Eïp âáöu cosse</v>
          </cell>
          <cell r="D135" t="str">
            <v>Caïi</v>
          </cell>
          <cell r="E135">
            <v>1</v>
          </cell>
          <cell r="F135">
            <v>349.1</v>
          </cell>
          <cell r="G135">
            <v>3610.1</v>
          </cell>
          <cell r="I135">
            <v>349.1</v>
          </cell>
          <cell r="J135">
            <v>3610.1</v>
          </cell>
          <cell r="K135">
            <v>0</v>
          </cell>
        </row>
        <row r="136">
          <cell r="C136" t="str">
            <v>Âaìo raînh tiãúp âëa , âáút caïp 3</v>
          </cell>
          <cell r="D136" t="str">
            <v>m3</v>
          </cell>
          <cell r="E136">
            <v>3.1360000000000001</v>
          </cell>
          <cell r="G136">
            <v>44158</v>
          </cell>
          <cell r="I136">
            <v>0</v>
          </cell>
          <cell r="J136">
            <v>138479.48800000001</v>
          </cell>
          <cell r="K136">
            <v>0</v>
          </cell>
        </row>
        <row r="137">
          <cell r="C137" t="str">
            <v>Láúp âáút cáúp 3</v>
          </cell>
          <cell r="D137" t="str">
            <v>m3</v>
          </cell>
          <cell r="E137">
            <v>3.1360000000000001</v>
          </cell>
          <cell r="G137">
            <v>20152</v>
          </cell>
          <cell r="I137">
            <v>0</v>
          </cell>
          <cell r="J137">
            <v>63196.672000000006</v>
          </cell>
          <cell r="K137">
            <v>0</v>
          </cell>
        </row>
        <row r="138">
          <cell r="C138" t="str">
            <v>Bäúc dåî tiãúp âëa</v>
          </cell>
          <cell r="D138" t="str">
            <v>Táún</v>
          </cell>
          <cell r="E138">
            <v>6.0999999999999999E-2</v>
          </cell>
          <cell r="G138">
            <v>12151</v>
          </cell>
          <cell r="I138">
            <v>0</v>
          </cell>
          <cell r="J138">
            <v>741.21100000000001</v>
          </cell>
          <cell r="K138">
            <v>0</v>
          </cell>
        </row>
        <row r="139">
          <cell r="C139" t="str">
            <v>V/c TC tiãúp âëa, cæû ly 82m</v>
          </cell>
          <cell r="D139" t="str">
            <v>Táún</v>
          </cell>
          <cell r="E139">
            <v>6.0999999999999999E-2</v>
          </cell>
          <cell r="G139">
            <v>18201.87</v>
          </cell>
          <cell r="I139">
            <v>0</v>
          </cell>
          <cell r="J139">
            <v>1110.3140699999999</v>
          </cell>
          <cell r="K139">
            <v>0</v>
          </cell>
        </row>
        <row r="140">
          <cell r="C140" t="str">
            <v>Tiãúp âëa LR-4B</v>
          </cell>
          <cell r="I140">
            <v>626848.91859999998</v>
          </cell>
          <cell r="J140">
            <v>300059.46072999999</v>
          </cell>
          <cell r="K140">
            <v>3813.2</v>
          </cell>
        </row>
        <row r="141">
          <cell r="C141" t="str">
            <v>Theïp L63x63x6 daìi 2m gia cäng maû keîm</v>
          </cell>
          <cell r="D141" t="str">
            <v>Kg</v>
          </cell>
          <cell r="E141">
            <v>48.048000000000002</v>
          </cell>
          <cell r="F141">
            <v>10500</v>
          </cell>
          <cell r="I141">
            <v>504504</v>
          </cell>
          <cell r="J141">
            <v>0</v>
          </cell>
          <cell r="K141">
            <v>0</v>
          </cell>
        </row>
        <row r="142">
          <cell r="C142" t="str">
            <v>Dáy tiãúp âëa theïp troìn fi = 12 maû keîm</v>
          </cell>
          <cell r="D142" t="str">
            <v>Kg</v>
          </cell>
          <cell r="E142">
            <v>9.77</v>
          </cell>
          <cell r="F142">
            <v>10500</v>
          </cell>
          <cell r="I142">
            <v>102585</v>
          </cell>
          <cell r="J142">
            <v>0</v>
          </cell>
          <cell r="K142">
            <v>0</v>
          </cell>
        </row>
        <row r="143">
          <cell r="C143" t="str">
            <v>Caïc chi tiãút theïp gia cäng maû keîm</v>
          </cell>
          <cell r="D143" t="str">
            <v>Kg</v>
          </cell>
          <cell r="E143">
            <v>0.76</v>
          </cell>
          <cell r="F143">
            <v>10500</v>
          </cell>
          <cell r="I143">
            <v>7980</v>
          </cell>
          <cell r="J143">
            <v>0</v>
          </cell>
          <cell r="K143">
            <v>0</v>
          </cell>
        </row>
        <row r="144">
          <cell r="C144" t="str">
            <v>Boulon theïpmaû keîm M16x35</v>
          </cell>
          <cell r="D144" t="str">
            <v>Bäü</v>
          </cell>
          <cell r="E144">
            <v>2</v>
          </cell>
          <cell r="F144">
            <v>4380</v>
          </cell>
          <cell r="I144">
            <v>8760</v>
          </cell>
          <cell r="J144">
            <v>0</v>
          </cell>
          <cell r="K144">
            <v>0</v>
          </cell>
        </row>
        <row r="145">
          <cell r="C145" t="str">
            <v>làõp tiãúp âëa cäüt âiãûn, d=12</v>
          </cell>
          <cell r="D145" t="str">
            <v>Kg</v>
          </cell>
          <cell r="E145">
            <v>9.77</v>
          </cell>
          <cell r="F145">
            <v>8.18</v>
          </cell>
          <cell r="G145">
            <v>311.82</v>
          </cell>
          <cell r="I145">
            <v>79.918599999999998</v>
          </cell>
          <cell r="J145">
            <v>3046.4813999999997</v>
          </cell>
          <cell r="K145">
            <v>0</v>
          </cell>
        </row>
        <row r="146">
          <cell r="C146" t="str">
            <v>Âoïng coüc vaì haìn näúi coüc tiãúp âëa</v>
          </cell>
          <cell r="D146" t="str">
            <v>Coüc</v>
          </cell>
          <cell r="E146">
            <v>4</v>
          </cell>
          <cell r="F146">
            <v>735</v>
          </cell>
          <cell r="G146">
            <v>23386.5</v>
          </cell>
          <cell r="H146">
            <v>953.3</v>
          </cell>
          <cell r="I146">
            <v>2940</v>
          </cell>
          <cell r="J146">
            <v>93546</v>
          </cell>
          <cell r="K146">
            <v>3813.2</v>
          </cell>
        </row>
        <row r="147">
          <cell r="C147" t="str">
            <v>Âaìo raînh tiãúp âëa , âáút caïp 3</v>
          </cell>
          <cell r="D147" t="str">
            <v>m3</v>
          </cell>
          <cell r="E147">
            <v>3.1360000000000001</v>
          </cell>
          <cell r="G147">
            <v>44158</v>
          </cell>
          <cell r="I147">
            <v>0</v>
          </cell>
          <cell r="J147">
            <v>138479.48800000001</v>
          </cell>
          <cell r="K147">
            <v>0</v>
          </cell>
        </row>
        <row r="148">
          <cell r="C148" t="str">
            <v>Láúp âáút cáúp 3</v>
          </cell>
          <cell r="D148" t="str">
            <v>m3</v>
          </cell>
          <cell r="E148">
            <v>3.1360000000000001</v>
          </cell>
          <cell r="G148">
            <v>20152</v>
          </cell>
          <cell r="I148">
            <v>0</v>
          </cell>
          <cell r="J148">
            <v>63196.672000000006</v>
          </cell>
          <cell r="K148">
            <v>0</v>
          </cell>
        </row>
        <row r="149">
          <cell r="C149" t="str">
            <v>Bäúc dåî tiãúp âëa</v>
          </cell>
          <cell r="D149" t="str">
            <v>Táún</v>
          </cell>
          <cell r="E149">
            <v>5.8999999999999997E-2</v>
          </cell>
          <cell r="G149">
            <v>12151</v>
          </cell>
          <cell r="I149">
            <v>0</v>
          </cell>
          <cell r="J149">
            <v>716.90899999999999</v>
          </cell>
          <cell r="K149">
            <v>0</v>
          </cell>
        </row>
        <row r="150">
          <cell r="C150" t="str">
            <v>V/c TC tiãúp âëa, cæû ly 82m</v>
          </cell>
          <cell r="D150" t="str">
            <v>Táún</v>
          </cell>
          <cell r="E150">
            <v>5.8999999999999997E-2</v>
          </cell>
          <cell r="G150">
            <v>18201.87</v>
          </cell>
          <cell r="I150">
            <v>0</v>
          </cell>
          <cell r="J150">
            <v>1073.9103299999999</v>
          </cell>
          <cell r="K150">
            <v>0</v>
          </cell>
        </row>
        <row r="151">
          <cell r="C151" t="str">
            <v>B- PHÁÖN CÄÜT, XAÌ, CÄLIÃ</v>
          </cell>
        </row>
        <row r="152">
          <cell r="C152" t="str">
            <v>Cäüt bã täng ly tám BTLT-8,4A</v>
          </cell>
          <cell r="I152">
            <v>921727</v>
          </cell>
          <cell r="J152">
            <v>205124.19700000001</v>
          </cell>
          <cell r="K152">
            <v>0</v>
          </cell>
        </row>
        <row r="153">
          <cell r="C153" t="str">
            <v>Dæûng cäüt bàòng thuí cäng</v>
          </cell>
          <cell r="D153" t="str">
            <v>Cäüt</v>
          </cell>
          <cell r="E153">
            <v>1</v>
          </cell>
          <cell r="F153">
            <v>11727</v>
          </cell>
          <cell r="G153">
            <v>162331</v>
          </cell>
          <cell r="I153">
            <v>11727</v>
          </cell>
          <cell r="J153">
            <v>162331</v>
          </cell>
          <cell r="K153">
            <v>0</v>
          </cell>
        </row>
        <row r="154">
          <cell r="C154" t="str">
            <v>Cäüt bã täng ly tám BTLT-8,4A</v>
          </cell>
          <cell r="D154" t="str">
            <v>Cäüt</v>
          </cell>
          <cell r="E154">
            <v>1</v>
          </cell>
          <cell r="F154">
            <v>910000</v>
          </cell>
          <cell r="I154">
            <v>910000</v>
          </cell>
          <cell r="J154">
            <v>0</v>
          </cell>
          <cell r="K154">
            <v>0</v>
          </cell>
        </row>
        <row r="155">
          <cell r="C155" t="str">
            <v>Bäúc dåî cäüt bã täng</v>
          </cell>
          <cell r="D155" t="str">
            <v>Táún</v>
          </cell>
          <cell r="E155">
            <v>0.8</v>
          </cell>
          <cell r="G155">
            <v>14818</v>
          </cell>
          <cell r="I155">
            <v>0</v>
          </cell>
          <cell r="J155">
            <v>11854.400000000001</v>
          </cell>
          <cell r="K155">
            <v>0</v>
          </cell>
        </row>
        <row r="156">
          <cell r="C156" t="str">
            <v>V/c TC cäüt bã täng, cæû ly 82m</v>
          </cell>
          <cell r="D156" t="str">
            <v>Táún</v>
          </cell>
          <cell r="E156">
            <v>0.8</v>
          </cell>
          <cell r="G156">
            <v>23159.34</v>
          </cell>
          <cell r="I156">
            <v>0</v>
          </cell>
          <cell r="J156">
            <v>18527.472000000002</v>
          </cell>
          <cell r="K156">
            <v>0</v>
          </cell>
        </row>
        <row r="157">
          <cell r="C157" t="str">
            <v>Bäúc dåî duûng cuû thi cäng</v>
          </cell>
          <cell r="D157" t="str">
            <v>Táún</v>
          </cell>
          <cell r="E157">
            <v>0.5</v>
          </cell>
          <cell r="G157">
            <v>9780</v>
          </cell>
          <cell r="I157">
            <v>0</v>
          </cell>
          <cell r="J157">
            <v>4890</v>
          </cell>
          <cell r="K157">
            <v>0</v>
          </cell>
        </row>
        <row r="158">
          <cell r="C158" t="str">
            <v>V/c TC duûng cuû thi cäng, cæû ly 82m</v>
          </cell>
          <cell r="D158" t="str">
            <v>Táún</v>
          </cell>
          <cell r="E158">
            <v>0.5</v>
          </cell>
          <cell r="G158">
            <v>15042.65</v>
          </cell>
          <cell r="I158">
            <v>0</v>
          </cell>
          <cell r="J158">
            <v>7521.3249999999998</v>
          </cell>
          <cell r="K158">
            <v>0</v>
          </cell>
        </row>
        <row r="159">
          <cell r="C159" t="str">
            <v>Cäüt bã täng ly tám BTLT-8,4B</v>
          </cell>
          <cell r="I159">
            <v>1061727</v>
          </cell>
          <cell r="J159">
            <v>205124.19700000001</v>
          </cell>
          <cell r="K159">
            <v>0</v>
          </cell>
        </row>
        <row r="160">
          <cell r="C160" t="str">
            <v>Dæûng cäüt bàòng thuí cäng</v>
          </cell>
          <cell r="D160" t="str">
            <v>Cäüt</v>
          </cell>
          <cell r="E160">
            <v>1</v>
          </cell>
          <cell r="F160">
            <v>11727</v>
          </cell>
          <cell r="G160">
            <v>162331</v>
          </cell>
          <cell r="I160">
            <v>11727</v>
          </cell>
          <cell r="J160">
            <v>162331</v>
          </cell>
          <cell r="K160">
            <v>0</v>
          </cell>
        </row>
        <row r="161">
          <cell r="C161" t="str">
            <v>Cäüt bã täng ly tám BTLT-8,4B</v>
          </cell>
          <cell r="D161" t="str">
            <v>Cäüt</v>
          </cell>
          <cell r="E161">
            <v>1</v>
          </cell>
          <cell r="F161">
            <v>1050000</v>
          </cell>
          <cell r="I161">
            <v>1050000</v>
          </cell>
          <cell r="J161">
            <v>0</v>
          </cell>
          <cell r="K161">
            <v>0</v>
          </cell>
        </row>
        <row r="162">
          <cell r="C162" t="str">
            <v>Bäúc dåî cäüt bã täng</v>
          </cell>
          <cell r="D162" t="str">
            <v>Táún</v>
          </cell>
          <cell r="E162">
            <v>0.8</v>
          </cell>
          <cell r="G162">
            <v>14818</v>
          </cell>
          <cell r="I162">
            <v>0</v>
          </cell>
          <cell r="J162">
            <v>11854.400000000001</v>
          </cell>
          <cell r="K162">
            <v>0</v>
          </cell>
        </row>
        <row r="163">
          <cell r="C163" t="str">
            <v>V/c TC cäüt bã täng, cæû ly 82m</v>
          </cell>
          <cell r="D163" t="str">
            <v>Táún</v>
          </cell>
          <cell r="E163">
            <v>0.8</v>
          </cell>
          <cell r="G163">
            <v>23159.34</v>
          </cell>
          <cell r="I163">
            <v>0</v>
          </cell>
          <cell r="J163">
            <v>18527.472000000002</v>
          </cell>
          <cell r="K163">
            <v>0</v>
          </cell>
        </row>
        <row r="164">
          <cell r="C164" t="str">
            <v>Bäúc dåî duûng cuû thi cäng</v>
          </cell>
          <cell r="D164" t="str">
            <v>Táún</v>
          </cell>
          <cell r="E164">
            <v>0.5</v>
          </cell>
          <cell r="G164">
            <v>9780</v>
          </cell>
          <cell r="I164">
            <v>0</v>
          </cell>
          <cell r="J164">
            <v>4890</v>
          </cell>
          <cell r="K164">
            <v>0</v>
          </cell>
        </row>
        <row r="165">
          <cell r="C165" t="str">
            <v>V/c TC duûng cuû thi cäng, cæû ly 82m</v>
          </cell>
          <cell r="D165" t="str">
            <v>Táún</v>
          </cell>
          <cell r="E165">
            <v>0.5</v>
          </cell>
          <cell r="G165">
            <v>15042.65</v>
          </cell>
          <cell r="I165">
            <v>0</v>
          </cell>
          <cell r="J165">
            <v>7521.3249999999998</v>
          </cell>
          <cell r="K165">
            <v>0</v>
          </cell>
        </row>
        <row r="166">
          <cell r="C166" t="str">
            <v>Cäüt bã täng ly tám BTLT-8,4C</v>
          </cell>
          <cell r="I166">
            <v>1111727</v>
          </cell>
          <cell r="J166">
            <v>205124.19700000001</v>
          </cell>
          <cell r="K166">
            <v>0</v>
          </cell>
        </row>
        <row r="167">
          <cell r="C167" t="str">
            <v>Dæûng cäüt bàòng thuí cäng</v>
          </cell>
          <cell r="D167" t="str">
            <v>Cäüt</v>
          </cell>
          <cell r="E167">
            <v>1</v>
          </cell>
          <cell r="F167">
            <v>11727</v>
          </cell>
          <cell r="G167">
            <v>162331</v>
          </cell>
          <cell r="I167">
            <v>11727</v>
          </cell>
          <cell r="J167">
            <v>162331</v>
          </cell>
          <cell r="K167">
            <v>0</v>
          </cell>
        </row>
        <row r="168">
          <cell r="C168" t="str">
            <v>Cäüt bã täng ly tám BTLT-8,4C</v>
          </cell>
          <cell r="D168" t="str">
            <v>Cäüt</v>
          </cell>
          <cell r="E168">
            <v>1</v>
          </cell>
          <cell r="F168">
            <v>1100000</v>
          </cell>
          <cell r="I168">
            <v>1100000</v>
          </cell>
          <cell r="J168">
            <v>0</v>
          </cell>
          <cell r="K168">
            <v>0</v>
          </cell>
        </row>
        <row r="169">
          <cell r="C169" t="str">
            <v>Bäúc dåî cäüt bã täng</v>
          </cell>
          <cell r="D169" t="str">
            <v>Táún</v>
          </cell>
          <cell r="E169">
            <v>0.8</v>
          </cell>
          <cell r="G169">
            <v>14818</v>
          </cell>
          <cell r="I169">
            <v>0</v>
          </cell>
          <cell r="J169">
            <v>11854.400000000001</v>
          </cell>
          <cell r="K169">
            <v>0</v>
          </cell>
        </row>
        <row r="170">
          <cell r="C170" t="str">
            <v>V/c TC cäüt bã täng, cæû ly 82m</v>
          </cell>
          <cell r="D170" t="str">
            <v>Táún</v>
          </cell>
          <cell r="E170">
            <v>0.8</v>
          </cell>
          <cell r="G170">
            <v>23159.34</v>
          </cell>
          <cell r="I170">
            <v>0</v>
          </cell>
          <cell r="J170">
            <v>18527.472000000002</v>
          </cell>
          <cell r="K170">
            <v>0</v>
          </cell>
        </row>
        <row r="171">
          <cell r="C171" t="str">
            <v>Bäúc dåî duûng cuû thi cäng</v>
          </cell>
          <cell r="D171" t="str">
            <v>Táún</v>
          </cell>
          <cell r="E171">
            <v>0.5</v>
          </cell>
          <cell r="G171">
            <v>9780</v>
          </cell>
          <cell r="I171">
            <v>0</v>
          </cell>
          <cell r="J171">
            <v>4890</v>
          </cell>
          <cell r="K171">
            <v>0</v>
          </cell>
        </row>
        <row r="172">
          <cell r="C172" t="str">
            <v>V/c TC duûng cuû thi cäng, cæû ly 82m</v>
          </cell>
          <cell r="D172" t="str">
            <v>Táún</v>
          </cell>
          <cell r="E172">
            <v>0.5</v>
          </cell>
          <cell r="G172">
            <v>15042.65</v>
          </cell>
          <cell r="I172">
            <v>0</v>
          </cell>
          <cell r="J172">
            <v>7521.3249999999998</v>
          </cell>
          <cell r="K172">
            <v>0</v>
          </cell>
        </row>
        <row r="173">
          <cell r="C173" t="str">
            <v>Cäüt bã täng ly tám BTLT-12B</v>
          </cell>
          <cell r="I173">
            <v>2351727</v>
          </cell>
          <cell r="J173">
            <v>233669</v>
          </cell>
          <cell r="K173">
            <v>0</v>
          </cell>
        </row>
        <row r="174">
          <cell r="C174" t="str">
            <v>Dæûng cäüt bàòng thuí cäng</v>
          </cell>
          <cell r="D174" t="str">
            <v>Cäüt</v>
          </cell>
          <cell r="E174">
            <v>1</v>
          </cell>
          <cell r="F174">
            <v>11727</v>
          </cell>
          <cell r="G174">
            <v>173786</v>
          </cell>
          <cell r="I174">
            <v>11727</v>
          </cell>
          <cell r="J174">
            <v>173786</v>
          </cell>
          <cell r="K174">
            <v>0</v>
          </cell>
        </row>
        <row r="175">
          <cell r="C175" t="str">
            <v>Cäüt bã täng ly tám BTLT-12B</v>
          </cell>
          <cell r="D175" t="str">
            <v>Cäüt</v>
          </cell>
          <cell r="E175">
            <v>1</v>
          </cell>
          <cell r="F175">
            <v>2340000</v>
          </cell>
          <cell r="I175">
            <v>2340000</v>
          </cell>
          <cell r="J175">
            <v>0</v>
          </cell>
          <cell r="K175">
            <v>0</v>
          </cell>
        </row>
        <row r="176">
          <cell r="C176" t="str">
            <v>Bäúc dåî cäüt bã täng</v>
          </cell>
          <cell r="D176" t="str">
            <v>Táún</v>
          </cell>
          <cell r="E176">
            <v>1.25</v>
          </cell>
          <cell r="G176">
            <v>14818</v>
          </cell>
          <cell r="I176">
            <v>0</v>
          </cell>
          <cell r="J176">
            <v>18522.5</v>
          </cell>
          <cell r="K176">
            <v>0</v>
          </cell>
        </row>
        <row r="177">
          <cell r="C177" t="str">
            <v>V/c TC cäüt bã täng, cæû ly 82m</v>
          </cell>
          <cell r="D177" t="str">
            <v>Táún</v>
          </cell>
          <cell r="E177">
            <v>1.25</v>
          </cell>
          <cell r="G177">
            <v>23159.34</v>
          </cell>
          <cell r="I177">
            <v>0</v>
          </cell>
          <cell r="J177">
            <v>28949.174999999999</v>
          </cell>
          <cell r="K177">
            <v>0</v>
          </cell>
        </row>
        <row r="178">
          <cell r="C178" t="str">
            <v>Bäúc dåî duûng cuû thi cäng</v>
          </cell>
          <cell r="D178" t="str">
            <v>Táún</v>
          </cell>
          <cell r="E178">
            <v>0.5</v>
          </cell>
          <cell r="G178">
            <v>9780</v>
          </cell>
          <cell r="I178">
            <v>0</v>
          </cell>
          <cell r="J178">
            <v>4890</v>
          </cell>
          <cell r="K178">
            <v>0</v>
          </cell>
        </row>
        <row r="179">
          <cell r="C179" t="str">
            <v>V/c TC duûng cuû thi cäng, cæû ly 82m</v>
          </cell>
          <cell r="D179" t="str">
            <v>Táún</v>
          </cell>
          <cell r="E179">
            <v>0.5</v>
          </cell>
          <cell r="G179">
            <v>15042.65</v>
          </cell>
          <cell r="I179">
            <v>0</v>
          </cell>
          <cell r="J179">
            <v>7521.3249999999998</v>
          </cell>
          <cell r="K179">
            <v>0</v>
          </cell>
        </row>
        <row r="180">
          <cell r="C180" t="str">
            <v>Cäüt bã täng ly tám BTLT-14A</v>
          </cell>
          <cell r="I180">
            <v>2871727</v>
          </cell>
          <cell r="J180">
            <v>299287.45600000001</v>
          </cell>
          <cell r="K180">
            <v>0</v>
          </cell>
        </row>
        <row r="181">
          <cell r="C181" t="str">
            <v>Dæûng cäüt bàòng thuí cäng</v>
          </cell>
          <cell r="D181" t="str">
            <v>Cäüt</v>
          </cell>
          <cell r="E181">
            <v>1</v>
          </cell>
          <cell r="F181">
            <v>11727</v>
          </cell>
          <cell r="G181">
            <v>216332</v>
          </cell>
          <cell r="I181">
            <v>11727</v>
          </cell>
          <cell r="J181">
            <v>216332</v>
          </cell>
          <cell r="K181">
            <v>0</v>
          </cell>
        </row>
        <row r="182">
          <cell r="C182" t="str">
            <v>Cäüt bã täng ly tám BTLT-14A</v>
          </cell>
          <cell r="D182" t="str">
            <v>Cäüt</v>
          </cell>
          <cell r="E182">
            <v>1</v>
          </cell>
          <cell r="F182">
            <v>2860000</v>
          </cell>
          <cell r="I182">
            <v>2860000</v>
          </cell>
          <cell r="J182">
            <v>0</v>
          </cell>
          <cell r="K182">
            <v>0</v>
          </cell>
        </row>
        <row r="183">
          <cell r="C183" t="str">
            <v>Bäúc dåî cäüt bã täng</v>
          </cell>
          <cell r="D183" t="str">
            <v>Táún</v>
          </cell>
          <cell r="E183">
            <v>1.4</v>
          </cell>
          <cell r="G183">
            <v>14818</v>
          </cell>
          <cell r="I183">
            <v>0</v>
          </cell>
          <cell r="J183">
            <v>20745.199999999997</v>
          </cell>
          <cell r="K183">
            <v>0</v>
          </cell>
        </row>
        <row r="184">
          <cell r="C184" t="str">
            <v>V/c TC cäüt bã täng, cæû ly 82m</v>
          </cell>
          <cell r="D184" t="str">
            <v>Táún</v>
          </cell>
          <cell r="E184">
            <v>1.4</v>
          </cell>
          <cell r="G184">
            <v>23159.34</v>
          </cell>
          <cell r="I184">
            <v>0</v>
          </cell>
          <cell r="J184">
            <v>32423.075999999997</v>
          </cell>
          <cell r="K184">
            <v>0</v>
          </cell>
        </row>
        <row r="185">
          <cell r="C185" t="str">
            <v>Bäúc dåî duûng cuû thi cäng</v>
          </cell>
          <cell r="D185" t="str">
            <v>Táún</v>
          </cell>
          <cell r="E185">
            <v>1.2</v>
          </cell>
          <cell r="G185">
            <v>9780</v>
          </cell>
          <cell r="I185">
            <v>0</v>
          </cell>
          <cell r="J185">
            <v>11736</v>
          </cell>
          <cell r="K185">
            <v>0</v>
          </cell>
        </row>
        <row r="186">
          <cell r="C186" t="str">
            <v>V/c TC duûng cuû thi cäng, cæû ly 82m</v>
          </cell>
          <cell r="D186" t="str">
            <v>Táún</v>
          </cell>
          <cell r="E186">
            <v>1.2</v>
          </cell>
          <cell r="G186">
            <v>15042.65</v>
          </cell>
          <cell r="I186">
            <v>0</v>
          </cell>
          <cell r="J186">
            <v>18051.18</v>
          </cell>
          <cell r="K186">
            <v>0</v>
          </cell>
        </row>
        <row r="187">
          <cell r="C187" t="str">
            <v>Cäüt bã täng ly tám BTLT-14B</v>
          </cell>
          <cell r="I187">
            <v>3351727</v>
          </cell>
          <cell r="J187">
            <v>299287.45600000001</v>
          </cell>
          <cell r="K187">
            <v>0</v>
          </cell>
        </row>
        <row r="188">
          <cell r="C188" t="str">
            <v>Dæûng cäüt bàòng thuí cäng</v>
          </cell>
          <cell r="D188" t="str">
            <v>Cäüt</v>
          </cell>
          <cell r="E188">
            <v>1</v>
          </cell>
          <cell r="F188">
            <v>11727</v>
          </cell>
          <cell r="G188">
            <v>216332</v>
          </cell>
          <cell r="I188">
            <v>11727</v>
          </cell>
          <cell r="J188">
            <v>216332</v>
          </cell>
          <cell r="K188">
            <v>0</v>
          </cell>
        </row>
        <row r="189">
          <cell r="C189" t="str">
            <v>Cäüt bã täng ly tám BTLT-14B</v>
          </cell>
          <cell r="D189" t="str">
            <v>Cäüt</v>
          </cell>
          <cell r="E189">
            <v>1</v>
          </cell>
          <cell r="F189">
            <v>3340000</v>
          </cell>
          <cell r="I189">
            <v>3340000</v>
          </cell>
          <cell r="J189">
            <v>0</v>
          </cell>
          <cell r="K189">
            <v>0</v>
          </cell>
        </row>
        <row r="190">
          <cell r="C190" t="str">
            <v>Bäúc dåî cäüt bã täng</v>
          </cell>
          <cell r="D190" t="str">
            <v>Táún</v>
          </cell>
          <cell r="E190">
            <v>1.4</v>
          </cell>
          <cell r="G190">
            <v>14818</v>
          </cell>
          <cell r="I190">
            <v>0</v>
          </cell>
          <cell r="J190">
            <v>20745.199999999997</v>
          </cell>
          <cell r="K190">
            <v>0</v>
          </cell>
        </row>
        <row r="191">
          <cell r="C191" t="str">
            <v>V/c TC cäüt bã täng, cæû ly 82m</v>
          </cell>
          <cell r="D191" t="str">
            <v>Táún</v>
          </cell>
          <cell r="E191">
            <v>1.4</v>
          </cell>
          <cell r="G191">
            <v>23159.34</v>
          </cell>
          <cell r="I191">
            <v>0</v>
          </cell>
          <cell r="J191">
            <v>32423.075999999997</v>
          </cell>
          <cell r="K191">
            <v>0</v>
          </cell>
        </row>
        <row r="192">
          <cell r="C192" t="str">
            <v>Bäúc dåî duûng cuû thi cäng</v>
          </cell>
          <cell r="D192" t="str">
            <v>Táún</v>
          </cell>
          <cell r="E192">
            <v>1.2</v>
          </cell>
          <cell r="G192">
            <v>9780</v>
          </cell>
          <cell r="I192">
            <v>0</v>
          </cell>
          <cell r="J192">
            <v>11736</v>
          </cell>
          <cell r="K192">
            <v>0</v>
          </cell>
        </row>
        <row r="193">
          <cell r="C193" t="str">
            <v>V/c TC duûng cuû thi cäng, cæû ly 82m</v>
          </cell>
          <cell r="D193" t="str">
            <v>Táún</v>
          </cell>
          <cell r="E193">
            <v>1.2</v>
          </cell>
          <cell r="G193">
            <v>15042.65</v>
          </cell>
          <cell r="I193">
            <v>0</v>
          </cell>
          <cell r="J193">
            <v>18051.18</v>
          </cell>
          <cell r="K193">
            <v>0</v>
          </cell>
        </row>
        <row r="194">
          <cell r="C194" t="str">
            <v>Cäüt bã täng ly tám BTLT-14C</v>
          </cell>
          <cell r="I194">
            <v>3481543.609549277</v>
          </cell>
          <cell r="J194">
            <v>299287.45600000001</v>
          </cell>
          <cell r="K194">
            <v>0</v>
          </cell>
        </row>
        <row r="195">
          <cell r="C195" t="str">
            <v>Dæûng cäüt bàòng thuí cäng</v>
          </cell>
          <cell r="D195" t="str">
            <v>Cäüt</v>
          </cell>
          <cell r="E195">
            <v>1</v>
          </cell>
          <cell r="F195">
            <v>11727</v>
          </cell>
          <cell r="G195">
            <v>216332</v>
          </cell>
          <cell r="I195">
            <v>11727</v>
          </cell>
          <cell r="J195">
            <v>216332</v>
          </cell>
          <cell r="K195">
            <v>0</v>
          </cell>
        </row>
        <row r="196">
          <cell r="C196" t="str">
            <v>Cäüt bã täng ly tám BTLT-14B</v>
          </cell>
          <cell r="D196" t="str">
            <v>Cäüt</v>
          </cell>
          <cell r="E196">
            <v>1</v>
          </cell>
          <cell r="F196">
            <v>3469816.609549277</v>
          </cell>
          <cell r="I196">
            <v>3469816.609549277</v>
          </cell>
          <cell r="J196">
            <v>0</v>
          </cell>
          <cell r="K196">
            <v>0</v>
          </cell>
        </row>
        <row r="197">
          <cell r="C197" t="str">
            <v>Bäúc dåî cäüt bã täng</v>
          </cell>
          <cell r="D197" t="str">
            <v>Táún</v>
          </cell>
          <cell r="E197">
            <v>1.4</v>
          </cell>
          <cell r="G197">
            <v>14818</v>
          </cell>
          <cell r="I197">
            <v>0</v>
          </cell>
          <cell r="J197">
            <v>20745.199999999997</v>
          </cell>
          <cell r="K197">
            <v>0</v>
          </cell>
        </row>
        <row r="198">
          <cell r="C198" t="str">
            <v>V/c TC cäüt bã täng, cæû ly 82m</v>
          </cell>
          <cell r="D198" t="str">
            <v>Táún</v>
          </cell>
          <cell r="E198">
            <v>1.4</v>
          </cell>
          <cell r="G198">
            <v>23159.34</v>
          </cell>
          <cell r="I198">
            <v>0</v>
          </cell>
          <cell r="J198">
            <v>32423.075999999997</v>
          </cell>
          <cell r="K198">
            <v>0</v>
          </cell>
        </row>
        <row r="199">
          <cell r="C199" t="str">
            <v>Bäúc dåî duûng cuû thi cäng</v>
          </cell>
          <cell r="D199" t="str">
            <v>Táún</v>
          </cell>
          <cell r="E199">
            <v>1.2</v>
          </cell>
          <cell r="G199">
            <v>9780</v>
          </cell>
          <cell r="I199">
            <v>0</v>
          </cell>
          <cell r="J199">
            <v>11736</v>
          </cell>
          <cell r="K199">
            <v>0</v>
          </cell>
        </row>
        <row r="200">
          <cell r="C200" t="str">
            <v>V/c TC duûng cuû thi cäng, cæû ly 82m</v>
          </cell>
          <cell r="D200" t="str">
            <v>Táún</v>
          </cell>
          <cell r="E200">
            <v>1.2</v>
          </cell>
          <cell r="G200">
            <v>15042.65</v>
          </cell>
          <cell r="I200">
            <v>0</v>
          </cell>
          <cell r="J200">
            <v>18051.18</v>
          </cell>
          <cell r="K200">
            <v>0</v>
          </cell>
        </row>
        <row r="201">
          <cell r="C201" t="str">
            <v>Cäüt sàõt CS-12,1</v>
          </cell>
          <cell r="I201">
            <v>9458493.5695900004</v>
          </cell>
          <cell r="J201">
            <v>573666.97405960003</v>
          </cell>
          <cell r="K201">
            <v>79477</v>
          </cell>
        </row>
        <row r="202">
          <cell r="C202" t="str">
            <v>Cäüt sàõt gia cäng maû keîm</v>
          </cell>
          <cell r="D202" t="str">
            <v>Kg</v>
          </cell>
          <cell r="E202">
            <v>891.37</v>
          </cell>
          <cell r="F202">
            <v>10500</v>
          </cell>
          <cell r="I202">
            <v>9359385</v>
          </cell>
          <cell r="J202">
            <v>0</v>
          </cell>
          <cell r="K202">
            <v>0</v>
          </cell>
        </row>
        <row r="203">
          <cell r="C203" t="str">
            <v>Biãøn cáúm vaì säú thæï tæû cäüt (Caí coliã âãø làõp)</v>
          </cell>
          <cell r="D203" t="str">
            <v>Bäü</v>
          </cell>
          <cell r="E203">
            <v>1</v>
          </cell>
          <cell r="F203">
            <v>36000</v>
          </cell>
          <cell r="G203">
            <v>6546</v>
          </cell>
          <cell r="I203">
            <v>36000</v>
          </cell>
          <cell r="J203">
            <v>6546</v>
          </cell>
          <cell r="K203">
            <v>0</v>
          </cell>
        </row>
        <row r="204">
          <cell r="C204" t="str">
            <v>Làõp raïp cäüt theïp tæìng chi tiãút</v>
          </cell>
          <cell r="D204" t="str">
            <v>Táún</v>
          </cell>
          <cell r="E204">
            <v>0.89137</v>
          </cell>
          <cell r="F204">
            <v>9007</v>
          </cell>
          <cell r="G204">
            <v>232369</v>
          </cell>
          <cell r="I204">
            <v>8028.5695900000001</v>
          </cell>
          <cell r="J204">
            <v>207126.75552999999</v>
          </cell>
          <cell r="K204">
            <v>0</v>
          </cell>
        </row>
        <row r="205">
          <cell r="C205" t="str">
            <v>Dæûng cäüt bàòng thuí cäng</v>
          </cell>
          <cell r="D205" t="str">
            <v>Cäüt</v>
          </cell>
          <cell r="E205">
            <v>1</v>
          </cell>
          <cell r="F205">
            <v>55080</v>
          </cell>
          <cell r="G205">
            <v>330841</v>
          </cell>
          <cell r="H205">
            <v>79477</v>
          </cell>
          <cell r="I205">
            <v>55080</v>
          </cell>
          <cell r="J205">
            <v>330841</v>
          </cell>
          <cell r="K205">
            <v>79477</v>
          </cell>
        </row>
        <row r="206">
          <cell r="C206" t="str">
            <v>Bäúc dåî cäüt theïp</v>
          </cell>
          <cell r="D206" t="str">
            <v>Táún</v>
          </cell>
          <cell r="E206">
            <v>0.89137</v>
          </cell>
          <cell r="G206">
            <v>13336</v>
          </cell>
          <cell r="I206">
            <v>0</v>
          </cell>
          <cell r="J206">
            <v>11887.310320000001</v>
          </cell>
          <cell r="K206">
            <v>0</v>
          </cell>
        </row>
        <row r="207">
          <cell r="C207" t="str">
            <v>V/c TC cäüt theïp , cæû ly 82m</v>
          </cell>
          <cell r="D207" t="str">
            <v>Táún</v>
          </cell>
          <cell r="E207">
            <v>0.89137</v>
          </cell>
          <cell r="G207">
            <v>19370.080000000002</v>
          </cell>
          <cell r="I207">
            <v>0</v>
          </cell>
          <cell r="J207">
            <v>17265.908209600002</v>
          </cell>
          <cell r="K207">
            <v>0</v>
          </cell>
        </row>
        <row r="208">
          <cell r="C208" t="str">
            <v>Xaì âåî goïc XÂG-1A</v>
          </cell>
          <cell r="I208">
            <v>568880</v>
          </cell>
          <cell r="J208">
            <v>73140.349239999996</v>
          </cell>
          <cell r="K208">
            <v>0</v>
          </cell>
        </row>
        <row r="209">
          <cell r="C209" t="str">
            <v>Xaì theïp gia cäng maû keîm</v>
          </cell>
          <cell r="D209" t="str">
            <v>Kg</v>
          </cell>
          <cell r="E209">
            <v>49.4</v>
          </cell>
          <cell r="F209">
            <v>10500</v>
          </cell>
          <cell r="I209">
            <v>518700</v>
          </cell>
          <cell r="J209">
            <v>0</v>
          </cell>
          <cell r="K209">
            <v>0</v>
          </cell>
        </row>
        <row r="210">
          <cell r="C210" t="str">
            <v>Boulon theïp maû keîm M16x220</v>
          </cell>
          <cell r="D210" t="str">
            <v>Bäü</v>
          </cell>
          <cell r="E210">
            <v>4</v>
          </cell>
          <cell r="F210">
            <v>8710</v>
          </cell>
          <cell r="I210">
            <v>34840</v>
          </cell>
          <cell r="J210">
            <v>0</v>
          </cell>
          <cell r="K210">
            <v>0</v>
          </cell>
        </row>
        <row r="211">
          <cell r="C211" t="str">
            <v>Goujon theïp maû keîm M16x220</v>
          </cell>
          <cell r="D211" t="str">
            <v>Bäü</v>
          </cell>
          <cell r="E211">
            <v>2</v>
          </cell>
          <cell r="F211">
            <v>7670</v>
          </cell>
          <cell r="I211">
            <v>15340</v>
          </cell>
          <cell r="J211">
            <v>0</v>
          </cell>
          <cell r="K211">
            <v>0</v>
          </cell>
        </row>
        <row r="212">
          <cell r="C212" t="str">
            <v>Làõp âàût xaì keïp trãn cäüt BTLT âaî dæûng</v>
          </cell>
          <cell r="D212" t="str">
            <v>Bäü</v>
          </cell>
          <cell r="E212">
            <v>1</v>
          </cell>
          <cell r="G212">
            <v>71562</v>
          </cell>
          <cell r="I212">
            <v>0</v>
          </cell>
          <cell r="J212">
            <v>71562</v>
          </cell>
          <cell r="K212">
            <v>0</v>
          </cell>
        </row>
        <row r="213">
          <cell r="C213" t="str">
            <v>Bäúc dåî xaì theïp</v>
          </cell>
          <cell r="D213" t="str">
            <v>Táún</v>
          </cell>
          <cell r="E213">
            <v>5.1999999999999998E-2</v>
          </cell>
          <cell r="G213">
            <v>12151</v>
          </cell>
          <cell r="I213">
            <v>0</v>
          </cell>
          <cell r="J213">
            <v>631.85199999999998</v>
          </cell>
          <cell r="K213">
            <v>0</v>
          </cell>
        </row>
        <row r="214">
          <cell r="C214" t="str">
            <v>V/c TC xaì theïp , cæû ly 82m</v>
          </cell>
          <cell r="D214" t="str">
            <v>Táún</v>
          </cell>
          <cell r="E214">
            <v>5.1999999999999998E-2</v>
          </cell>
          <cell r="G214">
            <v>18201.87</v>
          </cell>
          <cell r="I214">
            <v>0</v>
          </cell>
          <cell r="J214">
            <v>946.49723999999992</v>
          </cell>
          <cell r="K214">
            <v>0</v>
          </cell>
        </row>
        <row r="215">
          <cell r="C215" t="str">
            <v>Xaì âåî væåüt XÂV-1A</v>
          </cell>
          <cell r="I215">
            <v>393824.99999999994</v>
          </cell>
          <cell r="J215">
            <v>54881.203320000001</v>
          </cell>
          <cell r="K215">
            <v>0</v>
          </cell>
        </row>
        <row r="216">
          <cell r="C216" t="str">
            <v>Xaì theïp gia cäng maû keîm</v>
          </cell>
          <cell r="D216" t="str">
            <v>Kg</v>
          </cell>
          <cell r="E216">
            <v>34.729999999999997</v>
          </cell>
          <cell r="F216">
            <v>10500</v>
          </cell>
          <cell r="I216">
            <v>364664.99999999994</v>
          </cell>
          <cell r="J216">
            <v>0</v>
          </cell>
          <cell r="K216">
            <v>0</v>
          </cell>
        </row>
        <row r="217">
          <cell r="C217" t="str">
            <v>Boulon theïp maû keîm M16x160</v>
          </cell>
          <cell r="D217" t="str">
            <v>Bäü</v>
          </cell>
          <cell r="E217">
            <v>4</v>
          </cell>
          <cell r="F217">
            <v>7290</v>
          </cell>
          <cell r="I217">
            <v>29160</v>
          </cell>
          <cell r="J217">
            <v>0</v>
          </cell>
          <cell r="K217">
            <v>0</v>
          </cell>
        </row>
        <row r="218">
          <cell r="C218" t="str">
            <v>Làõp âàût xaì âåî trãn cäüt BTLT âaî dæûng</v>
          </cell>
          <cell r="D218" t="str">
            <v>Bäü</v>
          </cell>
          <cell r="E218">
            <v>1</v>
          </cell>
          <cell r="G218">
            <v>53788.5</v>
          </cell>
          <cell r="I218">
            <v>0</v>
          </cell>
          <cell r="J218">
            <v>53788.5</v>
          </cell>
          <cell r="K218">
            <v>0</v>
          </cell>
        </row>
        <row r="219">
          <cell r="C219" t="str">
            <v>Bäúc dåî xaì theïp</v>
          </cell>
          <cell r="D219" t="str">
            <v>Táún</v>
          </cell>
          <cell r="E219">
            <v>3.5999999999999997E-2</v>
          </cell>
          <cell r="G219">
            <v>12151</v>
          </cell>
          <cell r="I219">
            <v>0</v>
          </cell>
          <cell r="J219">
            <v>437.43599999999998</v>
          </cell>
          <cell r="K219">
            <v>0</v>
          </cell>
        </row>
        <row r="220">
          <cell r="C220" t="str">
            <v>V/c TC xaì theïp , cæû ly 82m</v>
          </cell>
          <cell r="D220" t="str">
            <v>Táún</v>
          </cell>
          <cell r="E220">
            <v>3.5999999999999997E-2</v>
          </cell>
          <cell r="G220">
            <v>18201.87</v>
          </cell>
          <cell r="I220">
            <v>0</v>
          </cell>
          <cell r="J220">
            <v>655.26731999999993</v>
          </cell>
          <cell r="K220">
            <v>0</v>
          </cell>
        </row>
        <row r="221">
          <cell r="C221" t="str">
            <v>Xaì haîm neïo XHN-1A</v>
          </cell>
          <cell r="I221">
            <v>701785</v>
          </cell>
          <cell r="J221">
            <v>97930.849239999996</v>
          </cell>
          <cell r="K221">
            <v>0</v>
          </cell>
        </row>
        <row r="222">
          <cell r="C222" t="str">
            <v>Xaì theïp gia cäng maû keîm</v>
          </cell>
          <cell r="D222" t="str">
            <v>Kg</v>
          </cell>
          <cell r="E222">
            <v>60.49</v>
          </cell>
          <cell r="F222">
            <v>10500</v>
          </cell>
          <cell r="I222">
            <v>635145</v>
          </cell>
          <cell r="J222">
            <v>0</v>
          </cell>
          <cell r="K222">
            <v>0</v>
          </cell>
        </row>
        <row r="223">
          <cell r="C223" t="str">
            <v>Boulon theïp maû keîm M14x50</v>
          </cell>
          <cell r="D223" t="str">
            <v>Bäü</v>
          </cell>
          <cell r="E223">
            <v>6</v>
          </cell>
          <cell r="F223">
            <v>5300</v>
          </cell>
          <cell r="I223">
            <v>31800</v>
          </cell>
          <cell r="J223">
            <v>0</v>
          </cell>
          <cell r="K223">
            <v>0</v>
          </cell>
        </row>
        <row r="224">
          <cell r="C224" t="str">
            <v>Boulon theïp maû keîm M16x220</v>
          </cell>
          <cell r="D224" t="str">
            <v>Bäü</v>
          </cell>
          <cell r="E224">
            <v>4</v>
          </cell>
          <cell r="F224">
            <v>8710</v>
          </cell>
          <cell r="I224">
            <v>34840</v>
          </cell>
          <cell r="J224">
            <v>0</v>
          </cell>
          <cell r="K224">
            <v>0</v>
          </cell>
        </row>
        <row r="225">
          <cell r="C225" t="str">
            <v>Làõp âàût xaì keïp trãn cäüt BTLT âaî dæûng</v>
          </cell>
          <cell r="D225" t="str">
            <v>Bäü</v>
          </cell>
          <cell r="E225">
            <v>1</v>
          </cell>
          <cell r="G225">
            <v>96352.5</v>
          </cell>
          <cell r="I225">
            <v>0</v>
          </cell>
          <cell r="J225">
            <v>96352.5</v>
          </cell>
          <cell r="K225">
            <v>0</v>
          </cell>
        </row>
        <row r="226">
          <cell r="C226" t="str">
            <v>Bäúc dåî xaì theïp</v>
          </cell>
          <cell r="D226" t="str">
            <v>Táún</v>
          </cell>
          <cell r="E226">
            <v>5.1999999999999998E-2</v>
          </cell>
          <cell r="G226">
            <v>12151</v>
          </cell>
          <cell r="I226">
            <v>0</v>
          </cell>
          <cell r="J226">
            <v>631.85199999999998</v>
          </cell>
          <cell r="K226">
            <v>0</v>
          </cell>
        </row>
        <row r="227">
          <cell r="C227" t="str">
            <v>V/c TC xaì theïp , cæû ly 82m</v>
          </cell>
          <cell r="D227" t="str">
            <v>Táún</v>
          </cell>
          <cell r="E227">
            <v>5.1999999999999998E-2</v>
          </cell>
          <cell r="G227">
            <v>18201.87</v>
          </cell>
          <cell r="I227">
            <v>0</v>
          </cell>
          <cell r="J227">
            <v>946.49723999999992</v>
          </cell>
          <cell r="K227">
            <v>0</v>
          </cell>
        </row>
        <row r="228">
          <cell r="C228" t="str">
            <v>Xaì âåî lãûch XÂLLT</v>
          </cell>
          <cell r="I228">
            <v>412440</v>
          </cell>
          <cell r="J228">
            <v>55002.614800000003</v>
          </cell>
          <cell r="K228">
            <v>0</v>
          </cell>
        </row>
        <row r="229">
          <cell r="C229" t="str">
            <v>Xaì theïp gia cäng maû keîm</v>
          </cell>
          <cell r="D229" t="str">
            <v>Kg</v>
          </cell>
          <cell r="E229">
            <v>31.72</v>
          </cell>
          <cell r="F229">
            <v>10500</v>
          </cell>
          <cell r="I229">
            <v>333060</v>
          </cell>
          <cell r="J229">
            <v>0</v>
          </cell>
          <cell r="K229">
            <v>0</v>
          </cell>
        </row>
        <row r="230">
          <cell r="C230" t="str">
            <v>Boulon theïp maû keîm M14x50</v>
          </cell>
          <cell r="D230" t="str">
            <v>Bäü</v>
          </cell>
          <cell r="E230">
            <v>3</v>
          </cell>
          <cell r="F230">
            <v>5300</v>
          </cell>
          <cell r="I230">
            <v>15900</v>
          </cell>
          <cell r="J230">
            <v>0</v>
          </cell>
          <cell r="K230">
            <v>0</v>
          </cell>
        </row>
        <row r="231">
          <cell r="C231" t="str">
            <v>Boulon theïp khäng muî maû keîm M16x160</v>
          </cell>
          <cell r="D231" t="str">
            <v>Bäü</v>
          </cell>
          <cell r="E231">
            <v>12</v>
          </cell>
          <cell r="F231">
            <v>5290</v>
          </cell>
          <cell r="I231">
            <v>63480</v>
          </cell>
          <cell r="J231">
            <v>0</v>
          </cell>
          <cell r="K231">
            <v>0</v>
          </cell>
        </row>
        <row r="232">
          <cell r="C232" t="str">
            <v>Làõp âàût xaì âåî trãn cäüt BTLT âaî dæûng</v>
          </cell>
          <cell r="D232" t="str">
            <v>Bäü</v>
          </cell>
          <cell r="E232">
            <v>1</v>
          </cell>
          <cell r="G232">
            <v>53788.5</v>
          </cell>
          <cell r="I232">
            <v>0</v>
          </cell>
          <cell r="J232">
            <v>53788.5</v>
          </cell>
          <cell r="K232">
            <v>0</v>
          </cell>
        </row>
        <row r="233">
          <cell r="C233" t="str">
            <v>Bäúc dåî xaì theïp</v>
          </cell>
          <cell r="D233" t="str">
            <v>Táún</v>
          </cell>
          <cell r="E233">
            <v>0.04</v>
          </cell>
          <cell r="G233">
            <v>12151</v>
          </cell>
          <cell r="I233">
            <v>0</v>
          </cell>
          <cell r="J233">
            <v>486.04</v>
          </cell>
          <cell r="K233">
            <v>0</v>
          </cell>
        </row>
        <row r="234">
          <cell r="C234" t="str">
            <v>V/c TC xaì theïp , cæû ly 82m</v>
          </cell>
          <cell r="D234" t="str">
            <v>Táún</v>
          </cell>
          <cell r="E234">
            <v>0.04</v>
          </cell>
          <cell r="G234">
            <v>18201.87</v>
          </cell>
          <cell r="I234">
            <v>0</v>
          </cell>
          <cell r="J234">
            <v>728.07479999999998</v>
          </cell>
          <cell r="K234">
            <v>0</v>
          </cell>
        </row>
        <row r="235">
          <cell r="C235" t="str">
            <v>Xaì haîm goïc cäüt BTLT XHG2LT</v>
          </cell>
          <cell r="I235">
            <v>677490</v>
          </cell>
          <cell r="J235">
            <v>99801.349239999996</v>
          </cell>
          <cell r="K235">
            <v>0</v>
          </cell>
        </row>
        <row r="236">
          <cell r="C236" t="str">
            <v>Xaì theïp gia cäng maû keîm</v>
          </cell>
          <cell r="D236" t="str">
            <v>Kg</v>
          </cell>
          <cell r="E236">
            <v>53.94</v>
          </cell>
          <cell r="F236">
            <v>10500</v>
          </cell>
          <cell r="I236">
            <v>566370</v>
          </cell>
          <cell r="J236">
            <v>0</v>
          </cell>
          <cell r="K236">
            <v>0</v>
          </cell>
        </row>
        <row r="237">
          <cell r="C237" t="str">
            <v>Boulon theïp maû keîm M16x300</v>
          </cell>
          <cell r="D237" t="str">
            <v>Bäü</v>
          </cell>
          <cell r="E237">
            <v>6</v>
          </cell>
          <cell r="F237">
            <v>9000</v>
          </cell>
          <cell r="I237">
            <v>54000</v>
          </cell>
          <cell r="J237">
            <v>0</v>
          </cell>
          <cell r="K237">
            <v>0</v>
          </cell>
        </row>
        <row r="238">
          <cell r="C238" t="str">
            <v>Boulon theïp maû keîm M16x500</v>
          </cell>
          <cell r="D238" t="str">
            <v>Bäü</v>
          </cell>
          <cell r="E238">
            <v>6</v>
          </cell>
          <cell r="F238">
            <v>9520</v>
          </cell>
          <cell r="I238">
            <v>57120</v>
          </cell>
          <cell r="J238">
            <v>0</v>
          </cell>
          <cell r="K238">
            <v>0</v>
          </cell>
        </row>
        <row r="239">
          <cell r="C239" t="str">
            <v>Làõp âàût xaì keïp trãn cäüt âuïp âaî dæûng</v>
          </cell>
          <cell r="D239" t="str">
            <v>Bäü</v>
          </cell>
          <cell r="E239">
            <v>1</v>
          </cell>
          <cell r="G239">
            <v>98223</v>
          </cell>
          <cell r="I239">
            <v>0</v>
          </cell>
          <cell r="J239">
            <v>98223</v>
          </cell>
          <cell r="K239">
            <v>0</v>
          </cell>
        </row>
        <row r="240">
          <cell r="C240" t="str">
            <v>Bäúc dåî xaì theïp</v>
          </cell>
          <cell r="D240" t="str">
            <v>Táún</v>
          </cell>
          <cell r="E240">
            <v>5.1999999999999998E-2</v>
          </cell>
          <cell r="G240">
            <v>12151</v>
          </cell>
          <cell r="I240">
            <v>0</v>
          </cell>
          <cell r="J240">
            <v>631.85199999999998</v>
          </cell>
          <cell r="K240">
            <v>0</v>
          </cell>
        </row>
        <row r="241">
          <cell r="C241" t="str">
            <v>V/c TC xaì theïp , cæû ly 82m</v>
          </cell>
          <cell r="D241" t="str">
            <v>Táún</v>
          </cell>
          <cell r="E241">
            <v>5.1999999999999998E-2</v>
          </cell>
          <cell r="G241">
            <v>18201.87</v>
          </cell>
          <cell r="I241">
            <v>0</v>
          </cell>
          <cell r="J241">
            <v>946.49723999999992</v>
          </cell>
          <cell r="K241">
            <v>0</v>
          </cell>
        </row>
        <row r="242">
          <cell r="C242" t="str">
            <v>Xaì haîm goïc cäüt theïp XHGCT</v>
          </cell>
          <cell r="I242">
            <v>603690</v>
          </cell>
          <cell r="J242">
            <v>63598.749239999997</v>
          </cell>
          <cell r="K242">
            <v>0</v>
          </cell>
        </row>
        <row r="243">
          <cell r="C243" t="str">
            <v>Xaì theïp gia cäng maû keîm</v>
          </cell>
          <cell r="D243" t="str">
            <v>Kg</v>
          </cell>
          <cell r="E243">
            <v>47.7</v>
          </cell>
          <cell r="F243">
            <v>10500</v>
          </cell>
          <cell r="I243">
            <v>500850.00000000006</v>
          </cell>
          <cell r="J243">
            <v>0</v>
          </cell>
          <cell r="K243">
            <v>0</v>
          </cell>
        </row>
        <row r="244">
          <cell r="C244" t="str">
            <v>Boulon theïp maû keîm M16x400</v>
          </cell>
          <cell r="D244" t="str">
            <v>Bäü</v>
          </cell>
          <cell r="E244">
            <v>12</v>
          </cell>
          <cell r="F244">
            <v>8570</v>
          </cell>
          <cell r="I244">
            <v>102840</v>
          </cell>
          <cell r="J244">
            <v>0</v>
          </cell>
          <cell r="K244">
            <v>0</v>
          </cell>
        </row>
        <row r="245">
          <cell r="C245" t="str">
            <v>Làõp âàût xaì keïp trãn theïp âaî dæûng</v>
          </cell>
          <cell r="D245" t="str">
            <v>Bäü</v>
          </cell>
          <cell r="E245">
            <v>1</v>
          </cell>
          <cell r="G245">
            <v>62020.4</v>
          </cell>
          <cell r="I245">
            <v>0</v>
          </cell>
          <cell r="J245">
            <v>62020.4</v>
          </cell>
          <cell r="K245">
            <v>0</v>
          </cell>
        </row>
        <row r="246">
          <cell r="C246" t="str">
            <v>Bäúc dåî xaì theïp</v>
          </cell>
          <cell r="D246" t="str">
            <v>Táún</v>
          </cell>
          <cell r="E246">
            <v>5.1999999999999998E-2</v>
          </cell>
          <cell r="G246">
            <v>12151</v>
          </cell>
          <cell r="I246">
            <v>0</v>
          </cell>
          <cell r="J246">
            <v>631.85199999999998</v>
          </cell>
          <cell r="K246">
            <v>0</v>
          </cell>
        </row>
        <row r="247">
          <cell r="C247" t="str">
            <v>V/c TC xaì theïp , cæû ly 82m</v>
          </cell>
          <cell r="D247" t="str">
            <v>Táún</v>
          </cell>
          <cell r="E247">
            <v>5.1999999999999998E-2</v>
          </cell>
          <cell r="G247">
            <v>18201.87</v>
          </cell>
          <cell r="I247">
            <v>0</v>
          </cell>
          <cell r="J247">
            <v>946.49723999999992</v>
          </cell>
          <cell r="K247">
            <v>0</v>
          </cell>
        </row>
        <row r="248">
          <cell r="C248" t="str">
            <v>Xaì reî nhaïnh XRN</v>
          </cell>
          <cell r="I248">
            <v>340650</v>
          </cell>
          <cell r="J248">
            <v>73140.349239999996</v>
          </cell>
          <cell r="K248">
            <v>0</v>
          </cell>
        </row>
        <row r="249">
          <cell r="C249" t="str">
            <v>Xaì theïp gia cäng maû keîm</v>
          </cell>
          <cell r="D249" t="str">
            <v>Kg</v>
          </cell>
          <cell r="E249">
            <v>27.3</v>
          </cell>
          <cell r="F249">
            <v>10500</v>
          </cell>
          <cell r="I249">
            <v>286650</v>
          </cell>
          <cell r="J249">
            <v>0</v>
          </cell>
          <cell r="K249">
            <v>0</v>
          </cell>
        </row>
        <row r="250">
          <cell r="C250" t="str">
            <v>Boulon theïp maû keîm M16x300</v>
          </cell>
          <cell r="D250" t="str">
            <v>Bäü</v>
          </cell>
          <cell r="E250">
            <v>6</v>
          </cell>
          <cell r="F250">
            <v>9000</v>
          </cell>
          <cell r="I250">
            <v>54000</v>
          </cell>
          <cell r="J250">
            <v>0</v>
          </cell>
          <cell r="K250">
            <v>0</v>
          </cell>
        </row>
        <row r="251">
          <cell r="C251" t="str">
            <v>Làõp âàût xaì keïp trãn cäüt BTLT âaî dæûng</v>
          </cell>
          <cell r="D251" t="str">
            <v>Bäü</v>
          </cell>
          <cell r="E251">
            <v>1</v>
          </cell>
          <cell r="G251">
            <v>71562</v>
          </cell>
          <cell r="I251">
            <v>0</v>
          </cell>
          <cell r="J251">
            <v>71562</v>
          </cell>
          <cell r="K251">
            <v>0</v>
          </cell>
        </row>
        <row r="252">
          <cell r="C252" t="str">
            <v>Bäúc dåî xaì theïp</v>
          </cell>
          <cell r="D252" t="str">
            <v>Táún</v>
          </cell>
          <cell r="E252">
            <v>5.1999999999999998E-2</v>
          </cell>
          <cell r="G252">
            <v>12151</v>
          </cell>
          <cell r="I252">
            <v>0</v>
          </cell>
          <cell r="J252">
            <v>631.85199999999998</v>
          </cell>
          <cell r="K252">
            <v>0</v>
          </cell>
        </row>
        <row r="253">
          <cell r="C253" t="str">
            <v>V/c TC xaì theïp , cæû ly 82m</v>
          </cell>
          <cell r="D253" t="str">
            <v>Táún</v>
          </cell>
          <cell r="E253">
            <v>5.1999999999999998E-2</v>
          </cell>
          <cell r="G253">
            <v>18201.87</v>
          </cell>
          <cell r="I253">
            <v>0</v>
          </cell>
          <cell r="J253">
            <v>946.49723999999992</v>
          </cell>
          <cell r="K253">
            <v>0</v>
          </cell>
        </row>
        <row r="254">
          <cell r="C254" t="str">
            <v>Xaì Buly XBL-1</v>
          </cell>
          <cell r="I254">
            <v>89970</v>
          </cell>
          <cell r="J254">
            <v>40030.67583</v>
          </cell>
          <cell r="K254">
            <v>0</v>
          </cell>
        </row>
        <row r="255">
          <cell r="C255" t="str">
            <v>Xaì theïp gia cäng maû keîm</v>
          </cell>
          <cell r="D255" t="str">
            <v>Kg</v>
          </cell>
          <cell r="E255">
            <v>7.18</v>
          </cell>
          <cell r="F255">
            <v>10500</v>
          </cell>
          <cell r="I255">
            <v>75390</v>
          </cell>
          <cell r="J255">
            <v>0</v>
          </cell>
          <cell r="K255">
            <v>0</v>
          </cell>
        </row>
        <row r="256">
          <cell r="C256" t="str">
            <v>Boulon theïp maû keîm M16x150</v>
          </cell>
          <cell r="D256" t="str">
            <v>Bäü</v>
          </cell>
          <cell r="E256">
            <v>2</v>
          </cell>
          <cell r="F256">
            <v>7290</v>
          </cell>
          <cell r="I256">
            <v>14580</v>
          </cell>
          <cell r="J256">
            <v>0</v>
          </cell>
          <cell r="K256">
            <v>0</v>
          </cell>
        </row>
        <row r="257">
          <cell r="C257" t="str">
            <v>Làõp âàût xaì âåî trãn cäüt BTLT âaî dæûng</v>
          </cell>
          <cell r="D257" t="str">
            <v>Bäü</v>
          </cell>
          <cell r="E257">
            <v>1</v>
          </cell>
          <cell r="G257">
            <v>39757.5</v>
          </cell>
          <cell r="I257">
            <v>0</v>
          </cell>
          <cell r="J257">
            <v>39757.5</v>
          </cell>
          <cell r="K257">
            <v>0</v>
          </cell>
        </row>
        <row r="258">
          <cell r="C258" t="str">
            <v>Bäúc dåî xaì theïp</v>
          </cell>
          <cell r="D258" t="str">
            <v>Táún</v>
          </cell>
          <cell r="E258">
            <v>8.9999999999999993E-3</v>
          </cell>
          <cell r="G258">
            <v>12151</v>
          </cell>
          <cell r="I258">
            <v>0</v>
          </cell>
          <cell r="J258">
            <v>109.35899999999999</v>
          </cell>
          <cell r="K258">
            <v>0</v>
          </cell>
        </row>
        <row r="259">
          <cell r="C259" t="str">
            <v>V/c TC xaì theïp , cæû ly 82m</v>
          </cell>
          <cell r="D259" t="str">
            <v>Táún</v>
          </cell>
          <cell r="E259">
            <v>8.9999999999999993E-3</v>
          </cell>
          <cell r="G259">
            <v>18201.87</v>
          </cell>
          <cell r="I259">
            <v>0</v>
          </cell>
          <cell r="J259">
            <v>163.81682999999998</v>
          </cell>
          <cell r="K259">
            <v>0</v>
          </cell>
        </row>
        <row r="260">
          <cell r="C260" t="str">
            <v>Xaì Buly XBL-2</v>
          </cell>
          <cell r="I260">
            <v>97110</v>
          </cell>
          <cell r="J260">
            <v>40030.67583</v>
          </cell>
          <cell r="K260">
            <v>0</v>
          </cell>
        </row>
        <row r="261">
          <cell r="C261" t="str">
            <v>Xaì theïp gia cäng maû keîm</v>
          </cell>
          <cell r="D261" t="str">
            <v>Kg</v>
          </cell>
          <cell r="E261">
            <v>7.86</v>
          </cell>
          <cell r="F261">
            <v>10500</v>
          </cell>
          <cell r="I261">
            <v>82530</v>
          </cell>
          <cell r="J261">
            <v>0</v>
          </cell>
          <cell r="K261">
            <v>0</v>
          </cell>
        </row>
        <row r="262">
          <cell r="C262" t="str">
            <v>Boulon theïp maû keîm M16x150</v>
          </cell>
          <cell r="D262" t="str">
            <v>Bäü</v>
          </cell>
          <cell r="E262">
            <v>2</v>
          </cell>
          <cell r="F262">
            <v>7290</v>
          </cell>
          <cell r="I262">
            <v>14580</v>
          </cell>
          <cell r="J262">
            <v>0</v>
          </cell>
          <cell r="K262">
            <v>0</v>
          </cell>
        </row>
        <row r="263">
          <cell r="C263" t="str">
            <v>Làõp âàût xaì âåî trãn cäüt BTLT âaî dæûng</v>
          </cell>
          <cell r="D263" t="str">
            <v>Bäü</v>
          </cell>
          <cell r="E263">
            <v>1</v>
          </cell>
          <cell r="G263">
            <v>39757.5</v>
          </cell>
          <cell r="I263">
            <v>0</v>
          </cell>
          <cell r="J263">
            <v>39757.5</v>
          </cell>
          <cell r="K263">
            <v>0</v>
          </cell>
        </row>
        <row r="264">
          <cell r="C264" t="str">
            <v>Bäúc dåî xaì theïp</v>
          </cell>
          <cell r="D264" t="str">
            <v>Táún</v>
          </cell>
          <cell r="E264">
            <v>8.9999999999999993E-3</v>
          </cell>
          <cell r="G264">
            <v>12151</v>
          </cell>
          <cell r="I264">
            <v>0</v>
          </cell>
          <cell r="J264">
            <v>109.35899999999999</v>
          </cell>
          <cell r="K264">
            <v>0</v>
          </cell>
        </row>
        <row r="265">
          <cell r="C265" t="str">
            <v>V/c TC xaì theïp , cæû ly 82m</v>
          </cell>
          <cell r="D265" t="str">
            <v>Táún</v>
          </cell>
          <cell r="E265">
            <v>8.9999999999999993E-3</v>
          </cell>
          <cell r="G265">
            <v>18201.87</v>
          </cell>
          <cell r="I265">
            <v>0</v>
          </cell>
          <cell r="J265">
            <v>163.81682999999998</v>
          </cell>
          <cell r="K265">
            <v>0</v>
          </cell>
        </row>
        <row r="266">
          <cell r="C266" t="str">
            <v>Xaì Buly keïp XBLK-1</v>
          </cell>
          <cell r="I266">
            <v>211990</v>
          </cell>
          <cell r="J266">
            <v>53491.41027</v>
          </cell>
          <cell r="K266">
            <v>0</v>
          </cell>
        </row>
        <row r="267">
          <cell r="C267" t="str">
            <v>Xaì theïp gia cäng maû keîm</v>
          </cell>
          <cell r="D267" t="str">
            <v>Kg</v>
          </cell>
          <cell r="E267">
            <v>14.86</v>
          </cell>
          <cell r="F267">
            <v>10500</v>
          </cell>
          <cell r="I267">
            <v>156030</v>
          </cell>
          <cell r="J267">
            <v>0</v>
          </cell>
          <cell r="K267">
            <v>0</v>
          </cell>
        </row>
        <row r="268">
          <cell r="C268" t="str">
            <v>Boulon theïp maû keîm M12x40</v>
          </cell>
          <cell r="D268" t="str">
            <v>Bäü</v>
          </cell>
          <cell r="E268">
            <v>8</v>
          </cell>
          <cell r="F268">
            <v>2900</v>
          </cell>
          <cell r="I268">
            <v>23200</v>
          </cell>
          <cell r="J268">
            <v>0</v>
          </cell>
          <cell r="K268">
            <v>0</v>
          </cell>
        </row>
        <row r="269">
          <cell r="C269" t="str">
            <v>Boulon theïp maû keîm M16x220</v>
          </cell>
          <cell r="D269" t="str">
            <v>Bäü</v>
          </cell>
          <cell r="E269">
            <v>2</v>
          </cell>
          <cell r="F269">
            <v>8710</v>
          </cell>
          <cell r="I269">
            <v>17420</v>
          </cell>
          <cell r="J269">
            <v>0</v>
          </cell>
          <cell r="K269">
            <v>0</v>
          </cell>
        </row>
        <row r="270">
          <cell r="C270" t="str">
            <v>Goujon theïp maû keîm M16x220</v>
          </cell>
          <cell r="D270" t="str">
            <v>Bäü</v>
          </cell>
          <cell r="E270">
            <v>2</v>
          </cell>
          <cell r="F270">
            <v>7670</v>
          </cell>
          <cell r="I270">
            <v>15340</v>
          </cell>
          <cell r="J270">
            <v>0</v>
          </cell>
          <cell r="K270">
            <v>0</v>
          </cell>
        </row>
        <row r="271">
          <cell r="C271" t="str">
            <v>Làõp âàût xaì keïp trãn cäüt BTLT âaî dæûng</v>
          </cell>
          <cell r="D271" t="str">
            <v>Bäü</v>
          </cell>
          <cell r="E271">
            <v>1</v>
          </cell>
          <cell r="G271">
            <v>52854</v>
          </cell>
          <cell r="I271">
            <v>0</v>
          </cell>
          <cell r="J271">
            <v>52854</v>
          </cell>
          <cell r="K271">
            <v>0</v>
          </cell>
        </row>
        <row r="272">
          <cell r="C272" t="str">
            <v>Bäúc dåî xaì theïp</v>
          </cell>
          <cell r="D272" t="str">
            <v>Táún</v>
          </cell>
          <cell r="E272">
            <v>2.1000000000000001E-2</v>
          </cell>
          <cell r="G272">
            <v>12151</v>
          </cell>
          <cell r="I272">
            <v>0</v>
          </cell>
          <cell r="J272">
            <v>255.17100000000002</v>
          </cell>
          <cell r="K272">
            <v>0</v>
          </cell>
        </row>
        <row r="273">
          <cell r="C273" t="str">
            <v>V/c TC xaì theïp , cæû ly 82m</v>
          </cell>
          <cell r="D273" t="str">
            <v>Táún</v>
          </cell>
          <cell r="E273">
            <v>2.1000000000000001E-2</v>
          </cell>
          <cell r="G273">
            <v>18201.87</v>
          </cell>
          <cell r="I273">
            <v>0</v>
          </cell>
          <cell r="J273">
            <v>382.23926999999998</v>
          </cell>
          <cell r="K273">
            <v>0</v>
          </cell>
        </row>
        <row r="274">
          <cell r="C274" t="str">
            <v>Xaì Buly keïp XBLK-2</v>
          </cell>
          <cell r="I274">
            <v>218920</v>
          </cell>
          <cell r="J274">
            <v>53521.763140000003</v>
          </cell>
          <cell r="K274">
            <v>0</v>
          </cell>
        </row>
        <row r="275">
          <cell r="C275" t="str">
            <v>Xaì theïp gia cäng maû keîm</v>
          </cell>
          <cell r="D275" t="str">
            <v>Kg</v>
          </cell>
          <cell r="E275">
            <v>15.56</v>
          </cell>
          <cell r="F275">
            <v>10500</v>
          </cell>
          <cell r="I275">
            <v>163380</v>
          </cell>
          <cell r="J275">
            <v>0</v>
          </cell>
          <cell r="K275">
            <v>0</v>
          </cell>
        </row>
        <row r="276">
          <cell r="C276" t="str">
            <v>Boulon theïp maû keîm M12x40</v>
          </cell>
          <cell r="D276" t="str">
            <v>Bäü</v>
          </cell>
          <cell r="E276">
            <v>8</v>
          </cell>
          <cell r="F276">
            <v>2900</v>
          </cell>
          <cell r="I276">
            <v>23200</v>
          </cell>
          <cell r="J276">
            <v>0</v>
          </cell>
          <cell r="K276">
            <v>0</v>
          </cell>
        </row>
        <row r="277">
          <cell r="C277" t="str">
            <v>Boulon theïp maû keîm M16x250</v>
          </cell>
          <cell r="D277" t="str">
            <v>Bäü</v>
          </cell>
          <cell r="E277">
            <v>2</v>
          </cell>
          <cell r="F277">
            <v>8500</v>
          </cell>
          <cell r="I277">
            <v>17000</v>
          </cell>
          <cell r="J277">
            <v>0</v>
          </cell>
          <cell r="K277">
            <v>0</v>
          </cell>
        </row>
        <row r="278">
          <cell r="C278" t="str">
            <v>Goujon theïp maû keîm M16x250</v>
          </cell>
          <cell r="D278" t="str">
            <v>Bäü</v>
          </cell>
          <cell r="E278">
            <v>2</v>
          </cell>
          <cell r="F278">
            <v>7670</v>
          </cell>
          <cell r="I278">
            <v>15340</v>
          </cell>
          <cell r="J278">
            <v>0</v>
          </cell>
          <cell r="K278">
            <v>0</v>
          </cell>
        </row>
        <row r="279">
          <cell r="C279" t="str">
            <v>Làõp âàût xaì keïp trãn cäüt BTLT âaî dæûng</v>
          </cell>
          <cell r="D279" t="str">
            <v>Bäü</v>
          </cell>
          <cell r="E279">
            <v>1</v>
          </cell>
          <cell r="G279">
            <v>52854</v>
          </cell>
          <cell r="I279">
            <v>0</v>
          </cell>
          <cell r="J279">
            <v>52854</v>
          </cell>
          <cell r="K279">
            <v>0</v>
          </cell>
        </row>
        <row r="280">
          <cell r="C280" t="str">
            <v>Bäúc dåî xaì theïp</v>
          </cell>
          <cell r="D280" t="str">
            <v>Táún</v>
          </cell>
          <cell r="E280">
            <v>2.1999999999999999E-2</v>
          </cell>
          <cell r="G280">
            <v>12151</v>
          </cell>
          <cell r="I280">
            <v>0</v>
          </cell>
          <cell r="J280">
            <v>267.322</v>
          </cell>
          <cell r="K280">
            <v>0</v>
          </cell>
        </row>
        <row r="281">
          <cell r="C281" t="str">
            <v>V/c TC xaì theïp , cæû ly 82m</v>
          </cell>
          <cell r="D281" t="str">
            <v>Táún</v>
          </cell>
          <cell r="E281">
            <v>2.1999999999999999E-2</v>
          </cell>
          <cell r="G281">
            <v>18201.87</v>
          </cell>
          <cell r="I281">
            <v>0</v>
          </cell>
          <cell r="J281">
            <v>400.44113999999996</v>
          </cell>
          <cell r="K281">
            <v>0</v>
          </cell>
        </row>
        <row r="282">
          <cell r="C282" t="str">
            <v>Xaì Buly cäüt âäi ngang tuyãún XBLK-28,4N</v>
          </cell>
          <cell r="I282">
            <v>229400</v>
          </cell>
          <cell r="J282">
            <v>98921.116009999998</v>
          </cell>
          <cell r="K282">
            <v>0</v>
          </cell>
        </row>
        <row r="283">
          <cell r="C283" t="str">
            <v>Xaì theïp gia cäng maû keîm</v>
          </cell>
          <cell r="D283" t="str">
            <v>Kg</v>
          </cell>
          <cell r="E283">
            <v>16.8</v>
          </cell>
          <cell r="F283">
            <v>10500</v>
          </cell>
          <cell r="I283">
            <v>176400</v>
          </cell>
          <cell r="J283">
            <v>0</v>
          </cell>
          <cell r="K283">
            <v>0</v>
          </cell>
        </row>
        <row r="284">
          <cell r="C284" t="str">
            <v>Boulon theïp maû keîm M12x40</v>
          </cell>
          <cell r="D284" t="str">
            <v>Bäü</v>
          </cell>
          <cell r="E284">
            <v>8</v>
          </cell>
          <cell r="F284">
            <v>2900</v>
          </cell>
          <cell r="I284">
            <v>23200</v>
          </cell>
          <cell r="J284">
            <v>0</v>
          </cell>
          <cell r="K284">
            <v>0</v>
          </cell>
        </row>
        <row r="285">
          <cell r="C285" t="str">
            <v>Boulon theïp maû keîm M16x220</v>
          </cell>
          <cell r="D285" t="str">
            <v>Bäü</v>
          </cell>
          <cell r="E285">
            <v>2</v>
          </cell>
          <cell r="F285">
            <v>8710</v>
          </cell>
          <cell r="I285">
            <v>17420</v>
          </cell>
          <cell r="J285">
            <v>0</v>
          </cell>
          <cell r="K285">
            <v>0</v>
          </cell>
        </row>
        <row r="286">
          <cell r="C286" t="str">
            <v>Goujon theïp maû keîm M16x220</v>
          </cell>
          <cell r="D286" t="str">
            <v>Bäü</v>
          </cell>
          <cell r="E286">
            <v>2</v>
          </cell>
          <cell r="F286">
            <v>6190</v>
          </cell>
          <cell r="I286">
            <v>12380</v>
          </cell>
          <cell r="J286">
            <v>0</v>
          </cell>
          <cell r="K286">
            <v>0</v>
          </cell>
        </row>
        <row r="287">
          <cell r="C287" t="str">
            <v>Làõp âàût xaì keïp trãn cäüt BTLT âäi âaî dæûng</v>
          </cell>
          <cell r="D287" t="str">
            <v>Bäü</v>
          </cell>
          <cell r="E287">
            <v>1</v>
          </cell>
          <cell r="G287">
            <v>98223</v>
          </cell>
          <cell r="I287">
            <v>0</v>
          </cell>
          <cell r="J287">
            <v>98223</v>
          </cell>
          <cell r="K287">
            <v>0</v>
          </cell>
        </row>
        <row r="288">
          <cell r="C288" t="str">
            <v>Bäúc dåî xaì theïp</v>
          </cell>
          <cell r="D288" t="str">
            <v>Táún</v>
          </cell>
          <cell r="E288">
            <v>2.3E-2</v>
          </cell>
          <cell r="G288">
            <v>12151</v>
          </cell>
          <cell r="I288">
            <v>0</v>
          </cell>
          <cell r="J288">
            <v>279.47300000000001</v>
          </cell>
          <cell r="K288">
            <v>0</v>
          </cell>
        </row>
        <row r="289">
          <cell r="C289" t="str">
            <v>V/c TC xaì theïp , cæû ly 82m</v>
          </cell>
          <cell r="D289" t="str">
            <v>Táún</v>
          </cell>
          <cell r="E289">
            <v>2.3E-2</v>
          </cell>
          <cell r="G289">
            <v>18201.87</v>
          </cell>
          <cell r="I289">
            <v>0</v>
          </cell>
          <cell r="J289">
            <v>418.64300999999995</v>
          </cell>
          <cell r="K289">
            <v>0</v>
          </cell>
        </row>
        <row r="290">
          <cell r="C290" t="str">
            <v>Xaì Buly cäüt âäi doüc tuyãún XBLK-28,4D</v>
          </cell>
          <cell r="I290">
            <v>217270</v>
          </cell>
          <cell r="J290">
            <v>98890.763139999995</v>
          </cell>
          <cell r="K290">
            <v>0</v>
          </cell>
        </row>
        <row r="291">
          <cell r="C291" t="str">
            <v>Xaì theïp gia cäng maû keîm</v>
          </cell>
          <cell r="D291" t="str">
            <v>Kg</v>
          </cell>
          <cell r="E291">
            <v>14.86</v>
          </cell>
          <cell r="F291">
            <v>10500</v>
          </cell>
          <cell r="I291">
            <v>156030</v>
          </cell>
          <cell r="J291">
            <v>0</v>
          </cell>
          <cell r="K291">
            <v>0</v>
          </cell>
        </row>
        <row r="292">
          <cell r="C292" t="str">
            <v>Boulon theïp maû keîm M12x40</v>
          </cell>
          <cell r="D292" t="str">
            <v>Bäü</v>
          </cell>
          <cell r="E292">
            <v>8</v>
          </cell>
          <cell r="F292">
            <v>2900</v>
          </cell>
          <cell r="I292">
            <v>23200</v>
          </cell>
          <cell r="J292">
            <v>0</v>
          </cell>
          <cell r="K292">
            <v>0</v>
          </cell>
        </row>
        <row r="293">
          <cell r="C293" t="str">
            <v>Boulon theïp maû keîm M16x380</v>
          </cell>
          <cell r="D293" t="str">
            <v>Bäü</v>
          </cell>
          <cell r="E293">
            <v>2</v>
          </cell>
          <cell r="F293">
            <v>9500</v>
          </cell>
          <cell r="I293">
            <v>19000</v>
          </cell>
          <cell r="J293">
            <v>0</v>
          </cell>
          <cell r="K293">
            <v>0</v>
          </cell>
        </row>
        <row r="294">
          <cell r="C294" t="str">
            <v>Goujon theïp maû keîm M16x380</v>
          </cell>
          <cell r="D294" t="str">
            <v>Bäü</v>
          </cell>
          <cell r="E294">
            <v>2</v>
          </cell>
          <cell r="F294">
            <v>9520</v>
          </cell>
          <cell r="I294">
            <v>19040</v>
          </cell>
          <cell r="J294">
            <v>0</v>
          </cell>
          <cell r="K294">
            <v>0</v>
          </cell>
        </row>
        <row r="295">
          <cell r="C295" t="str">
            <v>Làõp âàût xaì keïp trãn cäüt BTLT âäi âaî dæûng</v>
          </cell>
          <cell r="D295" t="str">
            <v>Bäü</v>
          </cell>
          <cell r="E295">
            <v>1</v>
          </cell>
          <cell r="G295">
            <v>98223</v>
          </cell>
          <cell r="I295">
            <v>0</v>
          </cell>
          <cell r="J295">
            <v>98223</v>
          </cell>
          <cell r="K295">
            <v>0</v>
          </cell>
        </row>
        <row r="296">
          <cell r="C296" t="str">
            <v>Bäúc dåî xaì theïp</v>
          </cell>
          <cell r="D296" t="str">
            <v>Táún</v>
          </cell>
          <cell r="E296">
            <v>2.1999999999999999E-2</v>
          </cell>
          <cell r="G296">
            <v>12151</v>
          </cell>
          <cell r="I296">
            <v>0</v>
          </cell>
          <cell r="J296">
            <v>267.322</v>
          </cell>
          <cell r="K296">
            <v>0</v>
          </cell>
        </row>
        <row r="297">
          <cell r="C297" t="str">
            <v>V/c TC xaì theïp , cæû ly 82m</v>
          </cell>
          <cell r="D297" t="str">
            <v>Táún</v>
          </cell>
          <cell r="E297">
            <v>2.1999999999999999E-2</v>
          </cell>
          <cell r="G297">
            <v>18201.87</v>
          </cell>
          <cell r="I297">
            <v>0</v>
          </cell>
          <cell r="J297">
            <v>400.44113999999996</v>
          </cell>
          <cell r="K297">
            <v>0</v>
          </cell>
        </row>
        <row r="298">
          <cell r="C298" t="str">
            <v>Xaì Buly cäüt âäi doüc tuyãún XBLK-214D</v>
          </cell>
          <cell r="I298">
            <v>233650</v>
          </cell>
          <cell r="J298">
            <v>98921.116009999998</v>
          </cell>
          <cell r="K298">
            <v>0</v>
          </cell>
        </row>
        <row r="299">
          <cell r="C299" t="str">
            <v>Xaì theïp gia cäng maû keîm</v>
          </cell>
          <cell r="D299" t="str">
            <v>Kg</v>
          </cell>
          <cell r="E299">
            <v>15.78</v>
          </cell>
          <cell r="F299">
            <v>10500</v>
          </cell>
          <cell r="I299">
            <v>165690</v>
          </cell>
          <cell r="J299">
            <v>0</v>
          </cell>
          <cell r="K299">
            <v>0</v>
          </cell>
        </row>
        <row r="300">
          <cell r="C300" t="str">
            <v>Boulon theïp maû keîm M12x40</v>
          </cell>
          <cell r="D300" t="str">
            <v>Bäü</v>
          </cell>
          <cell r="E300">
            <v>8</v>
          </cell>
          <cell r="F300">
            <v>2900</v>
          </cell>
          <cell r="I300">
            <v>23200</v>
          </cell>
          <cell r="J300">
            <v>0</v>
          </cell>
          <cell r="K300">
            <v>0</v>
          </cell>
        </row>
        <row r="301">
          <cell r="C301" t="str">
            <v>Boulon theïp maû keîm M16x550</v>
          </cell>
          <cell r="D301" t="str">
            <v>Bäü</v>
          </cell>
          <cell r="E301">
            <v>2</v>
          </cell>
          <cell r="F301">
            <v>10000</v>
          </cell>
          <cell r="I301">
            <v>20000</v>
          </cell>
          <cell r="J301">
            <v>0</v>
          </cell>
          <cell r="K301">
            <v>0</v>
          </cell>
        </row>
        <row r="302">
          <cell r="C302" t="str">
            <v>Goujon theïp maû keîm M16x550</v>
          </cell>
          <cell r="D302" t="str">
            <v>Bäü</v>
          </cell>
          <cell r="E302">
            <v>2</v>
          </cell>
          <cell r="F302">
            <v>12380</v>
          </cell>
          <cell r="I302">
            <v>24760</v>
          </cell>
          <cell r="J302">
            <v>0</v>
          </cell>
          <cell r="K302">
            <v>0</v>
          </cell>
        </row>
        <row r="303">
          <cell r="C303" t="str">
            <v>Làõp âàût xaì keïp trãn cäüt BTLT âäi âaî dæûng</v>
          </cell>
          <cell r="D303" t="str">
            <v>Bäü</v>
          </cell>
          <cell r="E303">
            <v>1</v>
          </cell>
          <cell r="G303">
            <v>98223</v>
          </cell>
          <cell r="I303">
            <v>0</v>
          </cell>
          <cell r="J303">
            <v>98223</v>
          </cell>
          <cell r="K303">
            <v>0</v>
          </cell>
        </row>
        <row r="304">
          <cell r="C304" t="str">
            <v>Bäúc dåî xaì theïp</v>
          </cell>
          <cell r="D304" t="str">
            <v>Táún</v>
          </cell>
          <cell r="E304">
            <v>2.3E-2</v>
          </cell>
          <cell r="G304">
            <v>12151</v>
          </cell>
          <cell r="I304">
            <v>0</v>
          </cell>
          <cell r="J304">
            <v>279.47300000000001</v>
          </cell>
          <cell r="K304">
            <v>0</v>
          </cell>
        </row>
        <row r="305">
          <cell r="C305" t="str">
            <v>V/c TC xaì theïp , cæû ly 82m</v>
          </cell>
          <cell r="D305" t="str">
            <v>Táún</v>
          </cell>
          <cell r="E305">
            <v>2.3E-2</v>
          </cell>
          <cell r="G305">
            <v>18201.87</v>
          </cell>
          <cell r="I305">
            <v>0</v>
          </cell>
          <cell r="J305">
            <v>418.64300999999995</v>
          </cell>
          <cell r="K305">
            <v>0</v>
          </cell>
        </row>
        <row r="306">
          <cell r="C306" t="str">
            <v>Xaì Buly cäüt âäi ngang tuyãún XBLK-214N</v>
          </cell>
          <cell r="I306">
            <v>254700</v>
          </cell>
          <cell r="J306">
            <v>98890.763139999995</v>
          </cell>
          <cell r="K306">
            <v>0</v>
          </cell>
        </row>
        <row r="307">
          <cell r="C307" t="str">
            <v>Xaì theïp gia cäng maû keîm</v>
          </cell>
          <cell r="D307" t="str">
            <v>Kg</v>
          </cell>
          <cell r="E307">
            <v>18.52</v>
          </cell>
          <cell r="F307">
            <v>10500</v>
          </cell>
          <cell r="I307">
            <v>194460</v>
          </cell>
          <cell r="J307">
            <v>0</v>
          </cell>
          <cell r="K307">
            <v>0</v>
          </cell>
        </row>
        <row r="308">
          <cell r="C308" t="str">
            <v>Boulon theïp maû keîm M12x40</v>
          </cell>
          <cell r="D308" t="str">
            <v>Bäü</v>
          </cell>
          <cell r="E308">
            <v>8</v>
          </cell>
          <cell r="F308">
            <v>2900</v>
          </cell>
          <cell r="I308">
            <v>23200</v>
          </cell>
          <cell r="J308">
            <v>0</v>
          </cell>
          <cell r="K308">
            <v>0</v>
          </cell>
        </row>
        <row r="309">
          <cell r="C309" t="str">
            <v>Boulon theïp maû keîm M16x300</v>
          </cell>
          <cell r="D309" t="str">
            <v>Bäü</v>
          </cell>
          <cell r="E309">
            <v>2</v>
          </cell>
          <cell r="F309">
            <v>9000</v>
          </cell>
          <cell r="I309">
            <v>18000</v>
          </cell>
          <cell r="J309">
            <v>0</v>
          </cell>
          <cell r="K309">
            <v>0</v>
          </cell>
        </row>
        <row r="310">
          <cell r="C310" t="str">
            <v>Goujon theïp maû keîm M16x380</v>
          </cell>
          <cell r="D310" t="str">
            <v>Bäü</v>
          </cell>
          <cell r="E310">
            <v>2</v>
          </cell>
          <cell r="F310">
            <v>9520</v>
          </cell>
          <cell r="I310">
            <v>19040</v>
          </cell>
          <cell r="J310">
            <v>0</v>
          </cell>
          <cell r="K310">
            <v>0</v>
          </cell>
        </row>
        <row r="311">
          <cell r="C311" t="str">
            <v>Làõp âàût xaì keïp trãn cäüt BTLT âäi âaî dæûng</v>
          </cell>
          <cell r="D311" t="str">
            <v>Bäü</v>
          </cell>
          <cell r="E311">
            <v>1</v>
          </cell>
          <cell r="G311">
            <v>98223</v>
          </cell>
          <cell r="I311">
            <v>0</v>
          </cell>
          <cell r="J311">
            <v>98223</v>
          </cell>
          <cell r="K311">
            <v>0</v>
          </cell>
        </row>
        <row r="312">
          <cell r="C312" t="str">
            <v>Bäúc dåî xaì theïp</v>
          </cell>
          <cell r="D312" t="str">
            <v>Táún</v>
          </cell>
          <cell r="E312">
            <v>2.1999999999999999E-2</v>
          </cell>
          <cell r="G312">
            <v>12151</v>
          </cell>
          <cell r="I312">
            <v>0</v>
          </cell>
          <cell r="J312">
            <v>267.322</v>
          </cell>
          <cell r="K312">
            <v>0</v>
          </cell>
        </row>
        <row r="313">
          <cell r="C313" t="str">
            <v>V/c TC xaì theïp , cæû ly 82m</v>
          </cell>
          <cell r="D313" t="str">
            <v>Táún</v>
          </cell>
          <cell r="E313">
            <v>2.1999999999999999E-2</v>
          </cell>
          <cell r="G313">
            <v>18201.87</v>
          </cell>
          <cell r="I313">
            <v>0</v>
          </cell>
          <cell r="J313">
            <v>400.44113999999996</v>
          </cell>
          <cell r="K313">
            <v>0</v>
          </cell>
        </row>
        <row r="314">
          <cell r="C314" t="str">
            <v>Xaì Buly cäüt theïp XBLCT</v>
          </cell>
          <cell r="I314">
            <v>236980</v>
          </cell>
          <cell r="J314">
            <v>46474.563140000006</v>
          </cell>
          <cell r="K314">
            <v>0</v>
          </cell>
        </row>
        <row r="315">
          <cell r="C315" t="str">
            <v>Xaì theïp gia cäng maû keîm</v>
          </cell>
          <cell r="D315" t="str">
            <v>Kg</v>
          </cell>
          <cell r="E315">
            <v>17.28</v>
          </cell>
          <cell r="F315">
            <v>10500</v>
          </cell>
          <cell r="I315">
            <v>181440</v>
          </cell>
          <cell r="J315">
            <v>0</v>
          </cell>
          <cell r="K315">
            <v>0</v>
          </cell>
        </row>
        <row r="316">
          <cell r="C316" t="str">
            <v>Boulon theïp maû keîm M12x40</v>
          </cell>
          <cell r="D316" t="str">
            <v>Bäü</v>
          </cell>
          <cell r="E316">
            <v>8</v>
          </cell>
          <cell r="F316">
            <v>2900</v>
          </cell>
          <cell r="I316">
            <v>23200</v>
          </cell>
          <cell r="J316">
            <v>0</v>
          </cell>
          <cell r="K316">
            <v>0</v>
          </cell>
        </row>
        <row r="317">
          <cell r="C317" t="str">
            <v>Boulon theïp maû keîm M16x250</v>
          </cell>
          <cell r="D317" t="str">
            <v>Bäü</v>
          </cell>
          <cell r="E317">
            <v>2</v>
          </cell>
          <cell r="F317">
            <v>8500</v>
          </cell>
          <cell r="I317">
            <v>17000</v>
          </cell>
          <cell r="J317">
            <v>0</v>
          </cell>
          <cell r="K317">
            <v>0</v>
          </cell>
        </row>
        <row r="318">
          <cell r="C318" t="str">
            <v>Goujon theïp maû keîm M16x250</v>
          </cell>
          <cell r="D318" t="str">
            <v>Bäü</v>
          </cell>
          <cell r="E318">
            <v>2</v>
          </cell>
          <cell r="F318">
            <v>7670</v>
          </cell>
          <cell r="I318">
            <v>15340</v>
          </cell>
          <cell r="J318">
            <v>0</v>
          </cell>
          <cell r="K318">
            <v>0</v>
          </cell>
        </row>
        <row r="319">
          <cell r="C319" t="str">
            <v>Làõp âàût xaì keïp trãn cäüt theïp âaî dæûng</v>
          </cell>
          <cell r="D319" t="str">
            <v>Bäü</v>
          </cell>
          <cell r="E319">
            <v>1</v>
          </cell>
          <cell r="G319">
            <v>45806.8</v>
          </cell>
          <cell r="I319">
            <v>0</v>
          </cell>
          <cell r="J319">
            <v>45806.8</v>
          </cell>
          <cell r="K319">
            <v>0</v>
          </cell>
        </row>
        <row r="320">
          <cell r="C320" t="str">
            <v>Bäúc dåî xaì theïp</v>
          </cell>
          <cell r="D320" t="str">
            <v>Táún</v>
          </cell>
          <cell r="E320">
            <v>2.1999999999999999E-2</v>
          </cell>
          <cell r="G320">
            <v>12151</v>
          </cell>
          <cell r="I320">
            <v>0</v>
          </cell>
          <cell r="J320">
            <v>267.322</v>
          </cell>
          <cell r="K320">
            <v>0</v>
          </cell>
        </row>
        <row r="321">
          <cell r="C321" t="str">
            <v>V/c TC xaì theïp , cæû ly 82m</v>
          </cell>
          <cell r="D321" t="str">
            <v>Táún</v>
          </cell>
          <cell r="E321">
            <v>2.1999999999999999E-2</v>
          </cell>
          <cell r="G321">
            <v>18201.87</v>
          </cell>
          <cell r="I321">
            <v>0</v>
          </cell>
          <cell r="J321">
            <v>400.44113999999996</v>
          </cell>
          <cell r="K321">
            <v>0</v>
          </cell>
        </row>
        <row r="322">
          <cell r="C322" t="str">
            <v>Coliã treo caïp truû BTLT-8,4</v>
          </cell>
          <cell r="I322">
            <v>148650</v>
          </cell>
          <cell r="J322">
            <v>11667.470090000001</v>
          </cell>
          <cell r="K322">
            <v>0</v>
          </cell>
        </row>
        <row r="323">
          <cell r="C323" t="str">
            <v>Keûp chán choï</v>
          </cell>
          <cell r="D323" t="str">
            <v>Caïi</v>
          </cell>
          <cell r="E323">
            <v>2</v>
          </cell>
          <cell r="F323">
            <v>33800</v>
          </cell>
          <cell r="I323">
            <v>67600</v>
          </cell>
          <cell r="J323">
            <v>0</v>
          </cell>
          <cell r="K323">
            <v>0</v>
          </cell>
        </row>
        <row r="324">
          <cell r="C324" t="str">
            <v>Tàng âå M16 maû keîm</v>
          </cell>
          <cell r="D324" t="str">
            <v>Caïi</v>
          </cell>
          <cell r="E324">
            <v>1</v>
          </cell>
          <cell r="F324">
            <v>43300</v>
          </cell>
          <cell r="I324">
            <v>43300</v>
          </cell>
          <cell r="J324">
            <v>0</v>
          </cell>
          <cell r="K324">
            <v>0</v>
          </cell>
        </row>
        <row r="325">
          <cell r="C325" t="str">
            <v>Moïc khoen theïp maû keîm</v>
          </cell>
          <cell r="D325" t="str">
            <v>Kg</v>
          </cell>
          <cell r="E325">
            <v>0.18</v>
          </cell>
          <cell r="F325">
            <v>10500</v>
          </cell>
          <cell r="I325">
            <v>1890</v>
          </cell>
          <cell r="J325">
            <v>0</v>
          </cell>
          <cell r="K325">
            <v>0</v>
          </cell>
        </row>
        <row r="326">
          <cell r="C326" t="str">
            <v>Cuìm coliã theïp maû keîm</v>
          </cell>
          <cell r="D326" t="str">
            <v>Kg</v>
          </cell>
          <cell r="E326">
            <v>2.2000000000000002</v>
          </cell>
          <cell r="F326">
            <v>10500</v>
          </cell>
          <cell r="I326">
            <v>23100.000000000004</v>
          </cell>
          <cell r="J326">
            <v>0</v>
          </cell>
          <cell r="K326">
            <v>0</v>
          </cell>
        </row>
        <row r="327">
          <cell r="C327" t="str">
            <v>Boulon theïp maû keîm M14x80</v>
          </cell>
          <cell r="D327" t="str">
            <v>Bäü</v>
          </cell>
          <cell r="E327">
            <v>2</v>
          </cell>
          <cell r="F327">
            <v>6380</v>
          </cell>
          <cell r="I327">
            <v>12760</v>
          </cell>
          <cell r="J327">
            <v>0</v>
          </cell>
          <cell r="K327">
            <v>0</v>
          </cell>
        </row>
        <row r="328">
          <cell r="C328" t="str">
            <v>Làõp âàût Cäliã</v>
          </cell>
          <cell r="D328" t="str">
            <v>Bäü</v>
          </cell>
          <cell r="E328">
            <v>1</v>
          </cell>
          <cell r="G328">
            <v>11455</v>
          </cell>
          <cell r="I328">
            <v>0</v>
          </cell>
          <cell r="J328">
            <v>11455</v>
          </cell>
          <cell r="K328">
            <v>0</v>
          </cell>
        </row>
        <row r="329">
          <cell r="C329" t="str">
            <v>Bäúc dåî Cäliã</v>
          </cell>
          <cell r="D329" t="str">
            <v>Táún</v>
          </cell>
          <cell r="E329">
            <v>7.0000000000000001E-3</v>
          </cell>
          <cell r="G329">
            <v>12151</v>
          </cell>
          <cell r="I329">
            <v>0</v>
          </cell>
          <cell r="J329">
            <v>85.057000000000002</v>
          </cell>
          <cell r="K329">
            <v>0</v>
          </cell>
        </row>
        <row r="330">
          <cell r="C330" t="str">
            <v>V/c TC Cäliã theïp , cæû ly 82m</v>
          </cell>
          <cell r="D330" t="str">
            <v>Táún</v>
          </cell>
          <cell r="E330">
            <v>7.0000000000000001E-3</v>
          </cell>
          <cell r="G330">
            <v>18201.87</v>
          </cell>
          <cell r="I330">
            <v>0</v>
          </cell>
          <cell r="J330">
            <v>127.41309</v>
          </cell>
          <cell r="K330">
            <v>0</v>
          </cell>
        </row>
        <row r="331">
          <cell r="C331" t="str">
            <v>Coliã treo caïp truû 2BTLT-8,4</v>
          </cell>
          <cell r="I331">
            <v>154950</v>
          </cell>
          <cell r="J331">
            <v>11667.470090000001</v>
          </cell>
          <cell r="K331">
            <v>0</v>
          </cell>
        </row>
        <row r="332">
          <cell r="C332" t="str">
            <v>Keûp chán choï</v>
          </cell>
          <cell r="D332" t="str">
            <v>Caïi</v>
          </cell>
          <cell r="E332">
            <v>2</v>
          </cell>
          <cell r="F332">
            <v>33800</v>
          </cell>
          <cell r="I332">
            <v>67600</v>
          </cell>
          <cell r="J332">
            <v>0</v>
          </cell>
          <cell r="K332">
            <v>0</v>
          </cell>
        </row>
        <row r="333">
          <cell r="C333" t="str">
            <v>Tàng âå M16 maû keîm</v>
          </cell>
          <cell r="D333" t="str">
            <v>Caïi</v>
          </cell>
          <cell r="E333">
            <v>1</v>
          </cell>
          <cell r="F333">
            <v>43300</v>
          </cell>
          <cell r="I333">
            <v>43300</v>
          </cell>
          <cell r="J333">
            <v>0</v>
          </cell>
          <cell r="K333">
            <v>0</v>
          </cell>
        </row>
        <row r="334">
          <cell r="C334" t="str">
            <v>Moïc khoen theïp maû keîm</v>
          </cell>
          <cell r="D334" t="str">
            <v>Kg</v>
          </cell>
          <cell r="E334">
            <v>0.18</v>
          </cell>
          <cell r="F334">
            <v>10500</v>
          </cell>
          <cell r="I334">
            <v>1890</v>
          </cell>
          <cell r="J334">
            <v>0</v>
          </cell>
          <cell r="K334">
            <v>0</v>
          </cell>
        </row>
        <row r="335">
          <cell r="C335" t="str">
            <v>Cuìm coliã theïp maû keîm</v>
          </cell>
          <cell r="D335" t="str">
            <v>Kg</v>
          </cell>
          <cell r="E335">
            <v>2.8</v>
          </cell>
          <cell r="F335">
            <v>10500</v>
          </cell>
          <cell r="I335">
            <v>29399.999999999996</v>
          </cell>
          <cell r="J335">
            <v>0</v>
          </cell>
          <cell r="K335">
            <v>0</v>
          </cell>
        </row>
        <row r="336">
          <cell r="C336" t="str">
            <v>Boulon theïp maû keîm M14x80</v>
          </cell>
          <cell r="D336" t="str">
            <v>Bäü</v>
          </cell>
          <cell r="E336">
            <v>2</v>
          </cell>
          <cell r="F336">
            <v>6380</v>
          </cell>
          <cell r="I336">
            <v>12760</v>
          </cell>
          <cell r="J336">
            <v>0</v>
          </cell>
          <cell r="K336">
            <v>0</v>
          </cell>
        </row>
        <row r="337">
          <cell r="C337" t="str">
            <v>Làõp âàût Cäliã</v>
          </cell>
          <cell r="D337" t="str">
            <v>Bäü</v>
          </cell>
          <cell r="E337">
            <v>1</v>
          </cell>
          <cell r="G337">
            <v>11455</v>
          </cell>
          <cell r="I337">
            <v>0</v>
          </cell>
          <cell r="J337">
            <v>11455</v>
          </cell>
          <cell r="K337">
            <v>0</v>
          </cell>
        </row>
        <row r="338">
          <cell r="C338" t="str">
            <v>Bäúc dåî Cäliã</v>
          </cell>
          <cell r="D338" t="str">
            <v>Táún</v>
          </cell>
          <cell r="E338">
            <v>7.0000000000000001E-3</v>
          </cell>
          <cell r="G338">
            <v>12151</v>
          </cell>
          <cell r="I338">
            <v>0</v>
          </cell>
          <cell r="J338">
            <v>85.057000000000002</v>
          </cell>
          <cell r="K338">
            <v>0</v>
          </cell>
        </row>
        <row r="339">
          <cell r="C339" t="str">
            <v>V/c TC Cäliã theïp , cæû ly 82m</v>
          </cell>
          <cell r="D339" t="str">
            <v>Táún</v>
          </cell>
          <cell r="E339">
            <v>7.0000000000000001E-3</v>
          </cell>
          <cell r="G339">
            <v>18201.87</v>
          </cell>
          <cell r="I339">
            <v>0</v>
          </cell>
          <cell r="J339">
            <v>127.41309</v>
          </cell>
          <cell r="K339">
            <v>0</v>
          </cell>
        </row>
        <row r="340">
          <cell r="C340" t="str">
            <v>Coliã treo caïp truû BTLT-14</v>
          </cell>
          <cell r="I340">
            <v>152850</v>
          </cell>
          <cell r="J340">
            <v>11667.470090000001</v>
          </cell>
          <cell r="K340">
            <v>0</v>
          </cell>
        </row>
        <row r="341">
          <cell r="C341" t="str">
            <v>Keûp chán choï</v>
          </cell>
          <cell r="D341" t="str">
            <v>Caïi</v>
          </cell>
          <cell r="E341">
            <v>2</v>
          </cell>
          <cell r="F341">
            <v>33800</v>
          </cell>
          <cell r="I341">
            <v>67600</v>
          </cell>
          <cell r="J341">
            <v>0</v>
          </cell>
          <cell r="K341">
            <v>0</v>
          </cell>
        </row>
        <row r="342">
          <cell r="C342" t="str">
            <v>Tàng âå M16 maû keîm</v>
          </cell>
          <cell r="D342" t="str">
            <v>Caïi</v>
          </cell>
          <cell r="E342">
            <v>1</v>
          </cell>
          <cell r="F342">
            <v>43300</v>
          </cell>
          <cell r="I342">
            <v>43300</v>
          </cell>
          <cell r="J342">
            <v>0</v>
          </cell>
          <cell r="K342">
            <v>0</v>
          </cell>
        </row>
        <row r="343">
          <cell r="C343" t="str">
            <v>Moïc khoen theïp maû keîm</v>
          </cell>
          <cell r="D343" t="str">
            <v>Kg</v>
          </cell>
          <cell r="E343">
            <v>0.18</v>
          </cell>
          <cell r="F343">
            <v>10500</v>
          </cell>
          <cell r="I343">
            <v>1890</v>
          </cell>
          <cell r="J343">
            <v>0</v>
          </cell>
          <cell r="K343">
            <v>0</v>
          </cell>
        </row>
        <row r="344">
          <cell r="C344" t="str">
            <v>Cuìm coliã theïp maû keîm</v>
          </cell>
          <cell r="D344" t="str">
            <v>Kg</v>
          </cell>
          <cell r="E344">
            <v>2.6</v>
          </cell>
          <cell r="F344">
            <v>10500</v>
          </cell>
          <cell r="I344">
            <v>27300</v>
          </cell>
          <cell r="J344">
            <v>0</v>
          </cell>
          <cell r="K344">
            <v>0</v>
          </cell>
        </row>
        <row r="345">
          <cell r="C345" t="str">
            <v>Boulon theïp maû keîm M14x80</v>
          </cell>
          <cell r="D345" t="str">
            <v>Bäü</v>
          </cell>
          <cell r="E345">
            <v>2</v>
          </cell>
          <cell r="F345">
            <v>6380</v>
          </cell>
          <cell r="I345">
            <v>12760</v>
          </cell>
          <cell r="J345">
            <v>0</v>
          </cell>
          <cell r="K345">
            <v>0</v>
          </cell>
        </row>
        <row r="346">
          <cell r="C346" t="str">
            <v>Làõp âàût Cäliã</v>
          </cell>
          <cell r="D346" t="str">
            <v>Bäü</v>
          </cell>
          <cell r="E346">
            <v>1</v>
          </cell>
          <cell r="G346">
            <v>11455</v>
          </cell>
          <cell r="I346">
            <v>0</v>
          </cell>
          <cell r="J346">
            <v>11455</v>
          </cell>
          <cell r="K346">
            <v>0</v>
          </cell>
        </row>
        <row r="347">
          <cell r="C347" t="str">
            <v>Bäúc dåî Cäliã</v>
          </cell>
          <cell r="D347" t="str">
            <v>Táún</v>
          </cell>
          <cell r="E347">
            <v>7.0000000000000001E-3</v>
          </cell>
          <cell r="G347">
            <v>12151</v>
          </cell>
          <cell r="I347">
            <v>0</v>
          </cell>
          <cell r="J347">
            <v>85.057000000000002</v>
          </cell>
          <cell r="K347">
            <v>0</v>
          </cell>
        </row>
        <row r="348">
          <cell r="C348" t="str">
            <v>V/c TC Cäliã theïp , cæû ly 82m</v>
          </cell>
          <cell r="D348" t="str">
            <v>Táún</v>
          </cell>
          <cell r="E348">
            <v>7.0000000000000001E-3</v>
          </cell>
          <cell r="G348">
            <v>18201.87</v>
          </cell>
          <cell r="I348">
            <v>0</v>
          </cell>
          <cell r="J348">
            <v>127.41309</v>
          </cell>
          <cell r="K348">
            <v>0</v>
          </cell>
        </row>
        <row r="349">
          <cell r="C349" t="str">
            <v>Coliã treo caïp truû 2BTLT-14</v>
          </cell>
          <cell r="I349">
            <v>154950</v>
          </cell>
          <cell r="J349">
            <v>11667.470090000001</v>
          </cell>
          <cell r="K349">
            <v>0</v>
          </cell>
        </row>
        <row r="350">
          <cell r="C350" t="str">
            <v>Keûp chán choï</v>
          </cell>
          <cell r="D350" t="str">
            <v>Caïi</v>
          </cell>
          <cell r="E350">
            <v>2</v>
          </cell>
          <cell r="F350">
            <v>33800</v>
          </cell>
          <cell r="I350">
            <v>67600</v>
          </cell>
          <cell r="J350">
            <v>0</v>
          </cell>
          <cell r="K350">
            <v>0</v>
          </cell>
        </row>
        <row r="351">
          <cell r="C351" t="str">
            <v>Tàng âå M16 maû keîm</v>
          </cell>
          <cell r="D351" t="str">
            <v>Caïi</v>
          </cell>
          <cell r="E351">
            <v>1</v>
          </cell>
          <cell r="F351">
            <v>43300</v>
          </cell>
          <cell r="I351">
            <v>43300</v>
          </cell>
          <cell r="J351">
            <v>0</v>
          </cell>
          <cell r="K351">
            <v>0</v>
          </cell>
        </row>
        <row r="352">
          <cell r="C352" t="str">
            <v>Moïc khoen theïp maû keîm</v>
          </cell>
          <cell r="D352" t="str">
            <v>Kg</v>
          </cell>
          <cell r="E352">
            <v>0.18</v>
          </cell>
          <cell r="F352">
            <v>10500</v>
          </cell>
          <cell r="I352">
            <v>1890</v>
          </cell>
          <cell r="J352">
            <v>0</v>
          </cell>
          <cell r="K352">
            <v>0</v>
          </cell>
        </row>
        <row r="353">
          <cell r="C353" t="str">
            <v>Cuìm coliã theïp maû keîm</v>
          </cell>
          <cell r="D353" t="str">
            <v>Kg</v>
          </cell>
          <cell r="E353">
            <v>2.8</v>
          </cell>
          <cell r="F353">
            <v>10500</v>
          </cell>
          <cell r="I353">
            <v>29399.999999999996</v>
          </cell>
          <cell r="J353">
            <v>0</v>
          </cell>
          <cell r="K353">
            <v>0</v>
          </cell>
        </row>
        <row r="354">
          <cell r="C354" t="str">
            <v>Boulon theïp maû keîm M14x80</v>
          </cell>
          <cell r="D354" t="str">
            <v>Bäü</v>
          </cell>
          <cell r="E354">
            <v>2</v>
          </cell>
          <cell r="F354">
            <v>6380</v>
          </cell>
          <cell r="I354">
            <v>12760</v>
          </cell>
          <cell r="J354">
            <v>0</v>
          </cell>
          <cell r="K354">
            <v>0</v>
          </cell>
        </row>
        <row r="355">
          <cell r="C355" t="str">
            <v>Làõp âàût Cäliã</v>
          </cell>
          <cell r="D355" t="str">
            <v>Bäü</v>
          </cell>
          <cell r="E355">
            <v>1</v>
          </cell>
          <cell r="G355">
            <v>11455</v>
          </cell>
          <cell r="I355">
            <v>0</v>
          </cell>
          <cell r="J355">
            <v>11455</v>
          </cell>
          <cell r="K355">
            <v>0</v>
          </cell>
        </row>
        <row r="356">
          <cell r="C356" t="str">
            <v>Bäúc dåî Cäliã</v>
          </cell>
          <cell r="D356" t="str">
            <v>Táún</v>
          </cell>
          <cell r="E356">
            <v>7.0000000000000001E-3</v>
          </cell>
          <cell r="G356">
            <v>12151</v>
          </cell>
          <cell r="I356">
            <v>0</v>
          </cell>
          <cell r="J356">
            <v>85.057000000000002</v>
          </cell>
          <cell r="K356">
            <v>0</v>
          </cell>
        </row>
        <row r="357">
          <cell r="C357" t="str">
            <v>V/c TC Cäliã theïp , cæû ly 82m</v>
          </cell>
          <cell r="D357" t="str">
            <v>Táún</v>
          </cell>
          <cell r="E357">
            <v>7.0000000000000001E-3</v>
          </cell>
          <cell r="G357">
            <v>18201.87</v>
          </cell>
          <cell r="I357">
            <v>0</v>
          </cell>
          <cell r="J357">
            <v>127.41309</v>
          </cell>
          <cell r="K357">
            <v>0</v>
          </cell>
        </row>
        <row r="358">
          <cell r="C358" t="str">
            <v>Xaì treo caïp cäüt sàõt</v>
          </cell>
          <cell r="I358">
            <v>187510</v>
          </cell>
          <cell r="J358">
            <v>11758.528700000001</v>
          </cell>
          <cell r="K358">
            <v>0</v>
          </cell>
        </row>
        <row r="359">
          <cell r="C359" t="str">
            <v>Keûp chán choï</v>
          </cell>
          <cell r="D359" t="str">
            <v>Caïi</v>
          </cell>
          <cell r="E359">
            <v>2</v>
          </cell>
          <cell r="F359">
            <v>33800</v>
          </cell>
          <cell r="I359">
            <v>67600</v>
          </cell>
          <cell r="J359">
            <v>0</v>
          </cell>
          <cell r="K359">
            <v>0</v>
          </cell>
        </row>
        <row r="360">
          <cell r="C360" t="str">
            <v>Tàng âå M16 maû keîm</v>
          </cell>
          <cell r="D360" t="str">
            <v>Caïi</v>
          </cell>
          <cell r="E360">
            <v>1</v>
          </cell>
          <cell r="F360">
            <v>43300</v>
          </cell>
          <cell r="I360">
            <v>43300</v>
          </cell>
          <cell r="J360">
            <v>0</v>
          </cell>
          <cell r="K360">
            <v>0</v>
          </cell>
        </row>
        <row r="361">
          <cell r="C361" t="str">
            <v>Moïc khoen theïp maû keîm</v>
          </cell>
          <cell r="D361" t="str">
            <v>Kg</v>
          </cell>
          <cell r="E361">
            <v>0.18</v>
          </cell>
          <cell r="F361">
            <v>10500</v>
          </cell>
          <cell r="I361">
            <v>1890</v>
          </cell>
          <cell r="J361">
            <v>0</v>
          </cell>
          <cell r="K361">
            <v>0</v>
          </cell>
        </row>
        <row r="362">
          <cell r="C362" t="str">
            <v>Xaì theïp maû keîm</v>
          </cell>
          <cell r="D362" t="str">
            <v>Kg</v>
          </cell>
          <cell r="E362">
            <v>5.12</v>
          </cell>
          <cell r="F362">
            <v>10500</v>
          </cell>
          <cell r="I362">
            <v>53760</v>
          </cell>
          <cell r="J362">
            <v>0</v>
          </cell>
          <cell r="K362">
            <v>0</v>
          </cell>
        </row>
        <row r="363">
          <cell r="C363" t="str">
            <v>Boulon theïp maû keîm M16x600</v>
          </cell>
          <cell r="D363" t="str">
            <v>Bäü</v>
          </cell>
          <cell r="E363">
            <v>2</v>
          </cell>
          <cell r="F363">
            <v>10480</v>
          </cell>
          <cell r="I363">
            <v>20960</v>
          </cell>
          <cell r="J363">
            <v>0</v>
          </cell>
          <cell r="K363">
            <v>0</v>
          </cell>
        </row>
        <row r="364">
          <cell r="C364" t="str">
            <v>Làõp âàût xaì theïp</v>
          </cell>
          <cell r="D364" t="str">
            <v>Bäü</v>
          </cell>
          <cell r="E364">
            <v>1</v>
          </cell>
          <cell r="G364">
            <v>11455</v>
          </cell>
          <cell r="I364">
            <v>0</v>
          </cell>
          <cell r="J364">
            <v>11455</v>
          </cell>
          <cell r="K364">
            <v>0</v>
          </cell>
        </row>
        <row r="365">
          <cell r="C365" t="str">
            <v>Bäúc dåî xaì theïp</v>
          </cell>
          <cell r="D365" t="str">
            <v>Táún</v>
          </cell>
          <cell r="E365">
            <v>0.01</v>
          </cell>
          <cell r="G365">
            <v>12151</v>
          </cell>
          <cell r="I365">
            <v>0</v>
          </cell>
          <cell r="J365">
            <v>121.51</v>
          </cell>
          <cell r="K365">
            <v>0</v>
          </cell>
        </row>
        <row r="366">
          <cell r="C366" t="str">
            <v>V/c TC xaì theïp , cæû ly 82m</v>
          </cell>
          <cell r="D366" t="str">
            <v>Táún</v>
          </cell>
          <cell r="E366">
            <v>0.01</v>
          </cell>
          <cell r="G366">
            <v>18201.87</v>
          </cell>
          <cell r="I366">
            <v>0</v>
          </cell>
          <cell r="J366">
            <v>182.0187</v>
          </cell>
          <cell r="K366">
            <v>0</v>
          </cell>
        </row>
        <row r="367">
          <cell r="C367" t="str">
            <v>C- DÁY, SÆÏ VAÌ PHUÛ KIÃÛN</v>
          </cell>
        </row>
        <row r="368">
          <cell r="C368" t="str">
            <v>Thaïo gåî âæåìng dáy 15(22)KV cuî</v>
          </cell>
          <cell r="I368">
            <v>1440000</v>
          </cell>
          <cell r="J368">
            <v>5067974.0418999996</v>
          </cell>
          <cell r="K368">
            <v>602891.54</v>
          </cell>
        </row>
        <row r="369">
          <cell r="C369" t="str">
            <v>Sæï âæïng 22KV (Dæû phoìng hoíng)</v>
          </cell>
          <cell r="D369" t="str">
            <v>Caïi</v>
          </cell>
          <cell r="E369">
            <v>20</v>
          </cell>
          <cell r="F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C370" t="str">
            <v>Sæï chuäùi (Thu häöi)</v>
          </cell>
          <cell r="D370" t="str">
            <v>Baït</v>
          </cell>
          <cell r="E370">
            <v>9</v>
          </cell>
          <cell r="F370">
            <v>6000</v>
          </cell>
          <cell r="I370">
            <v>54000</v>
          </cell>
          <cell r="J370">
            <v>0</v>
          </cell>
          <cell r="K370">
            <v>0</v>
          </cell>
        </row>
        <row r="371">
          <cell r="C371" t="str">
            <v>Xaì âån (Thu häöi)</v>
          </cell>
          <cell r="D371" t="str">
            <v>Bäü</v>
          </cell>
          <cell r="E371">
            <v>8</v>
          </cell>
          <cell r="F371">
            <v>3000</v>
          </cell>
          <cell r="I371">
            <v>24000</v>
          </cell>
          <cell r="J371">
            <v>0</v>
          </cell>
          <cell r="K371">
            <v>0</v>
          </cell>
        </row>
        <row r="372">
          <cell r="C372" t="str">
            <v>Xaì âäi (Thu häöi)</v>
          </cell>
          <cell r="D372" t="str">
            <v>Bäü</v>
          </cell>
          <cell r="E372">
            <v>2</v>
          </cell>
          <cell r="F372">
            <v>6000</v>
          </cell>
          <cell r="I372">
            <v>12000</v>
          </cell>
          <cell r="J372">
            <v>0</v>
          </cell>
          <cell r="K372">
            <v>0</v>
          </cell>
        </row>
        <row r="373">
          <cell r="C373" t="str">
            <v>Cäüt BTLT12 chàût gäúc (Thu häöi)</v>
          </cell>
          <cell r="D373" t="str">
            <v>Cäüt</v>
          </cell>
          <cell r="E373">
            <v>9</v>
          </cell>
          <cell r="F373">
            <v>150000</v>
          </cell>
          <cell r="I373">
            <v>1350000</v>
          </cell>
          <cell r="J373">
            <v>0</v>
          </cell>
          <cell r="K373">
            <v>0</v>
          </cell>
        </row>
        <row r="374">
          <cell r="C374" t="str">
            <v>Thaïo sæï âæïng 22KV trãn cäüt BTLT</v>
          </cell>
          <cell r="D374" t="str">
            <v>Sæï</v>
          </cell>
          <cell r="E374">
            <v>48</v>
          </cell>
          <cell r="G374">
            <v>7733.14</v>
          </cell>
          <cell r="I374">
            <v>0</v>
          </cell>
          <cell r="J374">
            <v>371190.72000000003</v>
          </cell>
          <cell r="K374">
            <v>0</v>
          </cell>
        </row>
        <row r="375">
          <cell r="C375" t="str">
            <v>Thaïo sæï chuäùi &lt;= 5 baït / chuäùi</v>
          </cell>
          <cell r="D375" t="str">
            <v>Chuäùi</v>
          </cell>
          <cell r="E375">
            <v>6</v>
          </cell>
          <cell r="G375">
            <v>16036.72</v>
          </cell>
          <cell r="I375">
            <v>0</v>
          </cell>
          <cell r="J375">
            <v>96220.319999999992</v>
          </cell>
          <cell r="K375">
            <v>0</v>
          </cell>
        </row>
        <row r="376">
          <cell r="C376" t="str">
            <v>Thaïo xaì âåî trãn cäüt BTLT</v>
          </cell>
          <cell r="D376" t="str">
            <v>Bäü</v>
          </cell>
          <cell r="E376">
            <v>8</v>
          </cell>
          <cell r="G376">
            <v>74619.839999999997</v>
          </cell>
          <cell r="I376">
            <v>0</v>
          </cell>
          <cell r="J376">
            <v>596958.71999999997</v>
          </cell>
          <cell r="K376">
            <v>0</v>
          </cell>
        </row>
        <row r="377">
          <cell r="C377" t="str">
            <v>Thaïo xaì neïo trãn cäüt BTLT</v>
          </cell>
          <cell r="D377" t="str">
            <v>Bäü</v>
          </cell>
          <cell r="E377">
            <v>2</v>
          </cell>
          <cell r="G377">
            <v>133530.23999999999</v>
          </cell>
          <cell r="I377">
            <v>0</v>
          </cell>
          <cell r="J377">
            <v>267060.47999999998</v>
          </cell>
          <cell r="K377">
            <v>0</v>
          </cell>
        </row>
        <row r="378">
          <cell r="C378" t="str">
            <v>Thaïo dáy AsXEV-95 bàòng thuí cäng khu âäng dán cæ</v>
          </cell>
          <cell r="D378" t="str">
            <v>Kmdáy</v>
          </cell>
          <cell r="E378">
            <v>0.87</v>
          </cell>
          <cell r="G378">
            <v>1155838.4099999999</v>
          </cell>
          <cell r="I378">
            <v>0</v>
          </cell>
          <cell r="J378">
            <v>1005579.4166999999</v>
          </cell>
          <cell r="K378">
            <v>0</v>
          </cell>
        </row>
        <row r="379">
          <cell r="C379" t="str">
            <v>Âaìo moïng cäüt diãûn têch &lt;=5m2, âäü sáu &lt;1m, âáút cáúp III</v>
          </cell>
          <cell r="D379" t="str">
            <v>m3</v>
          </cell>
          <cell r="E379">
            <v>4.5</v>
          </cell>
          <cell r="G379">
            <v>40898</v>
          </cell>
          <cell r="I379">
            <v>0</v>
          </cell>
          <cell r="J379">
            <v>184041</v>
          </cell>
          <cell r="K379">
            <v>0</v>
          </cell>
        </row>
        <row r="380">
          <cell r="C380" t="str">
            <v>Âàõp láúp âáút moïng, âaìm kyî âáút cáúp III</v>
          </cell>
          <cell r="D380" t="str">
            <v>m3</v>
          </cell>
          <cell r="E380">
            <v>4.5</v>
          </cell>
          <cell r="G380">
            <v>21931</v>
          </cell>
          <cell r="I380">
            <v>0</v>
          </cell>
          <cell r="J380">
            <v>98689.5</v>
          </cell>
          <cell r="K380">
            <v>0</v>
          </cell>
        </row>
        <row r="381">
          <cell r="C381" t="str">
            <v>chàût gäúc cäüt bã täng</v>
          </cell>
          <cell r="D381" t="str">
            <v>Cäüt</v>
          </cell>
          <cell r="E381">
            <v>9</v>
          </cell>
          <cell r="G381">
            <v>33192.400000000001</v>
          </cell>
          <cell r="I381">
            <v>0</v>
          </cell>
          <cell r="J381">
            <v>298731.60000000003</v>
          </cell>
          <cell r="K381">
            <v>0</v>
          </cell>
        </row>
        <row r="382">
          <cell r="C382" t="str">
            <v>Haû cäüt bã täng &lt;= 10m bàòng thuí cäng</v>
          </cell>
          <cell r="D382" t="str">
            <v>Cäüt</v>
          </cell>
          <cell r="E382">
            <v>9</v>
          </cell>
          <cell r="G382">
            <v>198004.4</v>
          </cell>
          <cell r="I382">
            <v>0</v>
          </cell>
          <cell r="J382">
            <v>1782039.5999999999</v>
          </cell>
          <cell r="K382">
            <v>0</v>
          </cell>
        </row>
        <row r="383">
          <cell r="C383" t="str">
            <v>Bäúc dåî xaì theìp</v>
          </cell>
          <cell r="D383" t="str">
            <v>Táún</v>
          </cell>
          <cell r="E383">
            <v>0.3</v>
          </cell>
          <cell r="G383">
            <v>12151</v>
          </cell>
          <cell r="I383">
            <v>0</v>
          </cell>
          <cell r="J383">
            <v>3645.2999999999997</v>
          </cell>
          <cell r="K383">
            <v>0</v>
          </cell>
        </row>
        <row r="384">
          <cell r="C384" t="str">
            <v>V/c TC xaì theïp, cæû ly 82m</v>
          </cell>
          <cell r="D384" t="str">
            <v>Táún</v>
          </cell>
          <cell r="E384">
            <v>0.3</v>
          </cell>
          <cell r="G384">
            <v>18201.87</v>
          </cell>
          <cell r="I384">
            <v>0</v>
          </cell>
          <cell r="J384">
            <v>5460.5609999999997</v>
          </cell>
          <cell r="K384">
            <v>0</v>
          </cell>
        </row>
        <row r="385">
          <cell r="C385" t="str">
            <v>Bäúc dåî sæï caïc loaûi</v>
          </cell>
          <cell r="D385" t="str">
            <v>Táún</v>
          </cell>
          <cell r="E385">
            <v>0.09</v>
          </cell>
          <cell r="G385">
            <v>24598</v>
          </cell>
          <cell r="I385">
            <v>0</v>
          </cell>
          <cell r="J385">
            <v>2213.8199999999997</v>
          </cell>
          <cell r="K385">
            <v>0</v>
          </cell>
        </row>
        <row r="386">
          <cell r="C386" t="str">
            <v>V/c TC sæï caïc loaûi, cæû ly 82m</v>
          </cell>
          <cell r="D386" t="str">
            <v>Táún</v>
          </cell>
          <cell r="E386">
            <v>0.09</v>
          </cell>
          <cell r="G386">
            <v>21506.880000000001</v>
          </cell>
          <cell r="I386">
            <v>0</v>
          </cell>
          <cell r="J386">
            <v>1935.6192000000001</v>
          </cell>
          <cell r="K386">
            <v>0</v>
          </cell>
        </row>
        <row r="387">
          <cell r="C387" t="str">
            <v>Bäúc dåî cäüt bã täng</v>
          </cell>
          <cell r="D387" t="str">
            <v>Táún</v>
          </cell>
          <cell r="E387">
            <v>9</v>
          </cell>
          <cell r="G387">
            <v>14818</v>
          </cell>
          <cell r="I387">
            <v>0</v>
          </cell>
          <cell r="J387">
            <v>133362</v>
          </cell>
          <cell r="K387">
            <v>0</v>
          </cell>
        </row>
        <row r="388">
          <cell r="C388" t="str">
            <v>V/c TC cäüt bã täng, cæû ly 82m</v>
          </cell>
          <cell r="D388" t="str">
            <v>Táún</v>
          </cell>
          <cell r="E388">
            <v>9</v>
          </cell>
          <cell r="G388">
            <v>23159.34</v>
          </cell>
          <cell r="I388">
            <v>0</v>
          </cell>
          <cell r="J388">
            <v>208434.06</v>
          </cell>
          <cell r="K388">
            <v>0</v>
          </cell>
        </row>
        <row r="389">
          <cell r="C389" t="str">
            <v>Bäúc dåî duûng cuû thi cäng</v>
          </cell>
          <cell r="D389" t="str">
            <v>Táún</v>
          </cell>
          <cell r="E389">
            <v>0.5</v>
          </cell>
          <cell r="G389">
            <v>9780</v>
          </cell>
          <cell r="I389">
            <v>0</v>
          </cell>
          <cell r="J389">
            <v>4890</v>
          </cell>
          <cell r="K389">
            <v>0</v>
          </cell>
        </row>
        <row r="390">
          <cell r="C390" t="str">
            <v>V/c TC duûng cuû thi cäng, cæû ly 82m</v>
          </cell>
          <cell r="D390" t="str">
            <v>Táún</v>
          </cell>
          <cell r="E390">
            <v>0.5</v>
          </cell>
          <cell r="G390">
            <v>15042.65</v>
          </cell>
          <cell r="I390">
            <v>0</v>
          </cell>
          <cell r="J390">
            <v>7521.3249999999998</v>
          </cell>
          <cell r="K390">
            <v>0</v>
          </cell>
        </row>
        <row r="391">
          <cell r="C391" t="str">
            <v>Cáön cáøu 5 táún</v>
          </cell>
          <cell r="D391" t="str">
            <v>Ca</v>
          </cell>
          <cell r="E391">
            <v>1</v>
          </cell>
          <cell r="H391">
            <v>325976</v>
          </cell>
          <cell r="I391">
            <v>0</v>
          </cell>
          <cell r="J391">
            <v>0</v>
          </cell>
          <cell r="K391">
            <v>325976</v>
          </cell>
        </row>
        <row r="392">
          <cell r="C392" t="str">
            <v>Ä tä váûn taíi thuìng 5 táún</v>
          </cell>
          <cell r="D392" t="str">
            <v>Ca</v>
          </cell>
          <cell r="E392">
            <v>1</v>
          </cell>
          <cell r="H392">
            <v>276915.53999999998</v>
          </cell>
          <cell r="I392">
            <v>0</v>
          </cell>
          <cell r="J392">
            <v>0</v>
          </cell>
          <cell r="K392">
            <v>276915.53999999998</v>
          </cell>
        </row>
        <row r="393">
          <cell r="C393" t="str">
            <v>Dáy, sæï vaì phuû kiãûn âæåìng dáy</v>
          </cell>
          <cell r="I393">
            <v>83733171.599999994</v>
          </cell>
          <cell r="J393">
            <v>6852373.7464100001</v>
          </cell>
          <cell r="K393">
            <v>0</v>
          </cell>
        </row>
        <row r="394">
          <cell r="C394" t="str">
            <v>Dáy nhäm loîi theïp boüc tiãu chuáøn 24KV AsEV/XLPE-95</v>
          </cell>
          <cell r="D394" t="str">
            <v>Meït</v>
          </cell>
          <cell r="E394">
            <v>753</v>
          </cell>
          <cell r="F394">
            <v>52900</v>
          </cell>
          <cell r="I394">
            <v>39833700</v>
          </cell>
          <cell r="J394">
            <v>0</v>
          </cell>
          <cell r="K394">
            <v>0</v>
          </cell>
        </row>
        <row r="395">
          <cell r="C395" t="str">
            <v>Dáy AsEV/XLPE-95 dáúu leìo, bàõt sæï keïp</v>
          </cell>
          <cell r="D395" t="str">
            <v>Meït</v>
          </cell>
          <cell r="E395">
            <v>15</v>
          </cell>
          <cell r="F395">
            <v>52900</v>
          </cell>
          <cell r="I395">
            <v>793500</v>
          </cell>
          <cell r="J395">
            <v>0</v>
          </cell>
          <cell r="K395">
            <v>0</v>
          </cell>
        </row>
        <row r="396">
          <cell r="C396" t="str">
            <v>Dáy AsEV/XLPE-95 sæí duûng laûi</v>
          </cell>
          <cell r="D396" t="str">
            <v>Meït</v>
          </cell>
          <cell r="E396">
            <v>696</v>
          </cell>
          <cell r="F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C397" t="str">
            <v>Dáy buäüc cäø sæï âënh hçnh</v>
          </cell>
          <cell r="D397" t="str">
            <v>Såüi</v>
          </cell>
          <cell r="E397">
            <v>54</v>
          </cell>
          <cell r="F397">
            <v>263942</v>
          </cell>
          <cell r="I397">
            <v>14252868</v>
          </cell>
          <cell r="J397">
            <v>0</v>
          </cell>
          <cell r="K397">
            <v>0</v>
          </cell>
        </row>
        <row r="398">
          <cell r="C398" t="str">
            <v>Sæï âæïng 22KV (Caí ty)</v>
          </cell>
          <cell r="D398" t="str">
            <v>Caïi</v>
          </cell>
          <cell r="E398">
            <v>26.13</v>
          </cell>
          <cell r="F398">
            <v>90000</v>
          </cell>
          <cell r="I398">
            <v>2351700</v>
          </cell>
          <cell r="J398">
            <v>0</v>
          </cell>
          <cell r="K398">
            <v>0</v>
          </cell>
        </row>
        <row r="399">
          <cell r="C399" t="str">
            <v>Sæï âæïng 22KV (Sæí duûng laûi)</v>
          </cell>
          <cell r="D399" t="str">
            <v>Caïi</v>
          </cell>
          <cell r="E399">
            <v>28</v>
          </cell>
          <cell r="F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C400" t="str">
            <v>Sæï chuäùi</v>
          </cell>
          <cell r="D400" t="str">
            <v>Baït</v>
          </cell>
          <cell r="E400">
            <v>81.405000000000001</v>
          </cell>
          <cell r="F400">
            <v>95000</v>
          </cell>
          <cell r="I400">
            <v>7733475</v>
          </cell>
          <cell r="J400">
            <v>0</v>
          </cell>
          <cell r="K400">
            <v>0</v>
          </cell>
        </row>
        <row r="401">
          <cell r="C401" t="str">
            <v>Sæï chuäùi (Sæí duûng laûi)</v>
          </cell>
          <cell r="D401" t="str">
            <v>Baït</v>
          </cell>
          <cell r="E401">
            <v>9</v>
          </cell>
          <cell r="F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C402" t="str">
            <v>Khoïa neïo dáy boüc trung aïp</v>
          </cell>
          <cell r="D402" t="str">
            <v>Bäü</v>
          </cell>
          <cell r="E402">
            <v>30</v>
          </cell>
          <cell r="F402">
            <v>522208</v>
          </cell>
          <cell r="I402">
            <v>15666240</v>
          </cell>
          <cell r="J402">
            <v>0</v>
          </cell>
          <cell r="K402">
            <v>0</v>
          </cell>
        </row>
        <row r="403">
          <cell r="C403" t="str">
            <v>Keûp caïp dáy AsEV/XLPE-95</v>
          </cell>
          <cell r="D403" t="str">
            <v>Caïi</v>
          </cell>
          <cell r="E403">
            <v>42</v>
          </cell>
          <cell r="F403">
            <v>20000</v>
          </cell>
          <cell r="G403">
            <v>6546</v>
          </cell>
          <cell r="I403">
            <v>840000</v>
          </cell>
          <cell r="J403">
            <v>274932</v>
          </cell>
          <cell r="K403">
            <v>0</v>
          </cell>
        </row>
        <row r="404">
          <cell r="C404" t="str">
            <v>ÄÚng näúi dáy AsEV/XLPE-95</v>
          </cell>
          <cell r="D404" t="str">
            <v>Caïi</v>
          </cell>
          <cell r="E404">
            <v>6</v>
          </cell>
          <cell r="F404">
            <v>124800</v>
          </cell>
          <cell r="I404">
            <v>748800</v>
          </cell>
          <cell r="J404">
            <v>0</v>
          </cell>
          <cell r="K404">
            <v>0</v>
          </cell>
        </row>
        <row r="405">
          <cell r="C405" t="str">
            <v>Læåîi cæa</v>
          </cell>
          <cell r="D405" t="str">
            <v>Caïi</v>
          </cell>
          <cell r="E405">
            <v>9</v>
          </cell>
          <cell r="F405">
            <v>4500</v>
          </cell>
          <cell r="I405">
            <v>40500</v>
          </cell>
          <cell r="J405">
            <v>0</v>
          </cell>
          <cell r="K405">
            <v>0</v>
          </cell>
        </row>
        <row r="406">
          <cell r="C406" t="str">
            <v>Dáöu RP-7 âãø thaïo xaì</v>
          </cell>
          <cell r="D406" t="str">
            <v>Bçnh</v>
          </cell>
          <cell r="E406">
            <v>1</v>
          </cell>
          <cell r="F406">
            <v>38000</v>
          </cell>
          <cell r="I406">
            <v>38000</v>
          </cell>
          <cell r="J406">
            <v>0</v>
          </cell>
          <cell r="K406">
            <v>0</v>
          </cell>
        </row>
        <row r="407">
          <cell r="C407" t="str">
            <v>Làõp sæï âæïng 22KV trãn cäüt BTLT</v>
          </cell>
          <cell r="D407" t="str">
            <v>Sæï</v>
          </cell>
          <cell r="E407">
            <v>54</v>
          </cell>
          <cell r="F407">
            <v>280.89999999999998</v>
          </cell>
          <cell r="G407">
            <v>7047.1</v>
          </cell>
          <cell r="I407">
            <v>15168.599999999999</v>
          </cell>
          <cell r="J407">
            <v>380543.4</v>
          </cell>
          <cell r="K407">
            <v>0</v>
          </cell>
        </row>
        <row r="408">
          <cell r="C408" t="str">
            <v>Làõp chuäùi sæï : 3baït/chuäùi</v>
          </cell>
          <cell r="D408" t="str">
            <v>Chuäùi</v>
          </cell>
          <cell r="E408">
            <v>30</v>
          </cell>
          <cell r="F408">
            <v>505</v>
          </cell>
          <cell r="G408">
            <v>14728</v>
          </cell>
          <cell r="I408">
            <v>15150</v>
          </cell>
          <cell r="J408">
            <v>441840</v>
          </cell>
          <cell r="K408">
            <v>0</v>
          </cell>
        </row>
        <row r="409">
          <cell r="C409" t="str">
            <v>Keïo dáy &lt;=95mm2 væåüt âæåìng &lt;=10m</v>
          </cell>
          <cell r="D409" t="str">
            <v>Vë trê</v>
          </cell>
          <cell r="E409">
            <v>4</v>
          </cell>
          <cell r="F409">
            <v>124606</v>
          </cell>
          <cell r="G409">
            <v>320239</v>
          </cell>
          <cell r="I409">
            <v>498424</v>
          </cell>
          <cell r="J409">
            <v>1280956</v>
          </cell>
          <cell r="K409">
            <v>0</v>
          </cell>
        </row>
        <row r="410">
          <cell r="C410" t="str">
            <v>Keïo dáy &lt;=95mm2 væåüt âæåìng &gt;10m</v>
          </cell>
          <cell r="D410" t="str">
            <v>Vë trê</v>
          </cell>
          <cell r="E410">
            <v>4</v>
          </cell>
          <cell r="F410">
            <v>150941</v>
          </cell>
          <cell r="G410">
            <v>383539</v>
          </cell>
          <cell r="I410">
            <v>603764</v>
          </cell>
          <cell r="J410">
            <v>1534156</v>
          </cell>
          <cell r="K410">
            <v>0</v>
          </cell>
        </row>
        <row r="411">
          <cell r="C411" t="str">
            <v>Raîi dáy AsEV/XLPE-95 bàòng thuí cäng trong thë xaî</v>
          </cell>
          <cell r="D411" t="str">
            <v>Kmdáy</v>
          </cell>
          <cell r="E411">
            <v>1.421</v>
          </cell>
          <cell r="G411">
            <v>1100512.05</v>
          </cell>
          <cell r="I411">
            <v>0</v>
          </cell>
          <cell r="J411">
            <v>1563827.6230500001</v>
          </cell>
          <cell r="K411">
            <v>0</v>
          </cell>
        </row>
        <row r="412">
          <cell r="C412" t="str">
            <v>Keïo dáy &lt;=95mm2 taûi vë trê beí goïc</v>
          </cell>
          <cell r="D412" t="str">
            <v>Vë trê</v>
          </cell>
          <cell r="E412">
            <v>4</v>
          </cell>
          <cell r="G412">
            <v>124728</v>
          </cell>
          <cell r="I412">
            <v>0</v>
          </cell>
          <cell r="J412">
            <v>498912</v>
          </cell>
          <cell r="K412">
            <v>0</v>
          </cell>
        </row>
        <row r="413">
          <cell r="C413" t="str">
            <v>Laìm giaìn giaïo væåüt âæåìng &gt;10m âãø raîi dáy</v>
          </cell>
          <cell r="D413" t="str">
            <v>Vë trê</v>
          </cell>
          <cell r="E413">
            <v>2</v>
          </cell>
          <cell r="F413">
            <v>150941</v>
          </cell>
          <cell r="G413">
            <v>383539</v>
          </cell>
          <cell r="I413">
            <v>301882</v>
          </cell>
          <cell r="J413">
            <v>767078</v>
          </cell>
          <cell r="K413">
            <v>0</v>
          </cell>
        </row>
        <row r="414">
          <cell r="C414" t="str">
            <v>Bäúc dåî phuû kiãûn caïc loaûi</v>
          </cell>
          <cell r="D414" t="str">
            <v>Táún</v>
          </cell>
          <cell r="E414">
            <v>0.16</v>
          </cell>
          <cell r="G414">
            <v>12447</v>
          </cell>
          <cell r="I414">
            <v>0</v>
          </cell>
          <cell r="J414">
            <v>1991.52</v>
          </cell>
          <cell r="K414">
            <v>0</v>
          </cell>
        </row>
        <row r="415">
          <cell r="C415" t="str">
            <v>V/c TC phuû kiãûn caïc loaûi, cæû ly 82m</v>
          </cell>
          <cell r="D415" t="str">
            <v>Táún</v>
          </cell>
          <cell r="E415">
            <v>0.16</v>
          </cell>
          <cell r="G415">
            <v>16379.25</v>
          </cell>
          <cell r="I415">
            <v>0</v>
          </cell>
          <cell r="J415">
            <v>2620.6799999999998</v>
          </cell>
          <cell r="K415">
            <v>0</v>
          </cell>
        </row>
        <row r="416">
          <cell r="C416" t="str">
            <v>Bäúc dåî dáy dáùn caïc loaûi</v>
          </cell>
          <cell r="D416" t="str">
            <v>Táún</v>
          </cell>
          <cell r="E416">
            <v>1.903</v>
          </cell>
          <cell r="G416">
            <v>14225</v>
          </cell>
          <cell r="I416">
            <v>0</v>
          </cell>
          <cell r="J416">
            <v>27070.174999999999</v>
          </cell>
          <cell r="K416">
            <v>0</v>
          </cell>
        </row>
        <row r="417">
          <cell r="C417" t="str">
            <v>V/c TC dáy dáùn caïc loaûi, cæû ly 82m</v>
          </cell>
          <cell r="D417" t="str">
            <v>Táún</v>
          </cell>
          <cell r="E417">
            <v>1.903</v>
          </cell>
          <cell r="G417">
            <v>16549.32</v>
          </cell>
          <cell r="I417">
            <v>0</v>
          </cell>
          <cell r="J417">
            <v>31493.355960000001</v>
          </cell>
          <cell r="K417">
            <v>0</v>
          </cell>
        </row>
        <row r="418">
          <cell r="C418" t="str">
            <v>Bäúc dåî sæï caïc loaûi</v>
          </cell>
          <cell r="D418" t="str">
            <v>Táún</v>
          </cell>
          <cell r="E418">
            <v>0.48</v>
          </cell>
          <cell r="G418">
            <v>24598</v>
          </cell>
          <cell r="I418">
            <v>0</v>
          </cell>
          <cell r="J418">
            <v>11807.039999999999</v>
          </cell>
          <cell r="K418">
            <v>0</v>
          </cell>
        </row>
        <row r="419">
          <cell r="C419" t="str">
            <v>V/c TC sæï caïc loaûi, cæû ly 82m</v>
          </cell>
          <cell r="D419" t="str">
            <v>Táún</v>
          </cell>
          <cell r="E419">
            <v>0.48</v>
          </cell>
          <cell r="G419">
            <v>21506.880000000001</v>
          </cell>
          <cell r="I419">
            <v>0</v>
          </cell>
          <cell r="J419">
            <v>10323.3024</v>
          </cell>
          <cell r="K419">
            <v>0</v>
          </cell>
        </row>
        <row r="420">
          <cell r="C420" t="str">
            <v>Bäúc dåî phuû duûng cuû thi cäng caïc loaûi</v>
          </cell>
          <cell r="D420" t="str">
            <v>Táún</v>
          </cell>
          <cell r="E420">
            <v>1</v>
          </cell>
          <cell r="G420">
            <v>9780</v>
          </cell>
          <cell r="I420">
            <v>0</v>
          </cell>
          <cell r="J420">
            <v>9780</v>
          </cell>
          <cell r="K420">
            <v>0</v>
          </cell>
        </row>
        <row r="421">
          <cell r="C421" t="str">
            <v>V/c TC duûng cuû thi cäng, cæû ly 82m</v>
          </cell>
          <cell r="D421" t="str">
            <v>Táún</v>
          </cell>
          <cell r="E421">
            <v>1</v>
          </cell>
          <cell r="G421">
            <v>15042.65</v>
          </cell>
          <cell r="I421">
            <v>0</v>
          </cell>
          <cell r="J421">
            <v>15042.65</v>
          </cell>
          <cell r="K421">
            <v>0</v>
          </cell>
        </row>
        <row r="422">
          <cell r="C422" t="str">
            <v>Thaïo gåî âæåìng dáy 0,4KV cuî</v>
          </cell>
          <cell r="I422">
            <v>1126000</v>
          </cell>
          <cell r="J422">
            <v>7587258.1418699995</v>
          </cell>
          <cell r="K422">
            <v>602711.54</v>
          </cell>
        </row>
        <row r="423">
          <cell r="C423" t="str">
            <v>Xaì âån (Thu häöi)</v>
          </cell>
          <cell r="D423" t="str">
            <v>Bäü</v>
          </cell>
          <cell r="E423">
            <v>16</v>
          </cell>
          <cell r="F423">
            <v>3000</v>
          </cell>
          <cell r="I423">
            <v>48000</v>
          </cell>
          <cell r="J423">
            <v>0</v>
          </cell>
          <cell r="K423">
            <v>0</v>
          </cell>
        </row>
        <row r="424">
          <cell r="C424" t="str">
            <v>Xaì âäi (Thu häöi)</v>
          </cell>
          <cell r="D424" t="str">
            <v>Bäü</v>
          </cell>
          <cell r="E424">
            <v>8</v>
          </cell>
          <cell r="F424">
            <v>6000</v>
          </cell>
          <cell r="I424">
            <v>48000</v>
          </cell>
          <cell r="J424">
            <v>0</v>
          </cell>
          <cell r="K424">
            <v>0</v>
          </cell>
        </row>
        <row r="425">
          <cell r="C425" t="str">
            <v>Cäüt BTLT 10,5 chàût gäúc (Thu häöi)</v>
          </cell>
          <cell r="D425" t="str">
            <v>Cäüt</v>
          </cell>
          <cell r="E425">
            <v>4</v>
          </cell>
          <cell r="F425">
            <v>100000</v>
          </cell>
          <cell r="I425">
            <v>400000</v>
          </cell>
          <cell r="J425">
            <v>0</v>
          </cell>
          <cell r="K425">
            <v>0</v>
          </cell>
        </row>
        <row r="426">
          <cell r="C426" t="str">
            <v>Cäüt BTLT 8,4 chàût gäúc (Thu häöi)</v>
          </cell>
          <cell r="D426" t="str">
            <v>Cäüt</v>
          </cell>
          <cell r="E426">
            <v>9</v>
          </cell>
          <cell r="F426">
            <v>70000</v>
          </cell>
          <cell r="I426">
            <v>630000</v>
          </cell>
          <cell r="J426">
            <v>0</v>
          </cell>
          <cell r="K426">
            <v>0</v>
          </cell>
        </row>
        <row r="427">
          <cell r="C427" t="str">
            <v>Thaïo xaì âåî trãn cäüt BTLT</v>
          </cell>
          <cell r="D427" t="str">
            <v>Bäü</v>
          </cell>
          <cell r="E427">
            <v>16</v>
          </cell>
          <cell r="G427">
            <v>54983.040000000001</v>
          </cell>
          <cell r="I427">
            <v>0</v>
          </cell>
          <cell r="J427">
            <v>879728.64000000001</v>
          </cell>
          <cell r="K427">
            <v>0</v>
          </cell>
        </row>
        <row r="428">
          <cell r="C428" t="str">
            <v>Thaïo xaì neïo trãn cäüt BTLT</v>
          </cell>
          <cell r="D428" t="str">
            <v>Bäü</v>
          </cell>
          <cell r="E428">
            <v>8</v>
          </cell>
          <cell r="G428">
            <v>99165.84</v>
          </cell>
          <cell r="I428">
            <v>0</v>
          </cell>
          <cell r="J428">
            <v>793326.72</v>
          </cell>
          <cell r="K428">
            <v>0</v>
          </cell>
        </row>
        <row r="429">
          <cell r="C429" t="str">
            <v>Thaïo dáy AV-50 bàòng thuí cäng khu âäng dán cæ</v>
          </cell>
          <cell r="D429" t="str">
            <v>Kmdáy</v>
          </cell>
          <cell r="E429">
            <v>0.36699999999999999</v>
          </cell>
          <cell r="G429">
            <v>450140.91</v>
          </cell>
          <cell r="I429">
            <v>0</v>
          </cell>
          <cell r="J429">
            <v>165201.71396999998</v>
          </cell>
          <cell r="K429">
            <v>0</v>
          </cell>
        </row>
        <row r="430">
          <cell r="C430" t="str">
            <v>Thaïo dáy AV-70 bàòng thuí cäng khu âäng dán cæ</v>
          </cell>
          <cell r="D430" t="str">
            <v>Kmdáy</v>
          </cell>
          <cell r="E430">
            <v>0.26900000000000002</v>
          </cell>
          <cell r="G430">
            <v>605958.92000000004</v>
          </cell>
          <cell r="I430">
            <v>0</v>
          </cell>
          <cell r="J430">
            <v>163002.94948000001</v>
          </cell>
          <cell r="K430">
            <v>0</v>
          </cell>
        </row>
        <row r="431">
          <cell r="C431" t="str">
            <v>Thaïo dáy AV-95 bàòng thuí cäng khu âäng dán cæ</v>
          </cell>
          <cell r="D431" t="str">
            <v>Kmdáy</v>
          </cell>
          <cell r="E431">
            <v>1.1220000000000001</v>
          </cell>
          <cell r="G431">
            <v>823501.94</v>
          </cell>
          <cell r="I431">
            <v>0</v>
          </cell>
          <cell r="J431">
            <v>923969.17668000003</v>
          </cell>
          <cell r="K431">
            <v>0</v>
          </cell>
        </row>
        <row r="432">
          <cell r="C432" t="str">
            <v>Thaïo dáy AV-120 bàòng thuí cäng khu âäng dán cæ</v>
          </cell>
          <cell r="D432" t="str">
            <v>Kmdáy</v>
          </cell>
          <cell r="E432">
            <v>0.67200000000000004</v>
          </cell>
          <cell r="G432">
            <v>1155838.4099999999</v>
          </cell>
          <cell r="I432">
            <v>0</v>
          </cell>
          <cell r="J432">
            <v>776723.41151999997</v>
          </cell>
          <cell r="K432">
            <v>0</v>
          </cell>
        </row>
        <row r="433">
          <cell r="C433" t="str">
            <v>Thaïo dáy AV-185 bàòng thuí cäng khu âäng dán cæ</v>
          </cell>
          <cell r="D433" t="str">
            <v>Kmdáy</v>
          </cell>
          <cell r="E433">
            <v>0.19800000000000001</v>
          </cell>
          <cell r="G433">
            <v>1650767.59</v>
          </cell>
          <cell r="I433">
            <v>0</v>
          </cell>
          <cell r="J433">
            <v>326851.98282000003</v>
          </cell>
          <cell r="K433">
            <v>0</v>
          </cell>
        </row>
        <row r="434">
          <cell r="C434" t="str">
            <v>Âaìo moïng cäüt diãûn têch &lt;=5m2, âäü sáu &lt;1m, âáút cáúp III</v>
          </cell>
          <cell r="D434" t="str">
            <v>m3</v>
          </cell>
          <cell r="E434">
            <v>6.5</v>
          </cell>
          <cell r="G434">
            <v>40898</v>
          </cell>
          <cell r="I434">
            <v>0</v>
          </cell>
          <cell r="J434">
            <v>265837</v>
          </cell>
          <cell r="K434">
            <v>0</v>
          </cell>
        </row>
        <row r="435">
          <cell r="C435" t="str">
            <v>Âàõp láúp âáút moïng, âaìm kyî âáút cáúp III</v>
          </cell>
          <cell r="D435" t="str">
            <v>m3</v>
          </cell>
          <cell r="E435">
            <v>6.5</v>
          </cell>
          <cell r="G435">
            <v>21931</v>
          </cell>
          <cell r="I435">
            <v>0</v>
          </cell>
          <cell r="J435">
            <v>142551.5</v>
          </cell>
          <cell r="K435">
            <v>0</v>
          </cell>
        </row>
        <row r="436">
          <cell r="C436" t="str">
            <v>chàût gäúc cäüt bã täng</v>
          </cell>
          <cell r="D436" t="str">
            <v>Cäüt</v>
          </cell>
          <cell r="E436">
            <v>13</v>
          </cell>
          <cell r="G436">
            <v>33192.400000000001</v>
          </cell>
          <cell r="I436">
            <v>0</v>
          </cell>
          <cell r="J436">
            <v>431501.2</v>
          </cell>
          <cell r="K436">
            <v>0</v>
          </cell>
        </row>
        <row r="437">
          <cell r="C437" t="str">
            <v>Haû cäüt bã täng &lt;= 8m bàòng thuí cäng</v>
          </cell>
          <cell r="D437" t="str">
            <v>Cäüt</v>
          </cell>
          <cell r="E437">
            <v>13</v>
          </cell>
          <cell r="G437">
            <v>182294.96</v>
          </cell>
          <cell r="I437">
            <v>0</v>
          </cell>
          <cell r="J437">
            <v>2369834.48</v>
          </cell>
          <cell r="K437">
            <v>0</v>
          </cell>
        </row>
        <row r="438">
          <cell r="C438" t="str">
            <v>Bäúc dåî xaì theìp</v>
          </cell>
          <cell r="D438" t="str">
            <v>Táún</v>
          </cell>
          <cell r="E438">
            <v>0.32</v>
          </cell>
          <cell r="G438">
            <v>12151</v>
          </cell>
          <cell r="I438">
            <v>0</v>
          </cell>
          <cell r="J438">
            <v>3888.32</v>
          </cell>
          <cell r="K438">
            <v>0</v>
          </cell>
        </row>
        <row r="439">
          <cell r="C439" t="str">
            <v>V/c TC xaì theïp, cæû ly 82m</v>
          </cell>
          <cell r="D439" t="str">
            <v>Táún</v>
          </cell>
          <cell r="E439">
            <v>0.32</v>
          </cell>
          <cell r="G439">
            <v>18201.87</v>
          </cell>
          <cell r="I439">
            <v>0</v>
          </cell>
          <cell r="J439">
            <v>5824.5983999999999</v>
          </cell>
          <cell r="K439">
            <v>0</v>
          </cell>
        </row>
        <row r="440">
          <cell r="C440" t="str">
            <v>Bäúc dåî cäüt bã täng</v>
          </cell>
          <cell r="D440" t="str">
            <v>Táún</v>
          </cell>
          <cell r="E440">
            <v>8.6</v>
          </cell>
          <cell r="G440">
            <v>14818</v>
          </cell>
          <cell r="I440">
            <v>0</v>
          </cell>
          <cell r="J440">
            <v>127434.79999999999</v>
          </cell>
          <cell r="K440">
            <v>0</v>
          </cell>
        </row>
        <row r="441">
          <cell r="C441" t="str">
            <v>V/c TC cäüt bã täng, cæû ly 82m</v>
          </cell>
          <cell r="D441" t="str">
            <v>Táún</v>
          </cell>
          <cell r="E441">
            <v>8.6</v>
          </cell>
          <cell r="G441">
            <v>23159.34</v>
          </cell>
          <cell r="I441">
            <v>0</v>
          </cell>
          <cell r="J441">
            <v>199170.32399999999</v>
          </cell>
          <cell r="K441">
            <v>0</v>
          </cell>
        </row>
        <row r="442">
          <cell r="C442" t="str">
            <v>Bäúc dåî duûng cuû thi cäng</v>
          </cell>
          <cell r="D442" t="str">
            <v>Táún</v>
          </cell>
          <cell r="E442">
            <v>0.5</v>
          </cell>
          <cell r="G442">
            <v>9780</v>
          </cell>
          <cell r="I442">
            <v>0</v>
          </cell>
          <cell r="J442">
            <v>4890</v>
          </cell>
          <cell r="K442">
            <v>0</v>
          </cell>
        </row>
        <row r="443">
          <cell r="C443" t="str">
            <v>V/c TC duûng cuû thi cäng, cæû ly 82m</v>
          </cell>
          <cell r="D443" t="str">
            <v>Táún</v>
          </cell>
          <cell r="E443">
            <v>0.5</v>
          </cell>
          <cell r="G443">
            <v>15042.65</v>
          </cell>
          <cell r="I443">
            <v>0</v>
          </cell>
          <cell r="J443">
            <v>7521.3249999999998</v>
          </cell>
          <cell r="K443">
            <v>0</v>
          </cell>
        </row>
        <row r="444">
          <cell r="C444" t="str">
            <v>Cáön cáøu 5 táún</v>
          </cell>
          <cell r="D444" t="str">
            <v>Ca</v>
          </cell>
          <cell r="E444">
            <v>1</v>
          </cell>
          <cell r="H444">
            <v>325796</v>
          </cell>
          <cell r="I444">
            <v>0</v>
          </cell>
          <cell r="J444">
            <v>0</v>
          </cell>
          <cell r="K444">
            <v>325796</v>
          </cell>
        </row>
        <row r="445">
          <cell r="C445" t="str">
            <v>Ä tä váûn taíi thuìng 5 táún</v>
          </cell>
          <cell r="D445" t="str">
            <v>Ca</v>
          </cell>
          <cell r="E445">
            <v>1</v>
          </cell>
          <cell r="H445">
            <v>276915.53999999998</v>
          </cell>
          <cell r="I445">
            <v>0</v>
          </cell>
          <cell r="J445">
            <v>0</v>
          </cell>
          <cell r="K445">
            <v>276915.53999999998</v>
          </cell>
        </row>
        <row r="446">
          <cell r="C446" t="str">
            <v>Dáy sæï vaì phuû kiãûn âæåìng dáy 0,4KV</v>
          </cell>
          <cell r="I446">
            <v>19281262.607999999</v>
          </cell>
          <cell r="J446">
            <v>8430003.6405599974</v>
          </cell>
          <cell r="K446">
            <v>0</v>
          </cell>
        </row>
        <row r="447">
          <cell r="C447" t="str">
            <v>Dáy AV-120 sæí duûng laûi</v>
          </cell>
          <cell r="D447" t="str">
            <v>Meït</v>
          </cell>
          <cell r="E447">
            <v>672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C448" t="str">
            <v>Dáy AV-95 sæí duûng laûi</v>
          </cell>
          <cell r="D448" t="str">
            <v>Meït</v>
          </cell>
          <cell r="E448">
            <v>1122</v>
          </cell>
          <cell r="F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C449" t="str">
            <v>Dáy AV-70 sæí duûng laûi</v>
          </cell>
          <cell r="D449" t="str">
            <v>Meït</v>
          </cell>
          <cell r="E449">
            <v>269</v>
          </cell>
          <cell r="F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C450" t="str">
            <v>Dáy AV-50 sæí duûng laûi</v>
          </cell>
          <cell r="D450" t="str">
            <v>Meït</v>
          </cell>
          <cell r="E450">
            <v>367</v>
          </cell>
          <cell r="F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C451" t="str">
            <v xml:space="preserve">Dáy nhäm boüc PVC AV-120 </v>
          </cell>
          <cell r="D451" t="str">
            <v>Meït</v>
          </cell>
          <cell r="E451">
            <v>374</v>
          </cell>
          <cell r="F451">
            <v>17540</v>
          </cell>
          <cell r="I451">
            <v>6559960</v>
          </cell>
          <cell r="J451">
            <v>0</v>
          </cell>
          <cell r="K451">
            <v>0</v>
          </cell>
        </row>
        <row r="452">
          <cell r="C452" t="str">
            <v>Dáy nhäm boüc PVC AV-70</v>
          </cell>
          <cell r="D452" t="str">
            <v>Meït</v>
          </cell>
          <cell r="E452">
            <v>110</v>
          </cell>
          <cell r="F452">
            <v>12710</v>
          </cell>
          <cell r="I452">
            <v>1398100</v>
          </cell>
          <cell r="J452">
            <v>0</v>
          </cell>
          <cell r="K452">
            <v>0</v>
          </cell>
        </row>
        <row r="453">
          <cell r="C453" t="str">
            <v>Dáy nhäm 2,5mm buäüc cäø sæï</v>
          </cell>
          <cell r="D453" t="str">
            <v>Kg</v>
          </cell>
          <cell r="E453">
            <v>2.0640000000000001</v>
          </cell>
          <cell r="F453">
            <v>45447</v>
          </cell>
          <cell r="I453">
            <v>93802.608000000007</v>
          </cell>
          <cell r="J453">
            <v>0</v>
          </cell>
          <cell r="K453">
            <v>0</v>
          </cell>
        </row>
        <row r="454">
          <cell r="C454" t="str">
            <v>Sæï truûc chè 400V</v>
          </cell>
          <cell r="D454" t="str">
            <v>Caïi</v>
          </cell>
          <cell r="E454">
            <v>168.84</v>
          </cell>
          <cell r="F454">
            <v>3500</v>
          </cell>
          <cell r="I454">
            <v>590940</v>
          </cell>
          <cell r="J454">
            <v>0</v>
          </cell>
          <cell r="K454">
            <v>0</v>
          </cell>
        </row>
        <row r="455">
          <cell r="C455" t="str">
            <v>Boulon theïp maû keîm M14x120</v>
          </cell>
          <cell r="D455" t="str">
            <v>Bäü</v>
          </cell>
          <cell r="E455">
            <v>168</v>
          </cell>
          <cell r="F455">
            <v>4500</v>
          </cell>
          <cell r="I455">
            <v>756000</v>
          </cell>
          <cell r="J455">
            <v>0</v>
          </cell>
          <cell r="K455">
            <v>0</v>
          </cell>
        </row>
        <row r="456">
          <cell r="C456" t="str">
            <v>Keûp caïp nhäm, dáy AV-185</v>
          </cell>
          <cell r="D456" t="str">
            <v>Caïi</v>
          </cell>
          <cell r="E456">
            <v>6</v>
          </cell>
          <cell r="F456">
            <v>31500</v>
          </cell>
          <cell r="G456">
            <v>6546</v>
          </cell>
          <cell r="I456">
            <v>189000</v>
          </cell>
          <cell r="J456">
            <v>39276</v>
          </cell>
          <cell r="K456">
            <v>0</v>
          </cell>
        </row>
        <row r="457">
          <cell r="C457" t="str">
            <v>Keûp caïp nhäm, dáy AV-120</v>
          </cell>
          <cell r="D457" t="str">
            <v>Caïi</v>
          </cell>
          <cell r="E457">
            <v>234</v>
          </cell>
          <cell r="F457">
            <v>25000</v>
          </cell>
          <cell r="G457">
            <v>6546</v>
          </cell>
          <cell r="I457">
            <v>5850000</v>
          </cell>
          <cell r="J457">
            <v>1531764</v>
          </cell>
          <cell r="K457">
            <v>0</v>
          </cell>
        </row>
        <row r="458">
          <cell r="C458" t="str">
            <v>Keûp caïp nhäm, dáy AV-95</v>
          </cell>
          <cell r="D458" t="str">
            <v>Caïi</v>
          </cell>
          <cell r="E458">
            <v>50</v>
          </cell>
          <cell r="F458">
            <v>20000</v>
          </cell>
          <cell r="G458">
            <v>6546</v>
          </cell>
          <cell r="I458">
            <v>1000000</v>
          </cell>
          <cell r="J458">
            <v>327300</v>
          </cell>
          <cell r="K458">
            <v>0</v>
          </cell>
        </row>
        <row r="459">
          <cell r="C459" t="str">
            <v>Keûp caïp nhäm, dáy AV-50, AV-70</v>
          </cell>
          <cell r="D459" t="str">
            <v>Caïi</v>
          </cell>
          <cell r="E459">
            <v>118</v>
          </cell>
          <cell r="F459">
            <v>14500</v>
          </cell>
          <cell r="G459">
            <v>6546</v>
          </cell>
          <cell r="I459">
            <v>1711000</v>
          </cell>
          <cell r="J459">
            <v>772428</v>
          </cell>
          <cell r="K459">
            <v>0</v>
          </cell>
        </row>
        <row r="460">
          <cell r="C460" t="str">
            <v>Læåîi cæa sàõt</v>
          </cell>
          <cell r="D460" t="str">
            <v>Caïi</v>
          </cell>
          <cell r="E460">
            <v>13</v>
          </cell>
          <cell r="F460">
            <v>4500</v>
          </cell>
          <cell r="I460">
            <v>58500</v>
          </cell>
          <cell r="J460">
            <v>0</v>
          </cell>
          <cell r="K460">
            <v>0</v>
          </cell>
        </row>
        <row r="461">
          <cell r="C461" t="str">
            <v>Dáöu RP-7 âãø thaïo xaì</v>
          </cell>
          <cell r="D461" t="str">
            <v>Bçnh</v>
          </cell>
          <cell r="E461">
            <v>1</v>
          </cell>
          <cell r="F461">
            <v>38000</v>
          </cell>
          <cell r="I461">
            <v>38000</v>
          </cell>
          <cell r="J461">
            <v>0</v>
          </cell>
          <cell r="K461">
            <v>0</v>
          </cell>
        </row>
        <row r="462">
          <cell r="C462" t="str">
            <v>Làõp sæï 400V</v>
          </cell>
          <cell r="D462" t="str">
            <v>Sæï</v>
          </cell>
          <cell r="E462">
            <v>168</v>
          </cell>
          <cell r="F462">
            <v>132</v>
          </cell>
          <cell r="G462">
            <v>1778.2</v>
          </cell>
          <cell r="I462">
            <v>22176</v>
          </cell>
          <cell r="J462">
            <v>298737.60000000003</v>
          </cell>
          <cell r="K462">
            <v>0</v>
          </cell>
        </row>
        <row r="463">
          <cell r="C463" t="str">
            <v>Keïo dáy &lt;= 95mm2 væåüt âæåìng &lt;= 10m</v>
          </cell>
          <cell r="D463" t="str">
            <v>Vë trê</v>
          </cell>
          <cell r="E463">
            <v>4</v>
          </cell>
          <cell r="F463">
            <v>124606</v>
          </cell>
          <cell r="G463">
            <v>320239</v>
          </cell>
          <cell r="I463">
            <v>498424</v>
          </cell>
          <cell r="J463">
            <v>1280956</v>
          </cell>
          <cell r="K463">
            <v>0</v>
          </cell>
        </row>
        <row r="464">
          <cell r="C464" t="str">
            <v>Keïo dáy &lt;= 150mm2 væåüt âæåìng &lt;= 10m</v>
          </cell>
          <cell r="D464" t="str">
            <v>Vë trê</v>
          </cell>
          <cell r="E464">
            <v>2</v>
          </cell>
          <cell r="F464">
            <v>159008</v>
          </cell>
          <cell r="G464">
            <v>391646</v>
          </cell>
          <cell r="I464">
            <v>318016</v>
          </cell>
          <cell r="J464">
            <v>783292</v>
          </cell>
          <cell r="K464">
            <v>0</v>
          </cell>
        </row>
        <row r="465">
          <cell r="C465" t="str">
            <v>Keïo dáy &lt;= 150mm2 væåüt âæåìng &gt; 10m</v>
          </cell>
          <cell r="D465" t="str">
            <v>Vë trê</v>
          </cell>
          <cell r="E465">
            <v>1</v>
          </cell>
          <cell r="F465">
            <v>197344</v>
          </cell>
          <cell r="G465">
            <v>469289</v>
          </cell>
          <cell r="I465">
            <v>197344</v>
          </cell>
          <cell r="J465">
            <v>469289</v>
          </cell>
          <cell r="K465">
            <v>0</v>
          </cell>
        </row>
        <row r="466">
          <cell r="C466" t="str">
            <v>Raîi dáy AV-50 bàòng thuí cäng trong thë xaî</v>
          </cell>
          <cell r="D466" t="str">
            <v>Kmdáy</v>
          </cell>
          <cell r="E466">
            <v>0.16200000000000001</v>
          </cell>
          <cell r="G466">
            <v>481755.7</v>
          </cell>
          <cell r="I466">
            <v>0</v>
          </cell>
          <cell r="J466">
            <v>78044.4234</v>
          </cell>
          <cell r="K466">
            <v>0</v>
          </cell>
        </row>
        <row r="467">
          <cell r="C467" t="str">
            <v>Raîi dáy AV-70 bàòng thuí cäng trong thë xaî</v>
          </cell>
          <cell r="D467" t="str">
            <v>Kmdáy</v>
          </cell>
          <cell r="E467">
            <v>0.372</v>
          </cell>
          <cell r="G467">
            <v>647360.30000000005</v>
          </cell>
          <cell r="I467">
            <v>0</v>
          </cell>
          <cell r="J467">
            <v>240818.03160000002</v>
          </cell>
          <cell r="K467">
            <v>0</v>
          </cell>
        </row>
        <row r="468">
          <cell r="C468" t="str">
            <v>Raîi dáy AV-95 bàòng thuí cäng trong thë xaî</v>
          </cell>
          <cell r="D468" t="str">
            <v>Kmdáy</v>
          </cell>
          <cell r="E468">
            <v>0.45500000000000002</v>
          </cell>
          <cell r="G468">
            <v>884474.2</v>
          </cell>
          <cell r="I468">
            <v>0</v>
          </cell>
          <cell r="J468">
            <v>402435.761</v>
          </cell>
          <cell r="K468">
            <v>0</v>
          </cell>
        </row>
        <row r="469">
          <cell r="C469" t="str">
            <v>Raîi dáy AV-120 bàòng thuí cäng trong thë xaî</v>
          </cell>
          <cell r="D469" t="str">
            <v>Kmdáy</v>
          </cell>
          <cell r="E469">
            <v>1.0249999999999999</v>
          </cell>
          <cell r="G469">
            <v>1363805.7</v>
          </cell>
          <cell r="I469">
            <v>0</v>
          </cell>
          <cell r="J469">
            <v>1397900.8424999998</v>
          </cell>
          <cell r="K469">
            <v>0</v>
          </cell>
        </row>
        <row r="470">
          <cell r="C470" t="str">
            <v>Keïo dáy &lt;= 95mm2 taûi vë trê beí goïc</v>
          </cell>
          <cell r="D470" t="str">
            <v>Vë trê</v>
          </cell>
          <cell r="E470">
            <v>2</v>
          </cell>
          <cell r="G470">
            <v>124728</v>
          </cell>
          <cell r="I470">
            <v>0</v>
          </cell>
          <cell r="J470">
            <v>249456</v>
          </cell>
          <cell r="K470">
            <v>0</v>
          </cell>
        </row>
        <row r="471">
          <cell r="C471" t="str">
            <v>Keïo dáy &lt;= 150mm2 taûi vë trê beí goïc</v>
          </cell>
          <cell r="D471" t="str">
            <v>Vë trê</v>
          </cell>
          <cell r="E471">
            <v>3</v>
          </cell>
          <cell r="G471">
            <v>157781</v>
          </cell>
          <cell r="I471">
            <v>0</v>
          </cell>
          <cell r="J471">
            <v>473343</v>
          </cell>
          <cell r="K471">
            <v>0</v>
          </cell>
        </row>
        <row r="472">
          <cell r="C472" t="str">
            <v>Bäúc dåî phuû kiãûn caïc loaûi</v>
          </cell>
          <cell r="D472" t="str">
            <v>Táún</v>
          </cell>
          <cell r="E472">
            <v>0.28999999999999998</v>
          </cell>
          <cell r="G472">
            <v>12447</v>
          </cell>
          <cell r="I472">
            <v>0</v>
          </cell>
          <cell r="J472">
            <v>3609.6299999999997</v>
          </cell>
          <cell r="K472">
            <v>0</v>
          </cell>
        </row>
        <row r="473">
          <cell r="C473" t="str">
            <v>V/c TC phuû kiãûn caïc loaûi, cæû ly 82m</v>
          </cell>
          <cell r="D473" t="str">
            <v>Táún</v>
          </cell>
          <cell r="E473">
            <v>0.28999999999999998</v>
          </cell>
          <cell r="G473">
            <v>16379.25</v>
          </cell>
          <cell r="I473">
            <v>0</v>
          </cell>
          <cell r="J473">
            <v>4749.9825000000001</v>
          </cell>
          <cell r="K473">
            <v>0</v>
          </cell>
        </row>
        <row r="474">
          <cell r="C474" t="str">
            <v>Bäúc dåî dáy dáùn caïc loaûi</v>
          </cell>
          <cell r="D474" t="str">
            <v>Táún</v>
          </cell>
          <cell r="E474">
            <v>0.221</v>
          </cell>
          <cell r="G474">
            <v>14225</v>
          </cell>
          <cell r="I474">
            <v>0</v>
          </cell>
          <cell r="J474">
            <v>3143.7249999999999</v>
          </cell>
          <cell r="K474">
            <v>0</v>
          </cell>
        </row>
        <row r="475">
          <cell r="C475" t="str">
            <v>V/c TC dáy dáùn caïc loaûi, cæû ly 82m</v>
          </cell>
          <cell r="D475" t="str">
            <v>Táún</v>
          </cell>
          <cell r="E475">
            <v>0.221</v>
          </cell>
          <cell r="G475">
            <v>16549.32</v>
          </cell>
          <cell r="I475">
            <v>0</v>
          </cell>
          <cell r="J475">
            <v>3657.3997199999999</v>
          </cell>
          <cell r="K475">
            <v>0</v>
          </cell>
        </row>
        <row r="476">
          <cell r="C476" t="str">
            <v>Bäúc dåî sæï caïc loaûi</v>
          </cell>
          <cell r="D476" t="str">
            <v>Táún</v>
          </cell>
          <cell r="E476">
            <v>0.16800000000000001</v>
          </cell>
          <cell r="G476">
            <v>24598</v>
          </cell>
          <cell r="I476">
            <v>0</v>
          </cell>
          <cell r="J476">
            <v>4132.4639999999999</v>
          </cell>
          <cell r="K476">
            <v>0</v>
          </cell>
        </row>
        <row r="477">
          <cell r="C477" t="str">
            <v>V/c TC sæï caïc loaûi, cæû ly 82m</v>
          </cell>
          <cell r="D477" t="str">
            <v>Táún</v>
          </cell>
          <cell r="E477">
            <v>0.16800000000000001</v>
          </cell>
          <cell r="G477">
            <v>21506.880000000001</v>
          </cell>
          <cell r="I477">
            <v>0</v>
          </cell>
          <cell r="J477">
            <v>3613.1558400000004</v>
          </cell>
          <cell r="K477">
            <v>0</v>
          </cell>
        </row>
        <row r="478">
          <cell r="C478" t="str">
            <v>Bäúc dåî phuû duûng cuû thi cäng caïc loaûi</v>
          </cell>
          <cell r="D478" t="str">
            <v>Táún</v>
          </cell>
          <cell r="E478">
            <v>2.5</v>
          </cell>
          <cell r="G478">
            <v>9780</v>
          </cell>
          <cell r="I478">
            <v>0</v>
          </cell>
          <cell r="J478">
            <v>24450</v>
          </cell>
          <cell r="K478">
            <v>0</v>
          </cell>
        </row>
        <row r="479">
          <cell r="C479" t="str">
            <v>V/c TC duûng cuû thi cäng, cæû ly 82m</v>
          </cell>
          <cell r="D479" t="str">
            <v>Táún</v>
          </cell>
          <cell r="E479">
            <v>2.5</v>
          </cell>
          <cell r="G479">
            <v>15042.65</v>
          </cell>
          <cell r="I479">
            <v>0</v>
          </cell>
          <cell r="J479">
            <v>37606.625</v>
          </cell>
          <cell r="K479">
            <v>0</v>
          </cell>
        </row>
        <row r="486">
          <cell r="C486" t="str">
            <v>KHÄÚI LÆÅÜNG PHAÏT SINH</v>
          </cell>
        </row>
        <row r="487">
          <cell r="C487" t="str">
            <v>NÄÜI DUNG CHI PHÊ</v>
          </cell>
          <cell r="D487" t="str">
            <v>ÂVT</v>
          </cell>
          <cell r="E487" t="str">
            <v>S.LG
CAÍ HAO</v>
          </cell>
          <cell r="F487" t="str">
            <v>ÂÅN GIAÏ</v>
          </cell>
          <cell r="I487" t="str">
            <v>THAÌNH TIÃÖN</v>
          </cell>
        </row>
        <row r="488">
          <cell r="F488" t="str">
            <v>VÁÛT LIÃÛU</v>
          </cell>
          <cell r="G488" t="str">
            <v>NHÁN CÄNG</v>
          </cell>
          <cell r="H488" t="str">
            <v>MAÏY T CÄNG</v>
          </cell>
          <cell r="I488" t="str">
            <v>VÁÛT LIÃÛU</v>
          </cell>
          <cell r="J488" t="str">
            <v>NHÁN CÄNG</v>
          </cell>
          <cell r="K488" t="str">
            <v>MAÏY T CÄNG</v>
          </cell>
        </row>
        <row r="489">
          <cell r="C489" t="str">
            <v>Moïng âåî trãn cäng taûi moïng cäüt MT-4</v>
          </cell>
          <cell r="I489">
            <v>530870.03769999999</v>
          </cell>
          <cell r="J489">
            <v>155566.6188277</v>
          </cell>
          <cell r="K489">
            <v>669.96050000000002</v>
          </cell>
        </row>
        <row r="490">
          <cell r="C490" t="str">
            <v>Bã täng moïng, âaï 2x4, maïc 150</v>
          </cell>
          <cell r="D490" t="str">
            <v>m3</v>
          </cell>
          <cell r="E490">
            <v>0.55200000000000005</v>
          </cell>
          <cell r="F490">
            <v>359891</v>
          </cell>
          <cell r="G490">
            <v>90686</v>
          </cell>
          <cell r="I490">
            <v>198659.83200000002</v>
          </cell>
          <cell r="J490">
            <v>50058.672000000006</v>
          </cell>
          <cell r="K490">
            <v>0</v>
          </cell>
        </row>
        <row r="491">
          <cell r="C491" t="str">
            <v>Cäút theïp bã täng d &lt;= 10mm</v>
          </cell>
          <cell r="D491" t="str">
            <v>Kg</v>
          </cell>
          <cell r="E491">
            <v>29.71</v>
          </cell>
          <cell r="F491">
            <v>5730.67</v>
          </cell>
          <cell r="G491">
            <v>405.99</v>
          </cell>
          <cell r="H491">
            <v>22.55</v>
          </cell>
          <cell r="I491">
            <v>170258.20570000002</v>
          </cell>
          <cell r="J491">
            <v>12061.9629</v>
          </cell>
          <cell r="K491">
            <v>669.96050000000002</v>
          </cell>
        </row>
        <row r="492">
          <cell r="C492" t="str">
            <v>Vaïn khuän gäù moïng cäüt</v>
          </cell>
          <cell r="D492" t="str">
            <v>m2</v>
          </cell>
          <cell r="E492">
            <v>7</v>
          </cell>
          <cell r="F492">
            <v>23136</v>
          </cell>
          <cell r="G492">
            <v>10692</v>
          </cell>
          <cell r="I492">
            <v>161952</v>
          </cell>
          <cell r="J492">
            <v>74844</v>
          </cell>
          <cell r="K49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2"/>
      <sheetName val="Sheet5"/>
      <sheetName val="Sheet 4"/>
      <sheetName val="Shet 1"/>
      <sheetName val="HQ dieu chinh DA (07.4,05)"/>
      <sheetName val="Dieu chinh (22.4.05)"/>
      <sheetName val="hieu qua dieu chinh (05.5.05)"/>
      <sheetName val="Thu hoi chinh thuc I (16.9)"/>
      <sheetName val="Thu hoi chinh thuc II (24.10)"/>
      <sheetName val="P.an khai thac I (16.9)"/>
      <sheetName val="Thu hoi dieu chinh (07.4.05)"/>
      <sheetName val="Gia ban dieu chinh (07.4.05)"/>
      <sheetName val="Sheet 3"/>
      <sheetName val="00000000"/>
      <sheetName val="XXXXXXXX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 DD 22"/>
      <sheetName val="DG vat tu"/>
      <sheetName val="TH"/>
      <sheetName val="chi tiet c"/>
      <sheetName val="Tong hop DZ 22"/>
      <sheetName val=" TH-0,4"/>
      <sheetName val="bia 22"/>
      <sheetName val="DIEN 22"/>
      <sheetName val="PD DD 0,4"/>
      <sheetName val="VCDD0,4"/>
      <sheetName val="Bia 0,4"/>
      <sheetName val="DD-TBA"/>
      <sheetName val="DG VC VT 36"/>
      <sheetName val="TH-TBA"/>
      <sheetName val="bia TBA"/>
      <sheetName val="TONG KE DZ 22 KV"/>
      <sheetName val="TONG KE DZ 0.4 KV"/>
      <sheetName val="TONG KE TBA"/>
      <sheetName val="Don gia Soc Trang"/>
    </sheetNames>
    <sheetDataSet>
      <sheetData sheetId="0" refreshError="1"/>
      <sheetData sheetId="1" refreshError="1">
        <row r="1">
          <cell r="A1" t="str">
            <v>ÂÅN GIAÏ VÁÛT TÆ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 9"/>
      <sheetName val="so 10"/>
      <sheetName val="so 11"/>
      <sheetName val="so 12"/>
      <sheetName val="so 13"/>
      <sheetName val="so 14"/>
      <sheetName val="so 15"/>
      <sheetName val="so 16"/>
      <sheetName val="cu the tung ho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Sheet16"/>
    </sheetNames>
    <sheetDataSet>
      <sheetData sheetId="0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A5" t="str">
            <v>D12</v>
          </cell>
          <cell r="C5" t="str">
            <v>Ñaø caûn BTCT 1,2m</v>
          </cell>
          <cell r="D5" t="str">
            <v>caùi</v>
          </cell>
          <cell r="F5">
            <v>67200</v>
          </cell>
          <cell r="I5">
            <v>67200</v>
          </cell>
        </row>
        <row r="6">
          <cell r="A6" t="str">
            <v>D15</v>
          </cell>
          <cell r="C6" t="str">
            <v>Ñaø caûn BTCT 1,5m</v>
          </cell>
          <cell r="D6" t="str">
            <v>caùi</v>
          </cell>
          <cell r="F6">
            <v>166000</v>
          </cell>
          <cell r="I6">
            <v>166000</v>
          </cell>
        </row>
        <row r="7">
          <cell r="A7" t="str">
            <v>D20</v>
          </cell>
          <cell r="C7" t="str">
            <v>Ñaø caûn BTCT 2,0m</v>
          </cell>
          <cell r="D7" t="str">
            <v>caùi</v>
          </cell>
          <cell r="F7">
            <v>250000</v>
          </cell>
          <cell r="I7">
            <v>250000</v>
          </cell>
        </row>
        <row r="8">
          <cell r="A8" t="str">
            <v>D25</v>
          </cell>
          <cell r="C8" t="str">
            <v>Ñaø caûn BTCT 2,5m</v>
          </cell>
          <cell r="D8" t="str">
            <v>caùi</v>
          </cell>
          <cell r="F8">
            <v>525000</v>
          </cell>
          <cell r="I8">
            <v>525000</v>
          </cell>
        </row>
        <row r="9">
          <cell r="A9" t="str">
            <v>DN400</v>
          </cell>
          <cell r="C9" t="str">
            <v>Ñeá neo BTCT 400x1500</v>
          </cell>
          <cell r="D9" t="str">
            <v>caùi</v>
          </cell>
          <cell r="F9">
            <v>134500</v>
          </cell>
          <cell r="I9">
            <v>134500</v>
          </cell>
        </row>
        <row r="10">
          <cell r="A10" t="str">
            <v>DN600</v>
          </cell>
          <cell r="C10" t="str">
            <v>Ñeá neo BTCT 600x1500</v>
          </cell>
          <cell r="D10" t="str">
            <v>caùi</v>
          </cell>
          <cell r="F10">
            <v>189500</v>
          </cell>
          <cell r="I10">
            <v>189500</v>
          </cell>
        </row>
        <row r="11">
          <cell r="A11" t="str">
            <v>DN1500</v>
          </cell>
          <cell r="C11" t="str">
            <v>Ñeá neo BTCT 1500x500</v>
          </cell>
          <cell r="D11" t="str">
            <v>caùi</v>
          </cell>
          <cell r="F11">
            <v>170000</v>
          </cell>
          <cell r="I11">
            <v>170000</v>
          </cell>
        </row>
        <row r="12">
          <cell r="A12" t="str">
            <v>DN1200</v>
          </cell>
          <cell r="C12" t="str">
            <v>Ñeá neo BTCT 1200x500</v>
          </cell>
          <cell r="D12" t="str">
            <v>caùi</v>
          </cell>
          <cell r="F12">
            <v>110000</v>
          </cell>
          <cell r="I12">
            <v>110000</v>
          </cell>
        </row>
        <row r="13">
          <cell r="A13" t="str">
            <v>BNH</v>
          </cell>
          <cell r="C13" t="str">
            <v>Bieån soá - Baûng nguy hieåm</v>
          </cell>
          <cell r="D13" t="str">
            <v>caùi</v>
          </cell>
          <cell r="F13">
            <v>10000</v>
          </cell>
          <cell r="I13">
            <v>10000</v>
          </cell>
        </row>
        <row r="14">
          <cell r="A14" t="str">
            <v>B460</v>
          </cell>
          <cell r="C14" t="str">
            <v>Boulon 4x60</v>
          </cell>
          <cell r="D14" t="str">
            <v>boä</v>
          </cell>
          <cell r="F14">
            <v>500</v>
          </cell>
          <cell r="I14">
            <v>500</v>
          </cell>
        </row>
        <row r="15">
          <cell r="A15" t="str">
            <v>B1040</v>
          </cell>
          <cell r="C15" t="str">
            <v>Boulon 10x40</v>
          </cell>
          <cell r="D15" t="str">
            <v>boä</v>
          </cell>
          <cell r="F15">
            <v>800</v>
          </cell>
          <cell r="I15">
            <v>800</v>
          </cell>
        </row>
        <row r="16">
          <cell r="A16" t="str">
            <v>B1050</v>
          </cell>
          <cell r="C16" t="str">
            <v>Boulon 10x50</v>
          </cell>
          <cell r="D16" t="str">
            <v>boä</v>
          </cell>
          <cell r="F16">
            <v>800</v>
          </cell>
          <cell r="I16">
            <v>800</v>
          </cell>
        </row>
        <row r="17">
          <cell r="A17" t="str">
            <v>B1230</v>
          </cell>
          <cell r="C17" t="str">
            <v>Boulon 12x30</v>
          </cell>
          <cell r="D17" t="str">
            <v>boä</v>
          </cell>
          <cell r="F17">
            <v>800</v>
          </cell>
          <cell r="I17">
            <v>800</v>
          </cell>
        </row>
        <row r="18">
          <cell r="A18" t="str">
            <v>B1250</v>
          </cell>
          <cell r="C18" t="str">
            <v>Boulon 12x50</v>
          </cell>
          <cell r="D18" t="str">
            <v>boä</v>
          </cell>
          <cell r="F18">
            <v>1200</v>
          </cell>
          <cell r="I18">
            <v>1200</v>
          </cell>
        </row>
        <row r="19">
          <cell r="A19" t="str">
            <v>B1260</v>
          </cell>
          <cell r="C19" t="str">
            <v>Boulon 12x60</v>
          </cell>
          <cell r="D19" t="str">
            <v>boä</v>
          </cell>
          <cell r="F19">
            <v>1500</v>
          </cell>
          <cell r="I19">
            <v>1500</v>
          </cell>
        </row>
        <row r="20">
          <cell r="A20" t="str">
            <v>B1450</v>
          </cell>
          <cell r="C20" t="str">
            <v>Boulon 14x50</v>
          </cell>
          <cell r="D20" t="str">
            <v>boä</v>
          </cell>
          <cell r="F20">
            <v>1500</v>
          </cell>
          <cell r="I20">
            <v>1500</v>
          </cell>
        </row>
        <row r="21">
          <cell r="A21" t="str">
            <v>B16100V</v>
          </cell>
          <cell r="C21" t="str">
            <v>Boulon 16x100/100</v>
          </cell>
          <cell r="D21" t="str">
            <v>boä</v>
          </cell>
          <cell r="F21">
            <v>3200</v>
          </cell>
          <cell r="I21">
            <v>3200</v>
          </cell>
        </row>
        <row r="22">
          <cell r="A22" t="str">
            <v>B1680V</v>
          </cell>
          <cell r="C22" t="str">
            <v>Boulon 16x80/80</v>
          </cell>
          <cell r="D22" t="str">
            <v>boä</v>
          </cell>
          <cell r="F22">
            <v>3000</v>
          </cell>
          <cell r="I22">
            <v>3000</v>
          </cell>
        </row>
        <row r="23">
          <cell r="A23" t="str">
            <v>B16230</v>
          </cell>
          <cell r="C23" t="str">
            <v>Boulon 16x230/80</v>
          </cell>
          <cell r="D23" t="str">
            <v>boä</v>
          </cell>
          <cell r="F23">
            <v>6000</v>
          </cell>
          <cell r="I23">
            <v>6000</v>
          </cell>
        </row>
        <row r="24">
          <cell r="A24" t="str">
            <v>B16240</v>
          </cell>
          <cell r="C24" t="str">
            <v>Boulon 16x240/80</v>
          </cell>
          <cell r="D24" t="str">
            <v>boä</v>
          </cell>
          <cell r="F24">
            <v>5500</v>
          </cell>
          <cell r="I24">
            <v>5500</v>
          </cell>
        </row>
        <row r="25">
          <cell r="A25" t="str">
            <v>B16250</v>
          </cell>
          <cell r="C25" t="str">
            <v>Boulon 16x250</v>
          </cell>
          <cell r="D25" t="str">
            <v>boä</v>
          </cell>
          <cell r="F25">
            <v>6000</v>
          </cell>
          <cell r="I25">
            <v>6000</v>
          </cell>
        </row>
        <row r="26">
          <cell r="A26" t="str">
            <v>B16260</v>
          </cell>
          <cell r="C26" t="str">
            <v>Boulon 16x260/80</v>
          </cell>
          <cell r="D26" t="str">
            <v>boä</v>
          </cell>
          <cell r="F26">
            <v>6000</v>
          </cell>
          <cell r="I26">
            <v>6000</v>
          </cell>
        </row>
        <row r="27">
          <cell r="A27" t="str">
            <v>B16280</v>
          </cell>
          <cell r="C27" t="str">
            <v>Boulon 16x280/80</v>
          </cell>
          <cell r="D27" t="str">
            <v>boä</v>
          </cell>
          <cell r="F27">
            <v>6500</v>
          </cell>
          <cell r="I27">
            <v>6500</v>
          </cell>
        </row>
        <row r="28">
          <cell r="A28" t="str">
            <v>B16300</v>
          </cell>
          <cell r="C28" t="str">
            <v>Boulon 16x300</v>
          </cell>
          <cell r="D28" t="str">
            <v>boä</v>
          </cell>
          <cell r="F28">
            <v>7500</v>
          </cell>
          <cell r="I28">
            <v>7500</v>
          </cell>
        </row>
        <row r="29">
          <cell r="A29" t="str">
            <v>B16320</v>
          </cell>
          <cell r="C29" t="str">
            <v>Boulon 16x320</v>
          </cell>
          <cell r="D29" t="str">
            <v>boä</v>
          </cell>
          <cell r="F29">
            <v>7500</v>
          </cell>
          <cell r="I29">
            <v>7500</v>
          </cell>
        </row>
        <row r="30">
          <cell r="A30" t="str">
            <v>B16350</v>
          </cell>
          <cell r="C30" t="str">
            <v>Boulon 16x350</v>
          </cell>
          <cell r="D30" t="str">
            <v>boä</v>
          </cell>
          <cell r="F30">
            <v>8000</v>
          </cell>
          <cell r="I30">
            <v>8000</v>
          </cell>
        </row>
        <row r="31">
          <cell r="A31" t="str">
            <v>B16450</v>
          </cell>
          <cell r="C31" t="str">
            <v>Boulon 16x350</v>
          </cell>
          <cell r="D31" t="str">
            <v>boä</v>
          </cell>
          <cell r="F31">
            <v>8500</v>
          </cell>
          <cell r="I31">
            <v>8500</v>
          </cell>
        </row>
        <row r="32">
          <cell r="A32" t="str">
            <v>B16400v</v>
          </cell>
          <cell r="C32" t="str">
            <v>Boulon 16x400VRS</v>
          </cell>
          <cell r="D32" t="str">
            <v>boä</v>
          </cell>
          <cell r="F32">
            <v>8500</v>
          </cell>
          <cell r="I32">
            <v>8500</v>
          </cell>
        </row>
        <row r="33">
          <cell r="A33" t="str">
            <v>B16600</v>
          </cell>
          <cell r="C33" t="str">
            <v>Boulon 16x600</v>
          </cell>
          <cell r="D33" t="str">
            <v>boä</v>
          </cell>
          <cell r="F33">
            <v>18000</v>
          </cell>
          <cell r="I33">
            <v>18000</v>
          </cell>
        </row>
        <row r="34">
          <cell r="A34" t="str">
            <v>B16200V</v>
          </cell>
          <cell r="C34" t="str">
            <v>Boulon 16x200VRS</v>
          </cell>
          <cell r="D34" t="str">
            <v>boä</v>
          </cell>
          <cell r="F34">
            <v>6000</v>
          </cell>
          <cell r="I34">
            <v>6000</v>
          </cell>
        </row>
        <row r="35">
          <cell r="A35" t="str">
            <v>B16300V</v>
          </cell>
          <cell r="C35" t="str">
            <v>Boulon 16x300VRS</v>
          </cell>
          <cell r="D35" t="str">
            <v>boä</v>
          </cell>
          <cell r="F35">
            <v>8500</v>
          </cell>
          <cell r="I35">
            <v>8500</v>
          </cell>
        </row>
        <row r="36">
          <cell r="A36" t="str">
            <v>B1635</v>
          </cell>
          <cell r="C36" t="str">
            <v>Boulon 16x35/28</v>
          </cell>
          <cell r="D36" t="str">
            <v>boä</v>
          </cell>
          <cell r="F36">
            <v>2190</v>
          </cell>
          <cell r="I36">
            <v>2190</v>
          </cell>
        </row>
        <row r="37">
          <cell r="A37" t="str">
            <v>B1640</v>
          </cell>
          <cell r="C37" t="str">
            <v>Boulon 16x40/28</v>
          </cell>
          <cell r="D37" t="str">
            <v>boä</v>
          </cell>
          <cell r="F37">
            <v>2190</v>
          </cell>
          <cell r="I37">
            <v>2190</v>
          </cell>
        </row>
        <row r="38">
          <cell r="A38" t="str">
            <v>B1650</v>
          </cell>
          <cell r="C38" t="str">
            <v>Boulon 16x50</v>
          </cell>
          <cell r="D38" t="str">
            <v>boä</v>
          </cell>
          <cell r="F38">
            <v>2500</v>
          </cell>
          <cell r="I38">
            <v>2500</v>
          </cell>
        </row>
        <row r="39">
          <cell r="A39" t="str">
            <v>B221000</v>
          </cell>
          <cell r="C39" t="str">
            <v>Boulon 22x1000</v>
          </cell>
          <cell r="D39" t="str">
            <v>boä</v>
          </cell>
          <cell r="F39">
            <v>36500</v>
          </cell>
          <cell r="I39">
            <v>36500</v>
          </cell>
        </row>
        <row r="40">
          <cell r="A40" t="str">
            <v>B22260</v>
          </cell>
          <cell r="C40" t="str">
            <v>Boulon 22x260</v>
          </cell>
          <cell r="D40" t="str">
            <v>boä</v>
          </cell>
          <cell r="F40">
            <v>11300</v>
          </cell>
          <cell r="I40">
            <v>11300</v>
          </cell>
        </row>
        <row r="41">
          <cell r="A41" t="str">
            <v>B22460</v>
          </cell>
          <cell r="C41" t="str">
            <v>Boulon 22x460</v>
          </cell>
          <cell r="D41" t="str">
            <v>boä</v>
          </cell>
          <cell r="F41">
            <v>17000</v>
          </cell>
          <cell r="I41">
            <v>17000</v>
          </cell>
        </row>
        <row r="42">
          <cell r="A42" t="str">
            <v>B22500</v>
          </cell>
          <cell r="C42" t="str">
            <v>Boulon 22x500/150</v>
          </cell>
          <cell r="D42" t="str">
            <v>boä</v>
          </cell>
          <cell r="F42">
            <v>19200</v>
          </cell>
          <cell r="I42">
            <v>19200</v>
          </cell>
        </row>
        <row r="43">
          <cell r="A43" t="str">
            <v>B22550</v>
          </cell>
          <cell r="C43" t="str">
            <v>Boulon 22x550/100</v>
          </cell>
          <cell r="D43" t="str">
            <v>boä</v>
          </cell>
          <cell r="F43">
            <v>22000</v>
          </cell>
          <cell r="I43">
            <v>22000</v>
          </cell>
        </row>
        <row r="44">
          <cell r="A44" t="str">
            <v>B22650</v>
          </cell>
          <cell r="C44" t="str">
            <v>Boulon 22x650</v>
          </cell>
          <cell r="D44" t="str">
            <v>boä</v>
          </cell>
          <cell r="F44">
            <v>22000</v>
          </cell>
          <cell r="I44">
            <v>22000</v>
          </cell>
        </row>
        <row r="45">
          <cell r="A45" t="str">
            <v>B22600</v>
          </cell>
          <cell r="C45" t="str">
            <v>Boulon 22x600</v>
          </cell>
          <cell r="D45" t="str">
            <v>boä</v>
          </cell>
          <cell r="F45">
            <v>18000</v>
          </cell>
          <cell r="I45">
            <v>18000</v>
          </cell>
        </row>
        <row r="46">
          <cell r="A46" t="str">
            <v>B22800</v>
          </cell>
          <cell r="C46" t="str">
            <v>Boulon 22x800</v>
          </cell>
          <cell r="D46" t="str">
            <v>boä</v>
          </cell>
          <cell r="F46">
            <v>27000</v>
          </cell>
          <cell r="I46">
            <v>27000</v>
          </cell>
        </row>
        <row r="47">
          <cell r="A47" t="str">
            <v>B22850</v>
          </cell>
          <cell r="C47" t="str">
            <v>Boulon 22x850</v>
          </cell>
          <cell r="D47" t="str">
            <v>boä</v>
          </cell>
          <cell r="F47">
            <v>27000</v>
          </cell>
          <cell r="I47">
            <v>27000</v>
          </cell>
        </row>
        <row r="48">
          <cell r="A48" t="str">
            <v>B30800</v>
          </cell>
          <cell r="C48" t="str">
            <v>Boulon 30x800</v>
          </cell>
          <cell r="D48" t="str">
            <v>boä</v>
          </cell>
          <cell r="F48">
            <v>52000</v>
          </cell>
          <cell r="I48">
            <v>52000</v>
          </cell>
        </row>
        <row r="49">
          <cell r="A49" t="str">
            <v>B301000</v>
          </cell>
          <cell r="C49" t="str">
            <v>Boulon 30x1000</v>
          </cell>
          <cell r="D49" t="str">
            <v>boä</v>
          </cell>
          <cell r="F49">
            <v>60000</v>
          </cell>
          <cell r="I49">
            <v>60000</v>
          </cell>
        </row>
        <row r="50">
          <cell r="A50" t="str">
            <v>LD606</v>
          </cell>
          <cell r="C50" t="str">
            <v>Longden vuoâng 60x60x6</v>
          </cell>
          <cell r="D50" t="str">
            <v>caùi</v>
          </cell>
          <cell r="F50">
            <v>800</v>
          </cell>
          <cell r="I50">
            <v>800</v>
          </cell>
        </row>
        <row r="51">
          <cell r="A51" t="str">
            <v>BM16230</v>
          </cell>
          <cell r="C51" t="str">
            <v>Boulon maét 16x230</v>
          </cell>
          <cell r="D51" t="str">
            <v>boä</v>
          </cell>
          <cell r="F51">
            <v>9000</v>
          </cell>
          <cell r="I51">
            <v>9000</v>
          </cell>
        </row>
        <row r="52">
          <cell r="A52" t="str">
            <v>BM16250</v>
          </cell>
          <cell r="C52" t="str">
            <v>Boulon maét 16x250/100</v>
          </cell>
          <cell r="D52" t="str">
            <v>boä</v>
          </cell>
          <cell r="F52">
            <v>10762</v>
          </cell>
          <cell r="I52">
            <v>10762</v>
          </cell>
        </row>
        <row r="53">
          <cell r="A53" t="str">
            <v>BM16300</v>
          </cell>
          <cell r="C53" t="str">
            <v>Boulon maét 16x300</v>
          </cell>
          <cell r="D53" t="str">
            <v>boä</v>
          </cell>
          <cell r="F53">
            <v>10762</v>
          </cell>
          <cell r="I53">
            <v>10762</v>
          </cell>
        </row>
        <row r="54">
          <cell r="A54" t="str">
            <v>BUGD</v>
          </cell>
          <cell r="C54" t="str">
            <v>Boulon U giöõ daây</v>
          </cell>
          <cell r="D54" t="str">
            <v>caùi</v>
          </cell>
          <cell r="F54">
            <v>10909</v>
          </cell>
          <cell r="I54">
            <v>10909</v>
          </cell>
        </row>
        <row r="55">
          <cell r="A55" t="str">
            <v>LD14</v>
          </cell>
          <cell r="C55" t="str">
            <v>Long ñeàn 14</v>
          </cell>
          <cell r="D55" t="str">
            <v>caùi</v>
          </cell>
          <cell r="F55">
            <v>600</v>
          </cell>
          <cell r="I55">
            <v>600</v>
          </cell>
        </row>
        <row r="56">
          <cell r="A56" t="str">
            <v>LD18</v>
          </cell>
          <cell r="C56" t="str">
            <v>Long ñeàn 18</v>
          </cell>
          <cell r="D56" t="str">
            <v>caùi</v>
          </cell>
          <cell r="F56">
            <v>800</v>
          </cell>
          <cell r="I56">
            <v>800</v>
          </cell>
        </row>
        <row r="57">
          <cell r="A57" t="str">
            <v>OXC25</v>
          </cell>
          <cell r="C57" t="str">
            <v>OÁc xieát caùp Cu côõ 25mm2</v>
          </cell>
          <cell r="D57" t="str">
            <v>caùi</v>
          </cell>
          <cell r="F57">
            <v>4100</v>
          </cell>
          <cell r="I57">
            <v>4100</v>
          </cell>
        </row>
        <row r="58">
          <cell r="A58" t="str">
            <v>OXC38</v>
          </cell>
          <cell r="C58" t="str">
            <v>OÁc xieát caùp Cu côõ 38mm2</v>
          </cell>
          <cell r="D58" t="str">
            <v>caùi</v>
          </cell>
          <cell r="F58">
            <v>9200</v>
          </cell>
          <cell r="I58">
            <v>9200</v>
          </cell>
        </row>
        <row r="59">
          <cell r="A59" t="str">
            <v>CT25</v>
          </cell>
          <cell r="C59" t="str">
            <v>Cöø traøm 2,5m</v>
          </cell>
          <cell r="D59" t="str">
            <v>caây</v>
          </cell>
          <cell r="F59">
            <v>7000</v>
          </cell>
          <cell r="I59">
            <v>7000</v>
          </cell>
        </row>
        <row r="60">
          <cell r="A60" t="str">
            <v>CT3</v>
          </cell>
          <cell r="B60" t="str">
            <v>07.7002</v>
          </cell>
          <cell r="C60" t="str">
            <v>Cöø traøm 3m</v>
          </cell>
          <cell r="D60" t="str">
            <v>caây</v>
          </cell>
          <cell r="F60">
            <v>8000</v>
          </cell>
          <cell r="G60">
            <v>1959</v>
          </cell>
          <cell r="I60">
            <v>8000</v>
          </cell>
        </row>
        <row r="61">
          <cell r="A61" t="str">
            <v>CT5</v>
          </cell>
          <cell r="C61" t="str">
            <v>Cöø traøm 5m</v>
          </cell>
          <cell r="D61" t="str">
            <v>caây</v>
          </cell>
          <cell r="F61">
            <v>12000</v>
          </cell>
          <cell r="I61">
            <v>12000</v>
          </cell>
        </row>
        <row r="62">
          <cell r="A62" t="str">
            <v>M22</v>
          </cell>
          <cell r="B62" t="str">
            <v>07.7002</v>
          </cell>
          <cell r="C62" t="str">
            <v>Caùp ñoàng traàn M22mm2</v>
          </cell>
          <cell r="D62" t="str">
            <v>kg</v>
          </cell>
          <cell r="F62">
            <v>30000</v>
          </cell>
          <cell r="G62">
            <v>1959</v>
          </cell>
          <cell r="I62">
            <v>36300</v>
          </cell>
        </row>
        <row r="63">
          <cell r="A63" t="str">
            <v>M25</v>
          </cell>
          <cell r="B63" t="str">
            <v>07.7002</v>
          </cell>
          <cell r="C63" t="str">
            <v>Caùp ñoàng traàn M25mm2</v>
          </cell>
          <cell r="D63" t="str">
            <v>kg</v>
          </cell>
          <cell r="F63">
            <v>30000</v>
          </cell>
          <cell r="G63">
            <v>1959</v>
          </cell>
          <cell r="I63">
            <v>36300</v>
          </cell>
        </row>
        <row r="64">
          <cell r="A64" t="str">
            <v>M48</v>
          </cell>
          <cell r="B64" t="str">
            <v>04.4201</v>
          </cell>
          <cell r="C64" t="str">
            <v>Caùp ñoàng traàn M48mm2</v>
          </cell>
          <cell r="D64" t="str">
            <v>kg</v>
          </cell>
          <cell r="F64">
            <v>29600</v>
          </cell>
          <cell r="G64">
            <v>921</v>
          </cell>
          <cell r="I64">
            <v>36300</v>
          </cell>
        </row>
        <row r="65">
          <cell r="A65" t="str">
            <v>XLPE22</v>
          </cell>
          <cell r="B65" t="str">
            <v>04.4201</v>
          </cell>
          <cell r="C65" t="str">
            <v>Caùp ñoàng boïc 24KV XLPE/PVC 22mm2</v>
          </cell>
          <cell r="D65" t="str">
            <v>meùt</v>
          </cell>
          <cell r="F65">
            <v>21220</v>
          </cell>
          <cell r="G65">
            <v>921</v>
          </cell>
          <cell r="I65">
            <v>21220</v>
          </cell>
        </row>
        <row r="66">
          <cell r="A66" t="str">
            <v>XLPE25</v>
          </cell>
          <cell r="B66" t="str">
            <v>04.4201</v>
          </cell>
          <cell r="C66" t="str">
            <v>Caùp ñoàng boïc 24KV XLPE/PVC 25mm2</v>
          </cell>
          <cell r="D66" t="str">
            <v>meùt</v>
          </cell>
          <cell r="F66">
            <v>22750</v>
          </cell>
          <cell r="G66">
            <v>921</v>
          </cell>
          <cell r="I66">
            <v>22750</v>
          </cell>
        </row>
        <row r="67">
          <cell r="A67" t="str">
            <v>XLPE38</v>
          </cell>
          <cell r="B67" t="str">
            <v>04.4201</v>
          </cell>
          <cell r="C67" t="str">
            <v>Caùp ñoàng boïc 24KV XLPE/PVC 38mm2</v>
          </cell>
          <cell r="D67" t="str">
            <v>meùt</v>
          </cell>
          <cell r="F67">
            <v>28170</v>
          </cell>
          <cell r="G67">
            <v>921</v>
          </cell>
          <cell r="I67">
            <v>28170</v>
          </cell>
        </row>
        <row r="68">
          <cell r="A68" t="str">
            <v>XLPE50</v>
          </cell>
          <cell r="B68" t="str">
            <v>04.4201</v>
          </cell>
          <cell r="C68" t="str">
            <v>Caùp ñoàng boïc 24KV XLPE/PVC 50mm2</v>
          </cell>
          <cell r="D68" t="str">
            <v>meùt</v>
          </cell>
          <cell r="F68">
            <v>34160</v>
          </cell>
          <cell r="G68">
            <v>921</v>
          </cell>
          <cell r="I68">
            <v>34160</v>
          </cell>
        </row>
        <row r="69">
          <cell r="A69" t="str">
            <v>XLPE70</v>
          </cell>
          <cell r="B69" t="str">
            <v>04.4201</v>
          </cell>
          <cell r="C69" t="str">
            <v>Caùp ñoàng boïc 24KV XLPE/PVC 70mm2</v>
          </cell>
          <cell r="D69" t="str">
            <v>meùt</v>
          </cell>
          <cell r="F69">
            <v>42670</v>
          </cell>
          <cell r="G69">
            <v>921</v>
          </cell>
          <cell r="I69">
            <v>42670</v>
          </cell>
        </row>
        <row r="70">
          <cell r="A70" t="str">
            <v>XLPE95</v>
          </cell>
          <cell r="B70" t="str">
            <v>04.4201</v>
          </cell>
          <cell r="C70" t="str">
            <v>Caùp ñoàng boïc 24KV XLPE/PVC 95mm2</v>
          </cell>
          <cell r="D70" t="str">
            <v>meùt</v>
          </cell>
          <cell r="F70">
            <v>54180</v>
          </cell>
          <cell r="G70">
            <v>921</v>
          </cell>
          <cell r="I70">
            <v>54180</v>
          </cell>
        </row>
        <row r="71">
          <cell r="A71" t="str">
            <v>XLPE35A</v>
          </cell>
          <cell r="B71" t="str">
            <v>04.4101</v>
          </cell>
          <cell r="C71" t="str">
            <v>Caùp nhoâm boïc 24KV A/XLPE/PVC 35mm2</v>
          </cell>
          <cell r="D71" t="str">
            <v>meùt</v>
          </cell>
          <cell r="F71">
            <v>17780</v>
          </cell>
          <cell r="G71">
            <v>460</v>
          </cell>
          <cell r="I71">
            <v>17780</v>
          </cell>
        </row>
        <row r="72">
          <cell r="A72" t="str">
            <v>XLPE50A</v>
          </cell>
          <cell r="B72" t="str">
            <v>04.4101</v>
          </cell>
          <cell r="C72" t="str">
            <v>Caùp nhoâm boïc 24KV A/XLPE/PVC 50mm2</v>
          </cell>
          <cell r="D72" t="str">
            <v>meùt</v>
          </cell>
          <cell r="F72">
            <v>20960</v>
          </cell>
          <cell r="G72">
            <v>460</v>
          </cell>
          <cell r="I72">
            <v>20960</v>
          </cell>
        </row>
        <row r="73">
          <cell r="A73" t="str">
            <v>XLPE70A</v>
          </cell>
          <cell r="B73" t="str">
            <v>04.4101</v>
          </cell>
          <cell r="C73" t="str">
            <v>Caùp nhoâm boïc 24KV A/XLPE/PVC 70mm2</v>
          </cell>
          <cell r="D73" t="str">
            <v>meùt</v>
          </cell>
          <cell r="F73">
            <v>24100</v>
          </cell>
          <cell r="G73">
            <v>460</v>
          </cell>
          <cell r="I73">
            <v>24100</v>
          </cell>
        </row>
        <row r="74">
          <cell r="A74" t="str">
            <v>XLPE95A</v>
          </cell>
          <cell r="B74" t="str">
            <v>04.4101</v>
          </cell>
          <cell r="C74" t="str">
            <v>Caùp nhoâm boïc 24KV A/XLPE/PVC 95mm2</v>
          </cell>
          <cell r="D74" t="str">
            <v>meùt</v>
          </cell>
          <cell r="F74">
            <v>28530</v>
          </cell>
          <cell r="G74">
            <v>460</v>
          </cell>
          <cell r="I74">
            <v>28530</v>
          </cell>
        </row>
        <row r="75">
          <cell r="A75" t="str">
            <v>XLPE120A</v>
          </cell>
          <cell r="B75" t="str">
            <v>04.4102</v>
          </cell>
          <cell r="C75" t="str">
            <v>Caùp nhoâm boïc 24KV A/XLPE/PVC 120mm2</v>
          </cell>
          <cell r="D75" t="str">
            <v>meùt</v>
          </cell>
          <cell r="F75">
            <v>33980</v>
          </cell>
          <cell r="G75">
            <v>1228</v>
          </cell>
          <cell r="I75">
            <v>33980</v>
          </cell>
        </row>
        <row r="76">
          <cell r="A76" t="str">
            <v>XLPE395</v>
          </cell>
          <cell r="C76" t="str">
            <v>Caùp 24kV 3x95mm2 XLPE/DTA/PVC</v>
          </cell>
          <cell r="D76" t="str">
            <v>meùt</v>
          </cell>
          <cell r="F76">
            <v>245560</v>
          </cell>
          <cell r="I76">
            <v>290900</v>
          </cell>
        </row>
        <row r="77">
          <cell r="A77" t="str">
            <v>XLPE170</v>
          </cell>
          <cell r="C77" t="str">
            <v>Caùp 15kV 1x70mm2 XLPE/PVC</v>
          </cell>
          <cell r="D77" t="str">
            <v>meùt</v>
          </cell>
          <cell r="F77">
            <v>53480</v>
          </cell>
          <cell r="I77">
            <v>63200</v>
          </cell>
        </row>
        <row r="78">
          <cell r="A78" t="str">
            <v>ACKP240</v>
          </cell>
          <cell r="C78" t="str">
            <v>Caùp nhoâm loõi theùp AC.A240/39</v>
          </cell>
          <cell r="D78" t="str">
            <v>kg</v>
          </cell>
          <cell r="F78">
            <v>24400</v>
          </cell>
          <cell r="I78">
            <v>26100</v>
          </cell>
        </row>
        <row r="79">
          <cell r="A79" t="str">
            <v>ACKP185</v>
          </cell>
          <cell r="C79" t="str">
            <v>Caùp nhoâm loõi theùp AC.A185/29</v>
          </cell>
          <cell r="D79" t="str">
            <v>kg</v>
          </cell>
          <cell r="F79">
            <v>24400</v>
          </cell>
          <cell r="I79">
            <v>26100</v>
          </cell>
        </row>
        <row r="80">
          <cell r="A80" t="str">
            <v>ACKP120</v>
          </cell>
          <cell r="C80" t="str">
            <v>Caùp nhoâm loõi theùp AC.A120/19</v>
          </cell>
          <cell r="D80" t="str">
            <v>kg</v>
          </cell>
          <cell r="F80">
            <v>23300</v>
          </cell>
          <cell r="I80">
            <v>26100</v>
          </cell>
        </row>
        <row r="81">
          <cell r="A81" t="str">
            <v>ACKP35</v>
          </cell>
          <cell r="C81" t="str">
            <v>Caùp nhoâm loõi theùp AC.A35/6,2</v>
          </cell>
          <cell r="D81" t="str">
            <v>kg</v>
          </cell>
          <cell r="F81">
            <v>23800</v>
          </cell>
          <cell r="I81">
            <v>26100</v>
          </cell>
        </row>
        <row r="82">
          <cell r="A82" t="str">
            <v>ACKP50</v>
          </cell>
          <cell r="C82" t="str">
            <v>Caùp nhoâm loõi theùp AC.A50/8</v>
          </cell>
          <cell r="D82" t="str">
            <v>kg</v>
          </cell>
          <cell r="F82">
            <v>23500</v>
          </cell>
          <cell r="I82">
            <v>25800</v>
          </cell>
        </row>
        <row r="83">
          <cell r="A83" t="str">
            <v>ACKP70</v>
          </cell>
          <cell r="C83" t="str">
            <v>Caùp nhoâm loõi theùp AC.A70/11</v>
          </cell>
          <cell r="D83" t="str">
            <v>kg</v>
          </cell>
          <cell r="F83">
            <v>23400</v>
          </cell>
          <cell r="I83">
            <v>25800</v>
          </cell>
        </row>
        <row r="84">
          <cell r="A84" t="str">
            <v>ACKP95</v>
          </cell>
          <cell r="C84" t="str">
            <v>Caùp nhoâm loõi theùp AC.A95/16</v>
          </cell>
          <cell r="D84" t="str">
            <v>kg</v>
          </cell>
          <cell r="F84">
            <v>23200</v>
          </cell>
          <cell r="I84">
            <v>25800</v>
          </cell>
        </row>
        <row r="85">
          <cell r="A85" t="str">
            <v>AC240</v>
          </cell>
          <cell r="C85" t="str">
            <v>Caùp nhoâm loõi theùp AC-240/39</v>
          </cell>
          <cell r="D85" t="str">
            <v>kg</v>
          </cell>
          <cell r="F85">
            <v>24400</v>
          </cell>
          <cell r="I85">
            <v>26100</v>
          </cell>
        </row>
        <row r="86">
          <cell r="A86" t="str">
            <v>AC185</v>
          </cell>
          <cell r="C86" t="str">
            <v>Caùp nhoâm loõi theùp AC-185/29</v>
          </cell>
          <cell r="D86" t="str">
            <v>kg</v>
          </cell>
          <cell r="F86">
            <v>24400</v>
          </cell>
          <cell r="I86">
            <v>26100</v>
          </cell>
        </row>
        <row r="87">
          <cell r="A87" t="str">
            <v>AC120</v>
          </cell>
          <cell r="C87" t="str">
            <v>Caùp nhoâm loõi theùp AC-120</v>
          </cell>
          <cell r="D87" t="str">
            <v>kg</v>
          </cell>
          <cell r="F87">
            <v>23300</v>
          </cell>
          <cell r="I87">
            <v>26100</v>
          </cell>
        </row>
        <row r="88">
          <cell r="A88" t="str">
            <v>AC35</v>
          </cell>
          <cell r="C88" t="str">
            <v>Caùp nhoâm loõi theùp AC-35/6,2</v>
          </cell>
          <cell r="D88" t="str">
            <v>kg</v>
          </cell>
          <cell r="F88">
            <v>23800</v>
          </cell>
          <cell r="I88">
            <v>26100</v>
          </cell>
        </row>
        <row r="89">
          <cell r="A89" t="str">
            <v>AC50</v>
          </cell>
          <cell r="C89" t="str">
            <v>Caùp nhoâm loõi theùp AC-50/8</v>
          </cell>
          <cell r="D89" t="str">
            <v>kg</v>
          </cell>
          <cell r="F89">
            <v>23500</v>
          </cell>
          <cell r="I89">
            <v>25800</v>
          </cell>
        </row>
        <row r="90">
          <cell r="A90" t="str">
            <v>AC70</v>
          </cell>
          <cell r="C90" t="str">
            <v>Caùp nhoâm loõi theùp AC-70/11</v>
          </cell>
          <cell r="D90" t="str">
            <v>kg</v>
          </cell>
          <cell r="F90">
            <v>23400</v>
          </cell>
          <cell r="I90">
            <v>25800</v>
          </cell>
        </row>
        <row r="91">
          <cell r="A91" t="str">
            <v>AC95</v>
          </cell>
          <cell r="C91" t="str">
            <v>Caùp nhoâm loõi theùp AC-95/16</v>
          </cell>
          <cell r="D91" t="str">
            <v>kg</v>
          </cell>
          <cell r="F91">
            <v>23200</v>
          </cell>
          <cell r="I91">
            <v>25800</v>
          </cell>
        </row>
        <row r="92">
          <cell r="A92" t="str">
            <v>av35</v>
          </cell>
          <cell r="C92" t="str">
            <v>Caùp nhoâm boïc AV35</v>
          </cell>
          <cell r="D92" t="str">
            <v>meùt</v>
          </cell>
          <cell r="F92">
            <v>4200</v>
          </cell>
          <cell r="I92">
            <v>4820</v>
          </cell>
        </row>
        <row r="93">
          <cell r="A93" t="str">
            <v>av50</v>
          </cell>
          <cell r="B93" t="str">
            <v>04.4201</v>
          </cell>
          <cell r="C93" t="str">
            <v>Caùp nhoâm boïc AV50</v>
          </cell>
          <cell r="D93" t="str">
            <v>meùt</v>
          </cell>
          <cell r="F93">
            <v>5600</v>
          </cell>
          <cell r="G93">
            <v>921</v>
          </cell>
          <cell r="I93">
            <v>6540</v>
          </cell>
        </row>
        <row r="94">
          <cell r="A94" t="str">
            <v>av70</v>
          </cell>
          <cell r="B94" t="str">
            <v>04.4201</v>
          </cell>
          <cell r="C94" t="str">
            <v>Caùp nhoâm boïc AV70</v>
          </cell>
          <cell r="D94" t="str">
            <v>meùt</v>
          </cell>
          <cell r="F94">
            <v>7420</v>
          </cell>
          <cell r="G94">
            <v>921</v>
          </cell>
          <cell r="I94">
            <v>8710</v>
          </cell>
        </row>
        <row r="95">
          <cell r="A95" t="str">
            <v>av95</v>
          </cell>
          <cell r="B95" t="str">
            <v>04.4201</v>
          </cell>
          <cell r="C95" t="str">
            <v>Caùp nhoâm boïc AV95</v>
          </cell>
          <cell r="D95" t="str">
            <v>meùt</v>
          </cell>
          <cell r="F95">
            <v>9800</v>
          </cell>
          <cell r="G95">
            <v>921</v>
          </cell>
          <cell r="I95">
            <v>11410</v>
          </cell>
        </row>
        <row r="96">
          <cell r="A96" t="str">
            <v>av120</v>
          </cell>
          <cell r="B96" t="str">
            <v>04.4201</v>
          </cell>
          <cell r="C96" t="str">
            <v>Caùp nhoâm boïc AV120</v>
          </cell>
          <cell r="D96" t="str">
            <v>meùt</v>
          </cell>
          <cell r="F96">
            <v>12320</v>
          </cell>
          <cell r="G96">
            <v>921</v>
          </cell>
          <cell r="I96">
            <v>13720</v>
          </cell>
        </row>
        <row r="97">
          <cell r="A97" t="str">
            <v>av150</v>
          </cell>
          <cell r="B97" t="str">
            <v>04.4202</v>
          </cell>
          <cell r="C97" t="str">
            <v>Caùp nhoâm boïc AV150</v>
          </cell>
          <cell r="D97" t="str">
            <v>meùt</v>
          </cell>
          <cell r="F97">
            <v>15400</v>
          </cell>
          <cell r="G97">
            <v>2455</v>
          </cell>
          <cell r="I97">
            <v>17870</v>
          </cell>
        </row>
        <row r="98">
          <cell r="A98" t="str">
            <v>av185</v>
          </cell>
          <cell r="B98" t="str">
            <v>04.4201</v>
          </cell>
          <cell r="C98" t="str">
            <v>Caùp nhoâm boïc AV185</v>
          </cell>
          <cell r="D98" t="str">
            <v>meùt</v>
          </cell>
          <cell r="F98">
            <v>19200</v>
          </cell>
          <cell r="G98">
            <v>921</v>
          </cell>
          <cell r="I98">
            <v>21120</v>
          </cell>
        </row>
        <row r="99">
          <cell r="A99" t="str">
            <v>cv11</v>
          </cell>
          <cell r="B99" t="str">
            <v>04.4201</v>
          </cell>
          <cell r="C99" t="str">
            <v>Caùp ñoàng boïc CV11</v>
          </cell>
          <cell r="D99" t="str">
            <v>meùt</v>
          </cell>
          <cell r="F99">
            <v>5500</v>
          </cell>
          <cell r="G99">
            <v>921</v>
          </cell>
          <cell r="I99">
            <v>5500</v>
          </cell>
        </row>
        <row r="100">
          <cell r="A100" t="str">
            <v>cv35</v>
          </cell>
          <cell r="B100" t="str">
            <v>04.4201</v>
          </cell>
          <cell r="C100" t="str">
            <v>Caùp ñoàng boïc CV35</v>
          </cell>
          <cell r="D100" t="str">
            <v>meùt</v>
          </cell>
          <cell r="F100">
            <v>12320</v>
          </cell>
          <cell r="G100">
            <v>921</v>
          </cell>
          <cell r="I100">
            <v>14400</v>
          </cell>
        </row>
        <row r="101">
          <cell r="A101" t="str">
            <v>cv50</v>
          </cell>
          <cell r="B101" t="str">
            <v>04.4201</v>
          </cell>
          <cell r="C101" t="str">
            <v>Caùp ñoàng boïc CV50</v>
          </cell>
          <cell r="D101" t="str">
            <v>meùt</v>
          </cell>
          <cell r="F101">
            <v>16520</v>
          </cell>
          <cell r="G101">
            <v>921</v>
          </cell>
          <cell r="I101">
            <v>19460</v>
          </cell>
        </row>
        <row r="102">
          <cell r="A102" t="str">
            <v>cv70</v>
          </cell>
          <cell r="B102" t="str">
            <v>04.4201</v>
          </cell>
          <cell r="C102" t="str">
            <v>Caùp ñoàng boïc CV70</v>
          </cell>
          <cell r="D102" t="str">
            <v>meùt</v>
          </cell>
          <cell r="F102">
            <v>23660</v>
          </cell>
          <cell r="G102">
            <v>921</v>
          </cell>
          <cell r="I102">
            <v>27660</v>
          </cell>
        </row>
        <row r="103">
          <cell r="A103" t="str">
            <v>cv95</v>
          </cell>
          <cell r="B103" t="str">
            <v>04.4201</v>
          </cell>
          <cell r="C103" t="str">
            <v>Caùp ñoàng boïc CV95</v>
          </cell>
          <cell r="D103" t="str">
            <v>meùt</v>
          </cell>
          <cell r="F103">
            <v>31640</v>
          </cell>
          <cell r="G103">
            <v>921</v>
          </cell>
          <cell r="I103">
            <v>37320</v>
          </cell>
        </row>
        <row r="104">
          <cell r="A104" t="str">
            <v>cv120</v>
          </cell>
          <cell r="B104" t="str">
            <v>04.4202</v>
          </cell>
          <cell r="C104" t="str">
            <v>Caùp ñoàng boïc CV120</v>
          </cell>
          <cell r="D104" t="str">
            <v>meùt</v>
          </cell>
          <cell r="F104">
            <v>37800</v>
          </cell>
          <cell r="G104">
            <v>2455</v>
          </cell>
          <cell r="I104">
            <v>44670</v>
          </cell>
        </row>
        <row r="105">
          <cell r="A105" t="str">
            <v>cv150</v>
          </cell>
          <cell r="B105" t="str">
            <v>04.4202</v>
          </cell>
          <cell r="C105" t="str">
            <v>Caùp ñoàng boïc CV150</v>
          </cell>
          <cell r="D105" t="str">
            <v>meùt</v>
          </cell>
          <cell r="F105">
            <v>49700</v>
          </cell>
          <cell r="G105">
            <v>2455</v>
          </cell>
          <cell r="I105">
            <v>58840</v>
          </cell>
        </row>
        <row r="106">
          <cell r="A106" t="str">
            <v>cv185</v>
          </cell>
          <cell r="B106" t="str">
            <v>04.4203</v>
          </cell>
          <cell r="C106" t="str">
            <v>Caùp ñoàng boïc CV185</v>
          </cell>
          <cell r="D106" t="str">
            <v>meùt</v>
          </cell>
          <cell r="F106">
            <v>60200</v>
          </cell>
          <cell r="G106">
            <v>3069</v>
          </cell>
          <cell r="I106">
            <v>71080</v>
          </cell>
        </row>
        <row r="107">
          <cell r="A107" t="str">
            <v>acv35</v>
          </cell>
          <cell r="C107" t="str">
            <v>Caùp nhoâm loõi theùp ACV35</v>
          </cell>
          <cell r="D107" t="str">
            <v>meùt</v>
          </cell>
          <cell r="F107">
            <v>6000</v>
          </cell>
          <cell r="I107">
            <v>6380</v>
          </cell>
        </row>
        <row r="108">
          <cell r="A108" t="str">
            <v>acv50</v>
          </cell>
          <cell r="C108" t="str">
            <v>Caùp nhoâm loõi theùp ACV50</v>
          </cell>
          <cell r="D108" t="str">
            <v>meùt</v>
          </cell>
          <cell r="F108">
            <v>7600</v>
          </cell>
          <cell r="I108">
            <v>8250</v>
          </cell>
        </row>
        <row r="109">
          <cell r="A109" t="str">
            <v>acv70</v>
          </cell>
          <cell r="C109" t="str">
            <v>Caùp nhoâm loõi theùp ACV70</v>
          </cell>
          <cell r="D109" t="str">
            <v>meùt</v>
          </cell>
          <cell r="F109">
            <v>9600</v>
          </cell>
          <cell r="I109">
            <v>10450</v>
          </cell>
        </row>
        <row r="110">
          <cell r="A110" t="str">
            <v>acv95</v>
          </cell>
          <cell r="C110" t="str">
            <v>Caùp nhoâm loõi theùp ACV95</v>
          </cell>
          <cell r="D110" t="str">
            <v>meùt</v>
          </cell>
          <cell r="F110">
            <v>12200</v>
          </cell>
          <cell r="I110">
            <v>13200</v>
          </cell>
        </row>
        <row r="111">
          <cell r="A111" t="str">
            <v>acv120</v>
          </cell>
          <cell r="C111" t="str">
            <v>Caùp nhoâm loõi theùp ACV120</v>
          </cell>
          <cell r="D111" t="str">
            <v>meùt</v>
          </cell>
          <cell r="F111">
            <v>14700</v>
          </cell>
          <cell r="I111">
            <v>15950</v>
          </cell>
        </row>
        <row r="112">
          <cell r="A112" t="str">
            <v>acv150</v>
          </cell>
          <cell r="C112" t="str">
            <v>Caùp nhoâm loõi theùp ACV150</v>
          </cell>
          <cell r="D112" t="str">
            <v>meùt</v>
          </cell>
          <cell r="F112">
            <v>17900</v>
          </cell>
          <cell r="I112">
            <v>20460</v>
          </cell>
        </row>
        <row r="113">
          <cell r="A113" t="str">
            <v>acv185</v>
          </cell>
          <cell r="C113" t="str">
            <v>Caùp nhoâm loõi theùp ACV185</v>
          </cell>
          <cell r="D113" t="str">
            <v>meùt</v>
          </cell>
          <cell r="F113">
            <v>21200</v>
          </cell>
          <cell r="I113">
            <v>22770</v>
          </cell>
        </row>
        <row r="114">
          <cell r="A114" t="str">
            <v>acv240</v>
          </cell>
          <cell r="C114" t="str">
            <v>Caùp nhoâm loõi theùp ACV240</v>
          </cell>
          <cell r="D114" t="str">
            <v>meùt</v>
          </cell>
          <cell r="F114">
            <v>27400</v>
          </cell>
          <cell r="I114">
            <v>29590</v>
          </cell>
        </row>
        <row r="115">
          <cell r="A115" t="str">
            <v>A35</v>
          </cell>
          <cell r="C115" t="str">
            <v>Caùp nhoâm A-35</v>
          </cell>
          <cell r="D115" t="str">
            <v>kg</v>
          </cell>
          <cell r="F115">
            <v>26361</v>
          </cell>
          <cell r="I115">
            <v>31400</v>
          </cell>
        </row>
        <row r="116">
          <cell r="A116" t="str">
            <v>A50</v>
          </cell>
          <cell r="C116" t="str">
            <v>Caùp nhoâm A-50</v>
          </cell>
          <cell r="D116" t="str">
            <v>kg</v>
          </cell>
          <cell r="F116">
            <v>26260</v>
          </cell>
          <cell r="I116">
            <v>30400</v>
          </cell>
        </row>
        <row r="117">
          <cell r="A117" t="str">
            <v>A70</v>
          </cell>
          <cell r="C117" t="str">
            <v>Caùp nhoâm A-70</v>
          </cell>
          <cell r="D117" t="str">
            <v>kg</v>
          </cell>
          <cell r="F117">
            <v>26158</v>
          </cell>
          <cell r="I117">
            <v>30400</v>
          </cell>
        </row>
        <row r="118">
          <cell r="A118" t="str">
            <v>A95</v>
          </cell>
          <cell r="C118" t="str">
            <v>Caùp nhoâm A-95</v>
          </cell>
          <cell r="D118" t="str">
            <v>kg</v>
          </cell>
          <cell r="F118">
            <v>26058</v>
          </cell>
          <cell r="I118">
            <v>30400</v>
          </cell>
        </row>
        <row r="119">
          <cell r="A119" t="str">
            <v>A120</v>
          </cell>
          <cell r="C119" t="str">
            <v>Caùp nhoâm A-120</v>
          </cell>
          <cell r="D119" t="str">
            <v>kg</v>
          </cell>
          <cell r="F119">
            <v>26100</v>
          </cell>
          <cell r="I119">
            <v>30400</v>
          </cell>
        </row>
        <row r="120">
          <cell r="A120" t="str">
            <v>A185</v>
          </cell>
          <cell r="B120" t="str">
            <v>04.7001</v>
          </cell>
          <cell r="C120" t="str">
            <v>Caùp nhoâm A-185</v>
          </cell>
          <cell r="D120" t="str">
            <v>kg</v>
          </cell>
          <cell r="F120">
            <v>25996</v>
          </cell>
          <cell r="G120">
            <v>5217</v>
          </cell>
          <cell r="I120">
            <v>29400</v>
          </cell>
        </row>
        <row r="121">
          <cell r="A121" t="str">
            <v>A240</v>
          </cell>
          <cell r="C121" t="str">
            <v>Caùp nhoâm A-240</v>
          </cell>
          <cell r="D121" t="str">
            <v>kg</v>
          </cell>
          <cell r="F121">
            <v>25944</v>
          </cell>
          <cell r="I121">
            <v>29400</v>
          </cell>
        </row>
        <row r="122">
          <cell r="A122" t="str">
            <v>C3/8</v>
          </cell>
          <cell r="C122" t="str">
            <v>Caùp theùp 3/8"</v>
          </cell>
          <cell r="D122" t="str">
            <v>meùt</v>
          </cell>
          <cell r="F122">
            <v>3500</v>
          </cell>
          <cell r="I122">
            <v>3500</v>
          </cell>
        </row>
        <row r="123">
          <cell r="A123" t="str">
            <v>C5/8</v>
          </cell>
          <cell r="B123" t="str">
            <v>05.6011</v>
          </cell>
          <cell r="C123" t="str">
            <v>Caùp theùp 5/8"</v>
          </cell>
          <cell r="D123" t="str">
            <v>meùt</v>
          </cell>
          <cell r="F123">
            <v>9135</v>
          </cell>
          <cell r="G123">
            <v>13161</v>
          </cell>
          <cell r="I123">
            <v>9135</v>
          </cell>
        </row>
        <row r="124">
          <cell r="A124" t="str">
            <v>CSDI</v>
          </cell>
          <cell r="B124" t="str">
            <v>05.6011</v>
          </cell>
          <cell r="C124" t="str">
            <v xml:space="preserve">Chaân söù ñænh </v>
          </cell>
          <cell r="D124" t="str">
            <v>caùi</v>
          </cell>
          <cell r="F124">
            <v>25000</v>
          </cell>
          <cell r="G124">
            <v>13161</v>
          </cell>
          <cell r="I124">
            <v>25000</v>
          </cell>
        </row>
        <row r="125">
          <cell r="A125" t="str">
            <v>CSDG</v>
          </cell>
          <cell r="B125" t="str">
            <v>04.7001</v>
          </cell>
          <cell r="C125" t="str">
            <v>Chaân söù ñænh ñôõ goùc</v>
          </cell>
          <cell r="D125" t="str">
            <v>caùi</v>
          </cell>
          <cell r="F125">
            <v>25000</v>
          </cell>
          <cell r="G125">
            <v>5217</v>
          </cell>
          <cell r="I125">
            <v>25000</v>
          </cell>
        </row>
        <row r="126">
          <cell r="A126" t="str">
            <v>CSD</v>
          </cell>
          <cell r="C126" t="str">
            <v>Chaân söù ñöùng</v>
          </cell>
          <cell r="D126" t="str">
            <v>caùi</v>
          </cell>
          <cell r="F126">
            <v>15000</v>
          </cell>
          <cell r="I126">
            <v>15000</v>
          </cell>
        </row>
        <row r="127">
          <cell r="A127" t="str">
            <v>CTD</v>
          </cell>
          <cell r="B127" t="str">
            <v>04.7001</v>
          </cell>
          <cell r="C127" t="str">
            <v>Coïc tieáp ñaát @ 16 - 2,4m</v>
          </cell>
          <cell r="D127" t="str">
            <v>coïc</v>
          </cell>
          <cell r="F127">
            <v>26000</v>
          </cell>
          <cell r="G127">
            <v>5217</v>
          </cell>
          <cell r="I127">
            <v>26000</v>
          </cell>
        </row>
        <row r="128">
          <cell r="A128" t="str">
            <v>DC</v>
          </cell>
          <cell r="B128" t="str">
            <v>05.6011</v>
          </cell>
          <cell r="C128" t="str">
            <v>Daây chì 20K</v>
          </cell>
          <cell r="D128" t="str">
            <v>caùi</v>
          </cell>
          <cell r="F128">
            <v>25000</v>
          </cell>
          <cell r="G128">
            <v>13161</v>
          </cell>
          <cell r="I128">
            <v>25000</v>
          </cell>
        </row>
        <row r="129">
          <cell r="A129" t="str">
            <v>DAYA</v>
          </cell>
          <cell r="B129" t="str">
            <v>05.6011</v>
          </cell>
          <cell r="C129" t="str">
            <v xml:space="preserve">Daây nhoâm buoäc </v>
          </cell>
          <cell r="D129" t="str">
            <v>kg</v>
          </cell>
          <cell r="F129">
            <v>26627</v>
          </cell>
          <cell r="G129">
            <v>13161</v>
          </cell>
          <cell r="I129">
            <v>28000</v>
          </cell>
        </row>
        <row r="130">
          <cell r="A130" t="str">
            <v>GDFCO</v>
          </cell>
          <cell r="B130" t="str">
            <v>05.6011</v>
          </cell>
          <cell r="C130" t="str">
            <v>Giaù chöõ "T" laép FCO</v>
          </cell>
          <cell r="D130" t="str">
            <v>boä</v>
          </cell>
          <cell r="F130">
            <v>42760</v>
          </cell>
          <cell r="G130">
            <v>13161</v>
          </cell>
          <cell r="I130">
            <v>42760</v>
          </cell>
        </row>
        <row r="131">
          <cell r="A131" t="str">
            <v>GUFCO</v>
          </cell>
          <cell r="B131" t="str">
            <v>05.6011</v>
          </cell>
          <cell r="C131" t="str">
            <v>Giaù U 80x600 laép FCO</v>
          </cell>
          <cell r="D131" t="str">
            <v>boä</v>
          </cell>
          <cell r="F131">
            <v>42760</v>
          </cell>
          <cell r="G131">
            <v>13161</v>
          </cell>
          <cell r="I131">
            <v>42760</v>
          </cell>
        </row>
        <row r="132">
          <cell r="A132" t="str">
            <v>GIATFCO</v>
          </cell>
          <cell r="B132" t="str">
            <v>05.6011</v>
          </cell>
          <cell r="C132" t="str">
            <v>Giaù chöõ "T" laép FCO, LA</v>
          </cell>
          <cell r="D132" t="str">
            <v>boä</v>
          </cell>
          <cell r="F132">
            <v>42760</v>
          </cell>
          <cell r="G132">
            <v>13161</v>
          </cell>
          <cell r="I132">
            <v>42760</v>
          </cell>
        </row>
        <row r="133">
          <cell r="A133" t="str">
            <v>GCST</v>
          </cell>
          <cell r="C133" t="str">
            <v>Gia coâng saét theùp</v>
          </cell>
          <cell r="D133" t="str">
            <v>kg</v>
          </cell>
          <cell r="F133">
            <v>2500</v>
          </cell>
          <cell r="I133">
            <v>2500</v>
          </cell>
        </row>
        <row r="134">
          <cell r="A134" t="str">
            <v>G</v>
          </cell>
          <cell r="C134" t="str">
            <v>Vaät lieäu döïng truï</v>
          </cell>
          <cell r="D134" t="str">
            <v>truï</v>
          </cell>
          <cell r="F134">
            <v>20790</v>
          </cell>
          <cell r="I134">
            <v>20790</v>
          </cell>
        </row>
        <row r="135">
          <cell r="A135" t="str">
            <v>HI</v>
          </cell>
          <cell r="C135" t="str">
            <v>Haéc ín</v>
          </cell>
          <cell r="D135" t="str">
            <v>kg</v>
          </cell>
          <cell r="F135">
            <v>2340</v>
          </cell>
          <cell r="I135">
            <v>3000</v>
          </cell>
        </row>
        <row r="136">
          <cell r="A136" t="str">
            <v>K3B</v>
          </cell>
          <cell r="C136" t="str">
            <v>Keïp caùp 3 boulon</v>
          </cell>
          <cell r="D136" t="str">
            <v>caùi</v>
          </cell>
          <cell r="F136">
            <v>13600</v>
          </cell>
          <cell r="I136">
            <v>13600</v>
          </cell>
        </row>
        <row r="137">
          <cell r="A137" t="str">
            <v>KCD</v>
          </cell>
          <cell r="C137" t="str">
            <v>Keïp coïc tieáp ñaát</v>
          </cell>
          <cell r="D137" t="str">
            <v>caùi</v>
          </cell>
          <cell r="F137">
            <v>8545</v>
          </cell>
          <cell r="I137">
            <v>6400</v>
          </cell>
        </row>
        <row r="138">
          <cell r="A138" t="str">
            <v>K240</v>
          </cell>
          <cell r="C138" t="str">
            <v>Keïp daây 3 bu long 2 raõnh daây 240 mm2</v>
          </cell>
          <cell r="D138" t="str">
            <v>caùi</v>
          </cell>
          <cell r="F138">
            <v>33000</v>
          </cell>
          <cell r="I138">
            <v>33000</v>
          </cell>
        </row>
        <row r="139">
          <cell r="A139" t="str">
            <v>K185</v>
          </cell>
          <cell r="C139" t="str">
            <v>Keïp daây 3 bu long 2 raõnh daây 185mm2</v>
          </cell>
          <cell r="D139" t="str">
            <v>caùi</v>
          </cell>
          <cell r="F139">
            <v>33000</v>
          </cell>
          <cell r="I139">
            <v>33000</v>
          </cell>
        </row>
        <row r="140">
          <cell r="A140" t="str">
            <v>K120</v>
          </cell>
          <cell r="C140" t="str">
            <v>Keïp daây 3 bu long 2 raõnh daây 120mm2</v>
          </cell>
          <cell r="D140" t="str">
            <v>caùi</v>
          </cell>
          <cell r="F140">
            <v>17700</v>
          </cell>
          <cell r="I140">
            <v>17700</v>
          </cell>
        </row>
        <row r="141">
          <cell r="A141" t="str">
            <v>K35</v>
          </cell>
          <cell r="C141" t="str">
            <v>Keïp daây 3 bu long 2 raõnh daây 35mm2</v>
          </cell>
          <cell r="D141" t="str">
            <v>caùi</v>
          </cell>
          <cell r="F141">
            <v>3905</v>
          </cell>
          <cell r="I141">
            <v>3905</v>
          </cell>
        </row>
        <row r="142">
          <cell r="A142" t="str">
            <v>K50</v>
          </cell>
          <cell r="C142" t="str">
            <v>Keïp daây 3 bu long 2 raõnh daây 50mm2</v>
          </cell>
          <cell r="D142" t="str">
            <v>caùi</v>
          </cell>
          <cell r="F142">
            <v>7429</v>
          </cell>
          <cell r="I142">
            <v>7429</v>
          </cell>
        </row>
        <row r="143">
          <cell r="A143" t="str">
            <v>K70</v>
          </cell>
          <cell r="C143" t="str">
            <v>Keïp daây 3 bu long 2 raõnh daây 70mm2</v>
          </cell>
          <cell r="D143" t="str">
            <v>caùi</v>
          </cell>
          <cell r="F143">
            <v>7429</v>
          </cell>
          <cell r="I143">
            <v>7429</v>
          </cell>
        </row>
        <row r="144">
          <cell r="A144" t="str">
            <v>K95</v>
          </cell>
          <cell r="C144" t="str">
            <v>Keïp daây 3 bu long 2 raõnh daây 95mm2</v>
          </cell>
          <cell r="D144" t="str">
            <v>caùi</v>
          </cell>
          <cell r="F144">
            <v>10857</v>
          </cell>
          <cell r="I144">
            <v>10857</v>
          </cell>
        </row>
        <row r="145">
          <cell r="A145" t="str">
            <v>K35A</v>
          </cell>
          <cell r="C145" t="str">
            <v>Keïp daây 3 bu long 2 raõnh daây A-35</v>
          </cell>
          <cell r="D145" t="str">
            <v>caùi</v>
          </cell>
          <cell r="F145">
            <v>3905</v>
          </cell>
          <cell r="I145">
            <v>3905</v>
          </cell>
        </row>
        <row r="146">
          <cell r="A146" t="str">
            <v>K50A</v>
          </cell>
          <cell r="C146" t="str">
            <v>Keïp daây 3 bu long 2 raõnh daây A-50</v>
          </cell>
          <cell r="D146" t="str">
            <v>caùi</v>
          </cell>
          <cell r="F146">
            <v>7429</v>
          </cell>
          <cell r="I146">
            <v>7429</v>
          </cell>
        </row>
        <row r="147">
          <cell r="A147" t="str">
            <v>K70A</v>
          </cell>
          <cell r="C147" t="str">
            <v>Keïp daây 3 bu long 2 raõnh daây A-70</v>
          </cell>
          <cell r="D147" t="str">
            <v>caùi</v>
          </cell>
          <cell r="F147">
            <v>7429</v>
          </cell>
          <cell r="I147">
            <v>7429</v>
          </cell>
        </row>
        <row r="148">
          <cell r="A148" t="str">
            <v>K95A</v>
          </cell>
          <cell r="C148" t="str">
            <v>Keïp daây 3 bu long 2 raõnh daây A-95</v>
          </cell>
          <cell r="D148" t="str">
            <v>caùi</v>
          </cell>
          <cell r="F148">
            <v>10857</v>
          </cell>
          <cell r="I148">
            <v>10857</v>
          </cell>
        </row>
        <row r="149">
          <cell r="A149" t="str">
            <v>K120A</v>
          </cell>
          <cell r="C149" t="str">
            <v>Keïp daây 3 bu long 2 raõnh daây A-120</v>
          </cell>
          <cell r="D149" t="str">
            <v>caùi</v>
          </cell>
          <cell r="F149">
            <v>17700</v>
          </cell>
          <cell r="I149">
            <v>17700</v>
          </cell>
        </row>
        <row r="150">
          <cell r="A150" t="str">
            <v>K185A</v>
          </cell>
          <cell r="C150" t="str">
            <v>Keïp daây 3 bu long 2 raõnh daây A-185</v>
          </cell>
          <cell r="D150" t="str">
            <v>caùi</v>
          </cell>
          <cell r="F150">
            <v>33000</v>
          </cell>
          <cell r="I150">
            <v>33000</v>
          </cell>
        </row>
        <row r="151">
          <cell r="A151" t="str">
            <v>K240A</v>
          </cell>
          <cell r="C151" t="str">
            <v>Keïp daây 3 bu long 2 raõnh daây A-240</v>
          </cell>
          <cell r="D151" t="str">
            <v>caùi</v>
          </cell>
          <cell r="F151">
            <v>33000</v>
          </cell>
          <cell r="I151">
            <v>33000</v>
          </cell>
        </row>
        <row r="152">
          <cell r="A152" t="str">
            <v>KE35</v>
          </cell>
          <cell r="C152" t="str">
            <v>Keïp eùp côõ daây 35mm2</v>
          </cell>
          <cell r="D152" t="str">
            <v>caùi</v>
          </cell>
          <cell r="F152">
            <v>6250</v>
          </cell>
          <cell r="I152">
            <v>4100</v>
          </cell>
        </row>
        <row r="153">
          <cell r="A153" t="str">
            <v>KE48</v>
          </cell>
          <cell r="C153" t="str">
            <v>Keïp eùp côõ daây 48mm2</v>
          </cell>
          <cell r="D153" t="str">
            <v>caùi</v>
          </cell>
          <cell r="F153">
            <v>8000</v>
          </cell>
          <cell r="I153">
            <v>7800</v>
          </cell>
        </row>
        <row r="154">
          <cell r="A154" t="str">
            <v>KE50</v>
          </cell>
          <cell r="B154" t="str">
            <v>04.3107</v>
          </cell>
          <cell r="C154" t="str">
            <v>Keïp eùp côõ daây 50mm2</v>
          </cell>
          <cell r="D154" t="str">
            <v>caùi</v>
          </cell>
          <cell r="F154">
            <v>8000</v>
          </cell>
          <cell r="G154">
            <v>6444</v>
          </cell>
          <cell r="I154">
            <v>7800</v>
          </cell>
        </row>
        <row r="155">
          <cell r="A155" t="str">
            <v>KE70</v>
          </cell>
          <cell r="B155" t="str">
            <v>04.3107</v>
          </cell>
          <cell r="C155" t="str">
            <v>Keïp eùp côõ daây 70mm2</v>
          </cell>
          <cell r="D155" t="str">
            <v>caùi</v>
          </cell>
          <cell r="F155">
            <v>12386</v>
          </cell>
          <cell r="G155">
            <v>6444</v>
          </cell>
          <cell r="I155">
            <v>7800</v>
          </cell>
        </row>
        <row r="156">
          <cell r="A156" t="str">
            <v>KE95</v>
          </cell>
          <cell r="B156" t="str">
            <v>04.3107</v>
          </cell>
          <cell r="C156" t="str">
            <v>Keïp eùp côõ daây 95mm2</v>
          </cell>
          <cell r="D156" t="str">
            <v>caùi</v>
          </cell>
          <cell r="F156">
            <v>18636</v>
          </cell>
          <cell r="G156">
            <v>6444</v>
          </cell>
          <cell r="I156">
            <v>11400</v>
          </cell>
        </row>
        <row r="157">
          <cell r="A157" t="str">
            <v>KE120</v>
          </cell>
          <cell r="B157" t="str">
            <v>04.3107</v>
          </cell>
          <cell r="C157" t="str">
            <v>Keïp eùp côõ daây 120mm2</v>
          </cell>
          <cell r="D157" t="str">
            <v>caùi</v>
          </cell>
          <cell r="F157">
            <v>24000</v>
          </cell>
          <cell r="G157">
            <v>6444</v>
          </cell>
          <cell r="I157">
            <v>17700</v>
          </cell>
        </row>
        <row r="158">
          <cell r="A158" t="str">
            <v>KE185</v>
          </cell>
          <cell r="B158" t="str">
            <v>04.3107</v>
          </cell>
          <cell r="C158" t="str">
            <v>Keïp eùp côõ daây 185mm2</v>
          </cell>
          <cell r="D158" t="str">
            <v>caùi</v>
          </cell>
          <cell r="F158">
            <v>31818</v>
          </cell>
          <cell r="G158">
            <v>6444</v>
          </cell>
          <cell r="I158">
            <v>33000</v>
          </cell>
        </row>
        <row r="159">
          <cell r="A159" t="str">
            <v>KE240</v>
          </cell>
          <cell r="B159" t="str">
            <v>04.3107</v>
          </cell>
          <cell r="C159" t="str">
            <v>Keïp eùp côõ daây 240mm2</v>
          </cell>
          <cell r="D159" t="str">
            <v>caùi</v>
          </cell>
          <cell r="F159">
            <v>38182</v>
          </cell>
          <cell r="G159">
            <v>6444</v>
          </cell>
          <cell r="I159">
            <v>33000</v>
          </cell>
        </row>
        <row r="160">
          <cell r="A160" t="str">
            <v>KCUAL</v>
          </cell>
          <cell r="B160" t="str">
            <v>04.3107</v>
          </cell>
          <cell r="C160" t="str">
            <v>Keïp noái ñoàng-nhoâm</v>
          </cell>
          <cell r="D160" t="str">
            <v>caùi</v>
          </cell>
          <cell r="F160">
            <v>4500</v>
          </cell>
          <cell r="G160">
            <v>6444</v>
          </cell>
          <cell r="I160">
            <v>4500</v>
          </cell>
        </row>
        <row r="161">
          <cell r="A161" t="str">
            <v>KCUAL60</v>
          </cell>
          <cell r="B161" t="str">
            <v>04.3107</v>
          </cell>
          <cell r="C161" t="str">
            <v>Keïp noái ñoàng-nhoâm 60mm2</v>
          </cell>
          <cell r="D161" t="str">
            <v>caùi</v>
          </cell>
          <cell r="F161">
            <v>12000</v>
          </cell>
          <cell r="G161">
            <v>6444</v>
          </cell>
          <cell r="I161">
            <v>12000</v>
          </cell>
        </row>
        <row r="162">
          <cell r="A162" t="str">
            <v>KQ2/0</v>
          </cell>
          <cell r="B162" t="str">
            <v>04.3107</v>
          </cell>
          <cell r="C162" t="str">
            <v>Keïp quai 2/0</v>
          </cell>
          <cell r="D162" t="str">
            <v>caùi</v>
          </cell>
          <cell r="F162">
            <v>16500</v>
          </cell>
          <cell r="G162">
            <v>6444</v>
          </cell>
          <cell r="I162">
            <v>16500</v>
          </cell>
        </row>
        <row r="163">
          <cell r="A163" t="str">
            <v>KQ4/0</v>
          </cell>
          <cell r="B163" t="str">
            <v>04.3107</v>
          </cell>
          <cell r="C163" t="str">
            <v>Keïp quai 4/0</v>
          </cell>
          <cell r="D163" t="str">
            <v>caùi</v>
          </cell>
          <cell r="F163">
            <v>17050</v>
          </cell>
          <cell r="G163">
            <v>6444</v>
          </cell>
          <cell r="I163">
            <v>17050</v>
          </cell>
        </row>
        <row r="164">
          <cell r="A164" t="str">
            <v>KH2/0</v>
          </cell>
          <cell r="B164" t="str">
            <v>04.3107</v>
          </cell>
          <cell r="C164" t="str">
            <v>Keïp hotline 2/0</v>
          </cell>
          <cell r="D164" t="str">
            <v>caùi</v>
          </cell>
          <cell r="F164">
            <v>16500</v>
          </cell>
          <cell r="G164">
            <v>6444</v>
          </cell>
          <cell r="I164">
            <v>16500</v>
          </cell>
        </row>
        <row r="165">
          <cell r="A165" t="str">
            <v>KH4/0</v>
          </cell>
          <cell r="B165" t="str">
            <v>04.3107</v>
          </cell>
          <cell r="C165" t="str">
            <v>Keïp hotline 4/0</v>
          </cell>
          <cell r="D165" t="str">
            <v>caùi</v>
          </cell>
          <cell r="F165">
            <v>16500</v>
          </cell>
          <cell r="G165">
            <v>6444</v>
          </cell>
          <cell r="I165">
            <v>16500</v>
          </cell>
        </row>
        <row r="166">
          <cell r="A166" t="str">
            <v>KH350M</v>
          </cell>
          <cell r="B166" t="str">
            <v>04.3107</v>
          </cell>
          <cell r="C166" t="str">
            <v>Keïp hotline 350MCM</v>
          </cell>
          <cell r="D166" t="str">
            <v>caùi</v>
          </cell>
          <cell r="F166">
            <v>19800</v>
          </cell>
          <cell r="G166">
            <v>6444</v>
          </cell>
          <cell r="I166">
            <v>19800</v>
          </cell>
        </row>
        <row r="167">
          <cell r="A167" t="str">
            <v>KEU</v>
          </cell>
          <cell r="C167" t="str">
            <v>Keïp U döøng daây trung hoøa</v>
          </cell>
          <cell r="D167" t="str">
            <v>caùi</v>
          </cell>
          <cell r="F167">
            <v>8000</v>
          </cell>
          <cell r="I167">
            <v>8000</v>
          </cell>
        </row>
        <row r="168">
          <cell r="A168" t="str">
            <v>Kd50</v>
          </cell>
          <cell r="C168" t="str">
            <v>Khoùa ñôõ daây AC-50</v>
          </cell>
          <cell r="D168" t="str">
            <v>caùi</v>
          </cell>
          <cell r="F168">
            <v>32386</v>
          </cell>
          <cell r="I168">
            <v>22762</v>
          </cell>
        </row>
        <row r="169">
          <cell r="A169" t="str">
            <v>Kd70</v>
          </cell>
          <cell r="C169" t="str">
            <v>Khoùa ñôõ daây AC-70</v>
          </cell>
          <cell r="D169" t="str">
            <v>caùi</v>
          </cell>
          <cell r="F169">
            <v>32386</v>
          </cell>
          <cell r="I169">
            <v>22762</v>
          </cell>
        </row>
        <row r="170">
          <cell r="A170" t="str">
            <v>KN240</v>
          </cell>
          <cell r="C170" t="str">
            <v>Khoùa neùo daây AC-240</v>
          </cell>
          <cell r="D170" t="str">
            <v>caùi</v>
          </cell>
          <cell r="F170">
            <v>53178</v>
          </cell>
          <cell r="I170">
            <v>46500</v>
          </cell>
        </row>
        <row r="171">
          <cell r="A171" t="str">
            <v>KN185</v>
          </cell>
          <cell r="C171" t="str">
            <v>Khoùa neùo daây AC-185</v>
          </cell>
          <cell r="D171" t="str">
            <v>caùi</v>
          </cell>
          <cell r="F171">
            <v>53178</v>
          </cell>
          <cell r="I171">
            <v>46500</v>
          </cell>
        </row>
        <row r="172">
          <cell r="A172" t="str">
            <v>KN120</v>
          </cell>
          <cell r="C172" t="str">
            <v>Khoùa neùo daây AC-120</v>
          </cell>
          <cell r="D172" t="str">
            <v>caùi</v>
          </cell>
          <cell r="F172">
            <v>32925</v>
          </cell>
          <cell r="I172">
            <v>46500</v>
          </cell>
        </row>
        <row r="173">
          <cell r="A173" t="str">
            <v>KN70</v>
          </cell>
          <cell r="C173" t="str">
            <v>Khoùa neùo daây AC-70</v>
          </cell>
          <cell r="D173" t="str">
            <v>caùi</v>
          </cell>
          <cell r="F173">
            <v>32925</v>
          </cell>
          <cell r="I173">
            <v>26351</v>
          </cell>
        </row>
        <row r="174">
          <cell r="A174" t="str">
            <v>KN50</v>
          </cell>
          <cell r="C174" t="str">
            <v>Khoùa neùo daây AC-50</v>
          </cell>
          <cell r="D174" t="str">
            <v>caùi</v>
          </cell>
          <cell r="F174">
            <v>32925</v>
          </cell>
          <cell r="I174">
            <v>26351</v>
          </cell>
        </row>
        <row r="175">
          <cell r="A175" t="str">
            <v>KN95</v>
          </cell>
          <cell r="C175" t="str">
            <v>Khoùa neùo daây AC-95</v>
          </cell>
          <cell r="D175" t="str">
            <v>caùi</v>
          </cell>
          <cell r="F175">
            <v>32925</v>
          </cell>
          <cell r="I175">
            <v>39905</v>
          </cell>
        </row>
        <row r="176">
          <cell r="A176" t="str">
            <v>KN35</v>
          </cell>
          <cell r="C176" t="str">
            <v>Khoùa neùo daây AC-35</v>
          </cell>
          <cell r="D176" t="str">
            <v>caùi</v>
          </cell>
          <cell r="F176">
            <v>32925</v>
          </cell>
          <cell r="I176">
            <v>26351</v>
          </cell>
        </row>
        <row r="177">
          <cell r="A177" t="str">
            <v>KN70A</v>
          </cell>
          <cell r="C177" t="str">
            <v>Khoùa neùo daây A-70</v>
          </cell>
          <cell r="D177" t="str">
            <v>caùi</v>
          </cell>
          <cell r="F177">
            <v>32925</v>
          </cell>
          <cell r="I177">
            <v>26351</v>
          </cell>
        </row>
        <row r="178">
          <cell r="A178" t="str">
            <v>KN50A</v>
          </cell>
          <cell r="C178" t="str">
            <v>Khoùa neùo daây A-50</v>
          </cell>
          <cell r="D178" t="str">
            <v>caùi</v>
          </cell>
          <cell r="F178">
            <v>32925</v>
          </cell>
          <cell r="I178">
            <v>26351</v>
          </cell>
        </row>
        <row r="179">
          <cell r="A179" t="str">
            <v>KN95A</v>
          </cell>
          <cell r="C179" t="str">
            <v>Khoùa neùo daây A-95</v>
          </cell>
          <cell r="D179" t="str">
            <v>caùi</v>
          </cell>
          <cell r="F179">
            <v>32925</v>
          </cell>
          <cell r="I179">
            <v>39905</v>
          </cell>
        </row>
        <row r="180">
          <cell r="A180" t="str">
            <v>KN35A</v>
          </cell>
          <cell r="C180" t="str">
            <v>Khoùa neùo daây A-35</v>
          </cell>
          <cell r="D180" t="str">
            <v>caùi</v>
          </cell>
          <cell r="F180">
            <v>32925</v>
          </cell>
          <cell r="I180">
            <v>26351</v>
          </cell>
        </row>
        <row r="181">
          <cell r="A181" t="str">
            <v>KN158</v>
          </cell>
          <cell r="C181" t="str">
            <v>Khoùa neùo N158</v>
          </cell>
          <cell r="D181" t="str">
            <v>caùi</v>
          </cell>
          <cell r="F181">
            <v>32925</v>
          </cell>
          <cell r="I181">
            <v>400</v>
          </cell>
        </row>
        <row r="182">
          <cell r="A182" t="str">
            <v>KN357</v>
          </cell>
          <cell r="C182" t="str">
            <v>Khoùa neùo N357</v>
          </cell>
          <cell r="D182" t="str">
            <v>caùi</v>
          </cell>
          <cell r="F182">
            <v>32925</v>
          </cell>
          <cell r="I182">
            <v>800</v>
          </cell>
        </row>
        <row r="183">
          <cell r="A183" t="str">
            <v>KD357</v>
          </cell>
          <cell r="C183" t="str">
            <v>Khoùa ñôõ Ñ357</v>
          </cell>
          <cell r="D183" t="str">
            <v>caùi</v>
          </cell>
          <cell r="F183">
            <v>32386</v>
          </cell>
          <cell r="I183">
            <v>14000</v>
          </cell>
        </row>
        <row r="184">
          <cell r="A184" t="str">
            <v>LD18</v>
          </cell>
          <cell r="C184" t="str">
            <v>Long ñeàn 18</v>
          </cell>
          <cell r="D184" t="str">
            <v>caùi</v>
          </cell>
          <cell r="F184">
            <v>400</v>
          </cell>
          <cell r="I184">
            <v>400</v>
          </cell>
        </row>
        <row r="185">
          <cell r="A185" t="str">
            <v>LD22</v>
          </cell>
          <cell r="C185" t="str">
            <v>Long ñeàn 22</v>
          </cell>
          <cell r="D185" t="str">
            <v>caùi</v>
          </cell>
          <cell r="F185">
            <v>800</v>
          </cell>
          <cell r="I185">
            <v>800</v>
          </cell>
        </row>
        <row r="186">
          <cell r="A186" t="str">
            <v>MANG</v>
          </cell>
          <cell r="C186" t="str">
            <v>Maùng che daây chaèng</v>
          </cell>
          <cell r="D186" t="str">
            <v>caùi</v>
          </cell>
          <cell r="F186">
            <v>14000</v>
          </cell>
          <cell r="I186">
            <v>14000</v>
          </cell>
        </row>
        <row r="187">
          <cell r="A187" t="str">
            <v>MND</v>
          </cell>
          <cell r="C187" t="str">
            <v>Maét noái ñôn</v>
          </cell>
          <cell r="D187" t="str">
            <v>caùi</v>
          </cell>
          <cell r="F187">
            <v>9091</v>
          </cell>
          <cell r="I187">
            <v>6500</v>
          </cell>
        </row>
        <row r="188">
          <cell r="A188" t="str">
            <v>MNTG</v>
          </cell>
          <cell r="C188" t="str">
            <v xml:space="preserve">Maét noái t/ gian </v>
          </cell>
          <cell r="D188" t="str">
            <v>caùi</v>
          </cell>
          <cell r="F188">
            <v>6818</v>
          </cell>
          <cell r="I188">
            <v>12500</v>
          </cell>
        </row>
        <row r="189">
          <cell r="A189" t="str">
            <v>MT</v>
          </cell>
          <cell r="C189" t="str">
            <v xml:space="preserve">Moùc treo chöõ U </v>
          </cell>
          <cell r="D189" t="str">
            <v>caùi</v>
          </cell>
          <cell r="F189">
            <v>7386</v>
          </cell>
          <cell r="I189">
            <v>7048</v>
          </cell>
        </row>
        <row r="190">
          <cell r="A190" t="str">
            <v>MT61A</v>
          </cell>
          <cell r="C190" t="str">
            <v>Moùc treo CK61A</v>
          </cell>
          <cell r="D190" t="str">
            <v>caùi</v>
          </cell>
          <cell r="F190">
            <v>7386</v>
          </cell>
          <cell r="I190">
            <v>7400</v>
          </cell>
        </row>
        <row r="191">
          <cell r="A191" t="str">
            <v>VT</v>
          </cell>
          <cell r="C191" t="str">
            <v>Voøng treo ñaàu troøn</v>
          </cell>
          <cell r="D191" t="str">
            <v>caùi</v>
          </cell>
          <cell r="F191">
            <v>5114</v>
          </cell>
          <cell r="I191">
            <v>4762</v>
          </cell>
        </row>
        <row r="192">
          <cell r="A192" t="str">
            <v>ON240A</v>
          </cell>
          <cell r="C192" t="str">
            <v>OÁng noái daây A-240</v>
          </cell>
          <cell r="D192" t="str">
            <v>caùi</v>
          </cell>
          <cell r="F192">
            <v>110000</v>
          </cell>
          <cell r="I192">
            <v>110000</v>
          </cell>
        </row>
        <row r="193">
          <cell r="A193" t="str">
            <v>ON185A</v>
          </cell>
          <cell r="C193" t="str">
            <v>OÁng noái daây A-185</v>
          </cell>
          <cell r="D193" t="str">
            <v>caùi</v>
          </cell>
          <cell r="F193">
            <v>110000</v>
          </cell>
          <cell r="I193">
            <v>110000</v>
          </cell>
        </row>
        <row r="194">
          <cell r="A194" t="str">
            <v>ON120A</v>
          </cell>
          <cell r="C194" t="str">
            <v>OÁng noái daây A-120</v>
          </cell>
          <cell r="D194" t="str">
            <v>caùi</v>
          </cell>
          <cell r="F194">
            <v>75000</v>
          </cell>
          <cell r="I194">
            <v>75000</v>
          </cell>
        </row>
        <row r="195">
          <cell r="A195" t="str">
            <v>ON35A</v>
          </cell>
          <cell r="C195" t="str">
            <v>OÁng noái daây A-35</v>
          </cell>
          <cell r="D195" t="str">
            <v>caùi</v>
          </cell>
          <cell r="F195">
            <v>8182</v>
          </cell>
          <cell r="I195">
            <v>9000</v>
          </cell>
        </row>
        <row r="196">
          <cell r="A196" t="str">
            <v>ON50A</v>
          </cell>
          <cell r="C196" t="str">
            <v>OÁng noái daây A-50</v>
          </cell>
          <cell r="D196" t="str">
            <v>caùi</v>
          </cell>
          <cell r="F196">
            <v>10090</v>
          </cell>
          <cell r="I196">
            <v>12000</v>
          </cell>
        </row>
        <row r="197">
          <cell r="A197" t="str">
            <v>ON70A</v>
          </cell>
          <cell r="C197" t="str">
            <v>OÁng noái daây A-70</v>
          </cell>
          <cell r="D197" t="str">
            <v>caùi</v>
          </cell>
          <cell r="F197">
            <v>18182</v>
          </cell>
          <cell r="I197">
            <v>20000</v>
          </cell>
        </row>
        <row r="198">
          <cell r="A198" t="str">
            <v>ON95A</v>
          </cell>
          <cell r="C198" t="str">
            <v>OÁng noái daây A-95</v>
          </cell>
          <cell r="D198" t="str">
            <v>caùi</v>
          </cell>
          <cell r="F198">
            <v>27273</v>
          </cell>
          <cell r="I198">
            <v>30000</v>
          </cell>
        </row>
        <row r="199">
          <cell r="A199" t="str">
            <v>ON240</v>
          </cell>
          <cell r="C199" t="str">
            <v>OÁng noái daây AC240</v>
          </cell>
          <cell r="D199" t="str">
            <v>caùi</v>
          </cell>
          <cell r="F199">
            <v>110000</v>
          </cell>
          <cell r="I199">
            <v>110000</v>
          </cell>
        </row>
        <row r="200">
          <cell r="A200" t="str">
            <v>ON185</v>
          </cell>
          <cell r="C200" t="str">
            <v>OÁng noái daây AC185</v>
          </cell>
          <cell r="D200" t="str">
            <v>caùi</v>
          </cell>
          <cell r="F200">
            <v>80182</v>
          </cell>
          <cell r="I200">
            <v>80182</v>
          </cell>
        </row>
        <row r="201">
          <cell r="A201" t="str">
            <v>ON120</v>
          </cell>
          <cell r="C201" t="str">
            <v>OÁng noái daây AC120/19</v>
          </cell>
          <cell r="D201" t="str">
            <v>caùi</v>
          </cell>
          <cell r="F201">
            <v>54545</v>
          </cell>
          <cell r="I201">
            <v>54545</v>
          </cell>
        </row>
        <row r="202">
          <cell r="A202" t="str">
            <v>ON35</v>
          </cell>
          <cell r="C202" t="str">
            <v>OÁng noái daây AC35/6,2</v>
          </cell>
          <cell r="D202" t="str">
            <v>caùi</v>
          </cell>
          <cell r="F202">
            <v>8182</v>
          </cell>
          <cell r="I202">
            <v>9000</v>
          </cell>
        </row>
        <row r="203">
          <cell r="A203" t="str">
            <v>ON50</v>
          </cell>
          <cell r="C203" t="str">
            <v>OÁng noái daây côõ 50mm2</v>
          </cell>
          <cell r="D203" t="str">
            <v>caùi</v>
          </cell>
          <cell r="F203">
            <v>10090</v>
          </cell>
          <cell r="I203">
            <v>12000</v>
          </cell>
        </row>
        <row r="204">
          <cell r="A204" t="str">
            <v>ON70</v>
          </cell>
          <cell r="C204" t="str">
            <v>OÁng noái daây AC70</v>
          </cell>
          <cell r="D204" t="str">
            <v>caùi</v>
          </cell>
          <cell r="F204">
            <v>18182</v>
          </cell>
          <cell r="I204">
            <v>20000</v>
          </cell>
        </row>
        <row r="205">
          <cell r="A205" t="str">
            <v>ON95</v>
          </cell>
          <cell r="C205" t="str">
            <v>OÁng noái daây AC95</v>
          </cell>
          <cell r="D205" t="str">
            <v>caùi</v>
          </cell>
          <cell r="F205">
            <v>27273</v>
          </cell>
          <cell r="I205">
            <v>30000</v>
          </cell>
        </row>
        <row r="206">
          <cell r="A206" t="str">
            <v>ON50B</v>
          </cell>
          <cell r="C206" t="str">
            <v>OÁng noái daây chòu söùc caêng côõ 50mm2</v>
          </cell>
          <cell r="D206" t="str">
            <v>caùi</v>
          </cell>
          <cell r="F206">
            <v>10090</v>
          </cell>
          <cell r="I206">
            <v>10090</v>
          </cell>
        </row>
        <row r="207">
          <cell r="A207" t="str">
            <v>OT</v>
          </cell>
          <cell r="C207" t="str">
            <v>OÁng theùp traùng keõm O 60/50</v>
          </cell>
          <cell r="D207" t="str">
            <v>meùt</v>
          </cell>
          <cell r="F207">
            <v>38000</v>
          </cell>
          <cell r="I207">
            <v>38000</v>
          </cell>
        </row>
        <row r="208">
          <cell r="A208" t="str">
            <v>PU</v>
          </cell>
          <cell r="C208" t="str">
            <v>Puli</v>
          </cell>
          <cell r="D208" t="str">
            <v>caùi</v>
          </cell>
          <cell r="F208">
            <v>25000</v>
          </cell>
          <cell r="I208">
            <v>25000</v>
          </cell>
        </row>
        <row r="209">
          <cell r="A209" t="str">
            <v>R1</v>
          </cell>
          <cell r="C209" t="str">
            <v>Uclevis + söù oáng chæ</v>
          </cell>
          <cell r="D209" t="str">
            <v>caùi</v>
          </cell>
          <cell r="F209">
            <v>10197</v>
          </cell>
          <cell r="I209">
            <v>10500</v>
          </cell>
        </row>
        <row r="210">
          <cell r="A210" t="str">
            <v>R2</v>
          </cell>
          <cell r="C210" t="str">
            <v>Rack 2 söù + söù oáng chæ</v>
          </cell>
          <cell r="D210" t="str">
            <v>boä</v>
          </cell>
          <cell r="F210">
            <v>4510</v>
          </cell>
          <cell r="I210">
            <v>19900</v>
          </cell>
        </row>
        <row r="211">
          <cell r="A211" t="str">
            <v>R3</v>
          </cell>
          <cell r="C211" t="str">
            <v>Rack 3 söù + söù oáng chæ</v>
          </cell>
          <cell r="D211" t="str">
            <v>boä</v>
          </cell>
          <cell r="F211">
            <v>13800</v>
          </cell>
          <cell r="I211">
            <v>26700</v>
          </cell>
        </row>
        <row r="212">
          <cell r="A212" t="str">
            <v>R4</v>
          </cell>
          <cell r="C212" t="str">
            <v>Rack 4 söù + söù oáng chæ</v>
          </cell>
          <cell r="D212" t="str">
            <v>boä</v>
          </cell>
          <cell r="F212">
            <v>20000</v>
          </cell>
          <cell r="I212">
            <v>37000</v>
          </cell>
        </row>
        <row r="213">
          <cell r="A213" t="str">
            <v>S</v>
          </cell>
          <cell r="C213" t="str">
            <v>Sôn keû bieån vaø ñaùnh soá coät</v>
          </cell>
          <cell r="D213" t="str">
            <v>kg</v>
          </cell>
          <cell r="F213">
            <v>25000</v>
          </cell>
          <cell r="I213">
            <v>28000</v>
          </cell>
        </row>
        <row r="214">
          <cell r="A214" t="str">
            <v>SD</v>
          </cell>
          <cell r="C214" t="str">
            <v xml:space="preserve">Söù ñöùng 24KV </v>
          </cell>
          <cell r="D214" t="str">
            <v>caùi</v>
          </cell>
          <cell r="F214">
            <v>40000</v>
          </cell>
          <cell r="I214">
            <v>40000</v>
          </cell>
        </row>
        <row r="215">
          <cell r="A215" t="str">
            <v>SD35</v>
          </cell>
          <cell r="C215" t="str">
            <v>Söù ñöùng 35KV + ty</v>
          </cell>
          <cell r="D215" t="str">
            <v>boä</v>
          </cell>
          <cell r="F215">
            <v>134000</v>
          </cell>
          <cell r="I215">
            <v>134000</v>
          </cell>
        </row>
        <row r="216">
          <cell r="A216" t="str">
            <v>SDI35</v>
          </cell>
          <cell r="C216" t="str">
            <v>Söù ñöùng 35KV + ty söù ñænh</v>
          </cell>
          <cell r="D216" t="str">
            <v>boä</v>
          </cell>
          <cell r="F216">
            <v>150000</v>
          </cell>
          <cell r="I216">
            <v>150000</v>
          </cell>
        </row>
        <row r="217">
          <cell r="A217" t="str">
            <v>SDCM</v>
          </cell>
          <cell r="C217" t="str">
            <v>Söù ñöùng 24KV choáng nhieãm maën</v>
          </cell>
          <cell r="D217" t="str">
            <v>caùi</v>
          </cell>
          <cell r="F217">
            <v>95000</v>
          </cell>
          <cell r="I217">
            <v>95000</v>
          </cell>
        </row>
        <row r="218">
          <cell r="A218" t="str">
            <v>SN</v>
          </cell>
          <cell r="C218" t="str">
            <v>Söù chaèng</v>
          </cell>
          <cell r="D218" t="str">
            <v>caùi</v>
          </cell>
          <cell r="F218">
            <v>12000</v>
          </cell>
          <cell r="I218">
            <v>12000</v>
          </cell>
        </row>
        <row r="219">
          <cell r="A219" t="str">
            <v>SOC</v>
          </cell>
          <cell r="C219" t="str">
            <v xml:space="preserve">Söù oáng chæ </v>
          </cell>
          <cell r="D219" t="str">
            <v>caùi</v>
          </cell>
          <cell r="F219">
            <v>2497</v>
          </cell>
          <cell r="I219">
            <v>2800</v>
          </cell>
        </row>
        <row r="220">
          <cell r="A220" t="str">
            <v>ST</v>
          </cell>
          <cell r="C220" t="str">
            <v>Söù treo loaïi 70kN</v>
          </cell>
          <cell r="D220" t="str">
            <v>baùt</v>
          </cell>
          <cell r="F220">
            <v>85000</v>
          </cell>
          <cell r="I220">
            <v>85000</v>
          </cell>
        </row>
        <row r="221">
          <cell r="A221" t="str">
            <v>ST120</v>
          </cell>
          <cell r="C221" t="str">
            <v>Söù treo loaïi 120kN</v>
          </cell>
          <cell r="D221" t="str">
            <v>baùt</v>
          </cell>
          <cell r="F221">
            <v>120000</v>
          </cell>
          <cell r="I221">
            <v>120000</v>
          </cell>
        </row>
        <row r="222">
          <cell r="A222" t="str">
            <v>STply</v>
          </cell>
          <cell r="C222" t="str">
            <v>Söù treo polymer</v>
          </cell>
          <cell r="D222" t="str">
            <v>chuoãi</v>
          </cell>
          <cell r="F222">
            <v>210000</v>
          </cell>
          <cell r="I222">
            <v>210000</v>
          </cell>
        </row>
        <row r="223">
          <cell r="A223" t="str">
            <v>S40</v>
          </cell>
          <cell r="C223" t="str">
            <v>Saét deït 40 x 4</v>
          </cell>
          <cell r="D223" t="str">
            <v>kg</v>
          </cell>
          <cell r="F223">
            <v>9726</v>
          </cell>
          <cell r="I223">
            <v>9726</v>
          </cell>
        </row>
        <row r="224">
          <cell r="A224" t="str">
            <v>S50</v>
          </cell>
          <cell r="C224" t="str">
            <v>Saét 50 x 5</v>
          </cell>
          <cell r="D224" t="str">
            <v>kg</v>
          </cell>
          <cell r="F224">
            <v>9726</v>
          </cell>
          <cell r="I224">
            <v>9726</v>
          </cell>
        </row>
        <row r="225">
          <cell r="A225" t="str">
            <v>S60T</v>
          </cell>
          <cell r="C225" t="str">
            <v>Thanh noái saét deït 60x6x410</v>
          </cell>
          <cell r="D225" t="str">
            <v>caùi</v>
          </cell>
          <cell r="F225">
            <v>11285.077799999999</v>
          </cell>
          <cell r="I225">
            <v>11285.077799999999</v>
          </cell>
        </row>
        <row r="226">
          <cell r="A226" t="str">
            <v>S60</v>
          </cell>
          <cell r="C226" t="str">
            <v>Saét deït 60 x 6</v>
          </cell>
          <cell r="D226" t="str">
            <v>kg</v>
          </cell>
          <cell r="F226">
            <v>9726</v>
          </cell>
          <cell r="I226">
            <v>9726</v>
          </cell>
        </row>
        <row r="227">
          <cell r="A227" t="str">
            <v>S70</v>
          </cell>
          <cell r="C227" t="str">
            <v>Saét deït 70 x 7</v>
          </cell>
          <cell r="D227" t="str">
            <v>kg</v>
          </cell>
          <cell r="F227">
            <v>9726</v>
          </cell>
          <cell r="I227">
            <v>9726</v>
          </cell>
        </row>
        <row r="228">
          <cell r="A228" t="str">
            <v>S806</v>
          </cell>
          <cell r="C228" t="str">
            <v>Saét deït 80 x 6</v>
          </cell>
          <cell r="D228" t="str">
            <v>kg</v>
          </cell>
          <cell r="F228">
            <v>9726</v>
          </cell>
          <cell r="I228">
            <v>9726</v>
          </cell>
        </row>
        <row r="229">
          <cell r="A229" t="str">
            <v>S80</v>
          </cell>
          <cell r="C229" t="str">
            <v>Saét deït 80 x 8</v>
          </cell>
          <cell r="D229" t="str">
            <v>kg</v>
          </cell>
          <cell r="F229">
            <v>9726</v>
          </cell>
          <cell r="I229">
            <v>9726</v>
          </cell>
        </row>
        <row r="230">
          <cell r="A230" t="str">
            <v>S1008</v>
          </cell>
          <cell r="C230" t="str">
            <v>Saét deït 100 x 8</v>
          </cell>
          <cell r="D230" t="str">
            <v>kg</v>
          </cell>
          <cell r="F230">
            <v>9726</v>
          </cell>
          <cell r="I230">
            <v>9726</v>
          </cell>
        </row>
        <row r="231">
          <cell r="A231" t="str">
            <v>SL40</v>
          </cell>
          <cell r="C231" t="str">
            <v>Saét goùc L40 x40 x4</v>
          </cell>
          <cell r="D231" t="str">
            <v>kg</v>
          </cell>
          <cell r="F231">
            <v>9726</v>
          </cell>
          <cell r="I231">
            <v>9726</v>
          </cell>
        </row>
        <row r="232">
          <cell r="A232" t="str">
            <v>SL50</v>
          </cell>
          <cell r="C232" t="str">
            <v>Saét goùc L50 x50 x5</v>
          </cell>
          <cell r="D232" t="str">
            <v>kg</v>
          </cell>
          <cell r="F232">
            <v>9726</v>
          </cell>
          <cell r="I232">
            <v>9726</v>
          </cell>
        </row>
        <row r="233">
          <cell r="A233" t="str">
            <v>SL63</v>
          </cell>
          <cell r="C233" t="str">
            <v>Saét goùc L63 x 63 x6</v>
          </cell>
          <cell r="D233" t="str">
            <v>kg</v>
          </cell>
          <cell r="F233">
            <v>9726</v>
          </cell>
          <cell r="I233">
            <v>9726</v>
          </cell>
        </row>
        <row r="234">
          <cell r="A234" t="str">
            <v>SL70</v>
          </cell>
          <cell r="C234" t="str">
            <v>Saét goùc L70 x70 x7</v>
          </cell>
          <cell r="D234" t="str">
            <v>kg</v>
          </cell>
          <cell r="F234">
            <v>9726</v>
          </cell>
          <cell r="I234">
            <v>9726</v>
          </cell>
        </row>
        <row r="235">
          <cell r="A235" t="str">
            <v>SL75</v>
          </cell>
          <cell r="C235" t="str">
            <v>Saét goùc L75 x75 x8</v>
          </cell>
          <cell r="D235" t="str">
            <v>kg</v>
          </cell>
          <cell r="F235">
            <v>9726</v>
          </cell>
          <cell r="I235">
            <v>9726</v>
          </cell>
        </row>
        <row r="236">
          <cell r="A236" t="str">
            <v>TTM</v>
          </cell>
          <cell r="C236" t="str">
            <v>Theùp troøn maï keõm</v>
          </cell>
          <cell r="D236" t="str">
            <v>kg</v>
          </cell>
          <cell r="F236">
            <v>9500</v>
          </cell>
          <cell r="I236">
            <v>9500</v>
          </cell>
        </row>
        <row r="237">
          <cell r="A237" t="str">
            <v>Fe</v>
          </cell>
          <cell r="C237" t="str">
            <v>Theùp troøn</v>
          </cell>
          <cell r="D237" t="str">
            <v>kg</v>
          </cell>
          <cell r="F237">
            <v>4433</v>
          </cell>
          <cell r="I237">
            <v>4500</v>
          </cell>
        </row>
        <row r="238">
          <cell r="A238" t="str">
            <v>SO10</v>
          </cell>
          <cell r="C238" t="str">
            <v>Saét   O10</v>
          </cell>
          <cell r="D238" t="str">
            <v>kg</v>
          </cell>
          <cell r="F238">
            <v>4112</v>
          </cell>
          <cell r="I238">
            <v>4700</v>
          </cell>
        </row>
        <row r="239">
          <cell r="A239" t="str">
            <v>TON6</v>
          </cell>
          <cell r="C239" t="str">
            <v>Toân 6mm</v>
          </cell>
          <cell r="D239" t="str">
            <v>kg</v>
          </cell>
          <cell r="F239">
            <v>9726</v>
          </cell>
          <cell r="I239">
            <v>9726</v>
          </cell>
        </row>
        <row r="240">
          <cell r="A240" t="str">
            <v>TAMN</v>
          </cell>
          <cell r="C240" t="str">
            <v>Taám noái saét deït 100 x 10-800</v>
          </cell>
          <cell r="D240" t="str">
            <v>boä</v>
          </cell>
          <cell r="F240">
            <v>80000</v>
          </cell>
          <cell r="I240">
            <v>80000</v>
          </cell>
        </row>
        <row r="241">
          <cell r="A241" t="str">
            <v>TN606</v>
          </cell>
          <cell r="C241" t="str">
            <v>Taám noái PL 60x6- 410</v>
          </cell>
          <cell r="D241" t="str">
            <v>boä</v>
          </cell>
          <cell r="F241">
            <v>11269.127159999998</v>
          </cell>
          <cell r="I241">
            <v>11269.127159999998</v>
          </cell>
        </row>
        <row r="242">
          <cell r="A242" t="str">
            <v>TAMN6</v>
          </cell>
          <cell r="C242" t="str">
            <v>Taám toân noái 6mm</v>
          </cell>
          <cell r="D242" t="str">
            <v>caùi</v>
          </cell>
          <cell r="F242">
            <v>10000</v>
          </cell>
          <cell r="I242">
            <v>10000</v>
          </cell>
        </row>
        <row r="243">
          <cell r="A243" t="str">
            <v>CL</v>
          </cell>
          <cell r="C243" t="str">
            <v>Boä choáng cho chaèng heïp</v>
          </cell>
          <cell r="D243" t="str">
            <v>boä</v>
          </cell>
          <cell r="F243">
            <v>76000</v>
          </cell>
          <cell r="I243">
            <v>76000</v>
          </cell>
        </row>
        <row r="244">
          <cell r="A244" t="str">
            <v>CLHT</v>
          </cell>
          <cell r="C244" t="str">
            <v>Boä choáng cho chaèng heïp</v>
          </cell>
          <cell r="D244" t="str">
            <v>boä</v>
          </cell>
          <cell r="F244">
            <v>68105</v>
          </cell>
          <cell r="I244">
            <v>68105</v>
          </cell>
        </row>
        <row r="245">
          <cell r="A245" t="str">
            <v>TN</v>
          </cell>
          <cell r="C245" t="str">
            <v>Thanh neo O22x3500</v>
          </cell>
          <cell r="D245" t="str">
            <v>caùi</v>
          </cell>
          <cell r="F245">
            <v>109578</v>
          </cell>
          <cell r="I245">
            <v>109578</v>
          </cell>
        </row>
        <row r="246">
          <cell r="A246" t="str">
            <v>TN30</v>
          </cell>
          <cell r="C246" t="str">
            <v>Thanh neo O22x3000</v>
          </cell>
          <cell r="D246" t="str">
            <v>caùi</v>
          </cell>
          <cell r="F246">
            <v>95423</v>
          </cell>
          <cell r="I246">
            <v>95423</v>
          </cell>
        </row>
        <row r="247">
          <cell r="A247" t="str">
            <v>TN37</v>
          </cell>
          <cell r="C247" t="str">
            <v>Thanh neo O22x3700</v>
          </cell>
          <cell r="D247" t="str">
            <v>caùi</v>
          </cell>
          <cell r="F247">
            <v>115240</v>
          </cell>
          <cell r="I247">
            <v>115240</v>
          </cell>
        </row>
        <row r="248">
          <cell r="A248" t="str">
            <v>TN28</v>
          </cell>
          <cell r="C248" t="str">
            <v>Thanh neo O22x2800</v>
          </cell>
          <cell r="D248" t="str">
            <v>caùi</v>
          </cell>
          <cell r="F248">
            <v>89761</v>
          </cell>
          <cell r="I248">
            <v>89761</v>
          </cell>
        </row>
        <row r="249">
          <cell r="A249" t="str">
            <v>TN25</v>
          </cell>
          <cell r="C249" t="str">
            <v>Thanh neo O22x2500</v>
          </cell>
          <cell r="D249" t="str">
            <v>caùi</v>
          </cell>
          <cell r="F249">
            <v>81268</v>
          </cell>
          <cell r="I249">
            <v>81268</v>
          </cell>
        </row>
        <row r="250">
          <cell r="A250" t="str">
            <v>TN1625</v>
          </cell>
          <cell r="C250" t="str">
            <v>Thanh neo O16x2500</v>
          </cell>
          <cell r="D250" t="str">
            <v>caùi</v>
          </cell>
          <cell r="F250">
            <v>44027.999999999993</v>
          </cell>
          <cell r="I250">
            <v>44027.999999999993</v>
          </cell>
        </row>
        <row r="251">
          <cell r="A251" t="str">
            <v>TN1620</v>
          </cell>
          <cell r="C251" t="str">
            <v>Thanh neo O16x2000</v>
          </cell>
          <cell r="D251" t="str">
            <v>caùi</v>
          </cell>
          <cell r="F251">
            <v>36523</v>
          </cell>
          <cell r="I251">
            <v>36523</v>
          </cell>
        </row>
        <row r="252">
          <cell r="A252" t="str">
            <v>NX</v>
          </cell>
          <cell r="C252" t="str">
            <v>Neo xoøe</v>
          </cell>
          <cell r="D252" t="str">
            <v>caùi</v>
          </cell>
          <cell r="F252">
            <v>76000</v>
          </cell>
          <cell r="I252">
            <v>76000</v>
          </cell>
        </row>
        <row r="253">
          <cell r="A253" t="str">
            <v>CD142</v>
          </cell>
          <cell r="C253" t="str">
            <v>Coå deà CD.X-142</v>
          </cell>
          <cell r="D253" t="str">
            <v>boä</v>
          </cell>
          <cell r="F253">
            <v>120602.40000000001</v>
          </cell>
          <cell r="I253">
            <v>120602.40000000001</v>
          </cell>
        </row>
        <row r="254">
          <cell r="A254" t="str">
            <v>CD142a</v>
          </cell>
          <cell r="C254" t="str">
            <v>Coå deà CD.X-142A</v>
          </cell>
          <cell r="D254" t="str">
            <v>boä</v>
          </cell>
          <cell r="F254">
            <v>130911.96</v>
          </cell>
          <cell r="I254">
            <v>130911.96</v>
          </cell>
        </row>
        <row r="255">
          <cell r="A255" t="str">
            <v>CD146</v>
          </cell>
          <cell r="C255" t="str">
            <v>Coå deà CD.X-146</v>
          </cell>
          <cell r="D255" t="str">
            <v>boä</v>
          </cell>
          <cell r="F255">
            <v>122742.12</v>
          </cell>
          <cell r="I255">
            <v>122742.12</v>
          </cell>
        </row>
        <row r="256">
          <cell r="A256" t="str">
            <v>CD146a</v>
          </cell>
          <cell r="C256" t="str">
            <v>Coå deà CD.X-146A</v>
          </cell>
          <cell r="D256" t="str">
            <v>boä</v>
          </cell>
          <cell r="F256">
            <v>133051.68</v>
          </cell>
          <cell r="I256">
            <v>133051.68</v>
          </cell>
        </row>
        <row r="257">
          <cell r="A257" t="str">
            <v>CD682</v>
          </cell>
          <cell r="C257" t="str">
            <v>Coå deà 6,82kg</v>
          </cell>
          <cell r="D257" t="str">
            <v>boä</v>
          </cell>
          <cell r="F257">
            <v>66331.320000000007</v>
          </cell>
          <cell r="I257">
            <v>66331.320000000007</v>
          </cell>
        </row>
        <row r="258">
          <cell r="A258" t="str">
            <v>CD195</v>
          </cell>
          <cell r="C258" t="str">
            <v>Coå deà O 195</v>
          </cell>
          <cell r="D258" t="str">
            <v>boä</v>
          </cell>
          <cell r="F258">
            <v>66331.320000000007</v>
          </cell>
          <cell r="I258">
            <v>66331.320000000007</v>
          </cell>
        </row>
        <row r="259">
          <cell r="A259" t="str">
            <v>CD207</v>
          </cell>
          <cell r="C259" t="str">
            <v>Coå deà O 207</v>
          </cell>
          <cell r="D259" t="str">
            <v>boä</v>
          </cell>
          <cell r="F259">
            <v>70513.5</v>
          </cell>
          <cell r="I259">
            <v>70513.5</v>
          </cell>
        </row>
        <row r="260">
          <cell r="A260" t="str">
            <v>T10</v>
          </cell>
          <cell r="C260" t="str">
            <v>Truï BTLT 10m</v>
          </cell>
          <cell r="D260" t="str">
            <v>truï</v>
          </cell>
          <cell r="F260">
            <v>825728</v>
          </cell>
          <cell r="I260">
            <v>1100000</v>
          </cell>
        </row>
        <row r="261">
          <cell r="A261" t="str">
            <v>T105</v>
          </cell>
          <cell r="C261" t="str">
            <v>Truï BTLT 10,5m</v>
          </cell>
          <cell r="D261" t="str">
            <v>truï</v>
          </cell>
          <cell r="F261">
            <v>825728</v>
          </cell>
          <cell r="I261">
            <v>1170000</v>
          </cell>
        </row>
        <row r="262">
          <cell r="A262" t="str">
            <v>T12</v>
          </cell>
          <cell r="C262" t="str">
            <v>Truï BTLT 12m</v>
          </cell>
          <cell r="D262" t="str">
            <v>truï</v>
          </cell>
          <cell r="F262">
            <v>1262728</v>
          </cell>
          <cell r="I262">
            <v>1471000</v>
          </cell>
        </row>
        <row r="263">
          <cell r="A263" t="str">
            <v>T14</v>
          </cell>
          <cell r="C263" t="str">
            <v>Truï BTLT 14m</v>
          </cell>
          <cell r="D263" t="str">
            <v>truï</v>
          </cell>
          <cell r="F263">
            <v>3740364</v>
          </cell>
          <cell r="I263">
            <v>2504000</v>
          </cell>
        </row>
        <row r="264">
          <cell r="A264" t="str">
            <v>T20</v>
          </cell>
          <cell r="C264" t="str">
            <v>Truï BTLT 20m</v>
          </cell>
          <cell r="D264" t="str">
            <v>truï</v>
          </cell>
          <cell r="F264">
            <v>5130000</v>
          </cell>
          <cell r="I264">
            <v>6361000</v>
          </cell>
        </row>
        <row r="265">
          <cell r="A265" t="str">
            <v>T75</v>
          </cell>
          <cell r="C265" t="str">
            <v>Truï BTLT 7,5m</v>
          </cell>
          <cell r="D265" t="str">
            <v>truï</v>
          </cell>
          <cell r="F265">
            <v>500000</v>
          </cell>
          <cell r="I265">
            <v>550000</v>
          </cell>
        </row>
        <row r="266">
          <cell r="A266" t="str">
            <v>T73</v>
          </cell>
          <cell r="C266" t="str">
            <v>Truï BTLT 7,3m</v>
          </cell>
          <cell r="D266" t="str">
            <v>truï</v>
          </cell>
          <cell r="F266">
            <v>500000</v>
          </cell>
          <cell r="I266">
            <v>550000</v>
          </cell>
        </row>
        <row r="267">
          <cell r="A267" t="str">
            <v>T84</v>
          </cell>
          <cell r="C267" t="str">
            <v>Truï BTLT 8,4m</v>
          </cell>
          <cell r="D267" t="str">
            <v>truï</v>
          </cell>
          <cell r="F267">
            <v>722000</v>
          </cell>
          <cell r="I267">
            <v>684000</v>
          </cell>
        </row>
        <row r="268">
          <cell r="A268" t="str">
            <v>X</v>
          </cell>
          <cell r="C268" t="str">
            <v>Xaêng</v>
          </cell>
          <cell r="D268" t="str">
            <v>kg</v>
          </cell>
          <cell r="F268">
            <v>6622</v>
          </cell>
          <cell r="I268">
            <v>6625</v>
          </cell>
        </row>
        <row r="269">
          <cell r="A269" t="str">
            <v>SON</v>
          </cell>
          <cell r="C269" t="str">
            <v>Sôn maøu</v>
          </cell>
          <cell r="D269" t="str">
            <v>kg</v>
          </cell>
          <cell r="F269">
            <v>27400</v>
          </cell>
          <cell r="I269">
            <v>27400</v>
          </cell>
        </row>
        <row r="270">
          <cell r="A270" t="str">
            <v>SONCR</v>
          </cell>
          <cell r="C270" t="str">
            <v>Sôn choáng ræ</v>
          </cell>
          <cell r="D270" t="str">
            <v>kg</v>
          </cell>
          <cell r="F270">
            <v>27400</v>
          </cell>
          <cell r="I270">
            <v>27400</v>
          </cell>
        </row>
        <row r="271">
          <cell r="A271" t="str">
            <v>NU</v>
          </cell>
          <cell r="C271" t="str">
            <v>Nöôùc ñoå beâ toâng</v>
          </cell>
          <cell r="D271" t="str">
            <v>m3</v>
          </cell>
          <cell r="F271">
            <v>2500</v>
          </cell>
          <cell r="I271">
            <v>15000</v>
          </cell>
        </row>
        <row r="272">
          <cell r="A272" t="str">
            <v>GO</v>
          </cell>
          <cell r="C272" t="str">
            <v>Goã vaùn khuoân</v>
          </cell>
          <cell r="D272" t="str">
            <v>m3</v>
          </cell>
          <cell r="F272">
            <v>2100000</v>
          </cell>
          <cell r="I272">
            <v>1800000</v>
          </cell>
        </row>
        <row r="273">
          <cell r="A273" t="str">
            <v>DINH</v>
          </cell>
          <cell r="C273" t="str">
            <v>Ñinh caùc loaïi</v>
          </cell>
          <cell r="D273" t="str">
            <v>kg</v>
          </cell>
          <cell r="F273">
            <v>5490</v>
          </cell>
          <cell r="I273">
            <v>7500</v>
          </cell>
        </row>
        <row r="274">
          <cell r="A274" t="str">
            <v>D1x2</v>
          </cell>
          <cell r="C274" t="str">
            <v>Ñaù 1x2</v>
          </cell>
          <cell r="D274" t="str">
            <v>m3</v>
          </cell>
          <cell r="F274">
            <v>132000</v>
          </cell>
          <cell r="I274">
            <v>150000</v>
          </cell>
        </row>
        <row r="275">
          <cell r="A275" t="str">
            <v>D2x4</v>
          </cell>
          <cell r="C275" t="str">
            <v>Ñaù 2x4</v>
          </cell>
          <cell r="D275" t="str">
            <v>m3</v>
          </cell>
          <cell r="F275">
            <v>132000</v>
          </cell>
          <cell r="I275">
            <v>150000</v>
          </cell>
        </row>
        <row r="276">
          <cell r="A276" t="str">
            <v>D4x6</v>
          </cell>
          <cell r="C276" t="str">
            <v>Ñaù 4x6</v>
          </cell>
          <cell r="D276" t="str">
            <v>m3</v>
          </cell>
          <cell r="F276">
            <v>109000</v>
          </cell>
          <cell r="I276">
            <v>140000</v>
          </cell>
        </row>
        <row r="277">
          <cell r="A277" t="str">
            <v>CV</v>
          </cell>
          <cell r="C277" t="str">
            <v>Caùt vaøng</v>
          </cell>
          <cell r="D277" t="str">
            <v>m3</v>
          </cell>
          <cell r="F277">
            <v>47000</v>
          </cell>
          <cell r="I277">
            <v>45000</v>
          </cell>
        </row>
        <row r="278">
          <cell r="A278" t="str">
            <v>gachong</v>
          </cell>
          <cell r="C278" t="str">
            <v>Gaïch oáng</v>
          </cell>
          <cell r="D278" t="str">
            <v>vieân</v>
          </cell>
          <cell r="F278">
            <v>180</v>
          </cell>
          <cell r="I278">
            <v>180</v>
          </cell>
        </row>
        <row r="279">
          <cell r="A279" t="str">
            <v>gachth</v>
          </cell>
          <cell r="C279" t="str">
            <v>Gaïch theû</v>
          </cell>
          <cell r="D279" t="str">
            <v>vieân</v>
          </cell>
          <cell r="F279">
            <v>160</v>
          </cell>
          <cell r="I279">
            <v>160</v>
          </cell>
        </row>
        <row r="280">
          <cell r="A280" t="str">
            <v>XM</v>
          </cell>
          <cell r="C280" t="str">
            <v>Ximaêng</v>
          </cell>
          <cell r="D280" t="str">
            <v>kg</v>
          </cell>
          <cell r="F280">
            <v>900</v>
          </cell>
          <cell r="I280">
            <v>1050</v>
          </cell>
        </row>
        <row r="281">
          <cell r="A281" t="str">
            <v>thepo141</v>
          </cell>
          <cell r="B281" t="str">
            <v>MHÑG</v>
          </cell>
          <cell r="C281" t="str">
            <v>Theùp oáng F 141 daøy 5</v>
          </cell>
          <cell r="D281" t="str">
            <v>kg</v>
          </cell>
          <cell r="E281" t="str">
            <v>Ñôn giaù</v>
          </cell>
          <cell r="F281">
            <v>5500</v>
          </cell>
          <cell r="I281">
            <v>150000</v>
          </cell>
        </row>
        <row r="282">
          <cell r="A282" t="str">
            <v>thepL32</v>
          </cell>
          <cell r="B282">
            <v>2</v>
          </cell>
          <cell r="C282" t="str">
            <v>Theùp hình L 32 x 32 x 3</v>
          </cell>
          <cell r="D282" t="str">
            <v>kg</v>
          </cell>
          <cell r="E282">
            <v>5</v>
          </cell>
          <cell r="F282">
            <v>5400</v>
          </cell>
          <cell r="G282">
            <v>7</v>
          </cell>
          <cell r="H282">
            <v>8</v>
          </cell>
          <cell r="I282">
            <v>5400</v>
          </cell>
        </row>
        <row r="283">
          <cell r="A283" t="str">
            <v>thepL50</v>
          </cell>
          <cell r="B283" t="str">
            <v>03.1101</v>
          </cell>
          <cell r="C283" t="str">
            <v>Theùp hình L 50 x 50 x 5</v>
          </cell>
          <cell r="D283" t="str">
            <v>kg</v>
          </cell>
          <cell r="F283">
            <v>4400</v>
          </cell>
          <cell r="G283">
            <v>8094</v>
          </cell>
          <cell r="I283">
            <v>4400</v>
          </cell>
        </row>
        <row r="284">
          <cell r="A284" t="str">
            <v>thepL45</v>
          </cell>
          <cell r="B284" t="str">
            <v>03.1112</v>
          </cell>
          <cell r="C284" t="str">
            <v>Theùp hình L 45 x 45 x 4</v>
          </cell>
          <cell r="D284" t="str">
            <v>kg</v>
          </cell>
          <cell r="F284">
            <v>5200</v>
          </cell>
          <cell r="G284">
            <v>16776</v>
          </cell>
          <cell r="I284">
            <v>5200</v>
          </cell>
        </row>
        <row r="285">
          <cell r="A285" t="str">
            <v>thepL40</v>
          </cell>
          <cell r="B285" t="str">
            <v>03.1102</v>
          </cell>
          <cell r="C285" t="str">
            <v>Theùp hình L 40 x 40 x 4</v>
          </cell>
          <cell r="D285" t="str">
            <v>kg</v>
          </cell>
          <cell r="F285">
            <v>5200</v>
          </cell>
          <cell r="G285">
            <v>12508</v>
          </cell>
          <cell r="I285">
            <v>5200</v>
          </cell>
        </row>
        <row r="286">
          <cell r="A286" t="str">
            <v>thepL65</v>
          </cell>
          <cell r="B286" t="str">
            <v>03.1113</v>
          </cell>
          <cell r="C286" t="str">
            <v>Theùp hình L 65 x 65 x6</v>
          </cell>
          <cell r="D286" t="str">
            <v>kg</v>
          </cell>
          <cell r="F286">
            <v>5100</v>
          </cell>
          <cell r="G286">
            <v>24428</v>
          </cell>
          <cell r="I286">
            <v>5100</v>
          </cell>
        </row>
        <row r="287">
          <cell r="A287" t="str">
            <v>thepf12</v>
          </cell>
          <cell r="B287" t="str">
            <v>03.1114</v>
          </cell>
          <cell r="C287" t="str">
            <v>Theùp troøn gaân F 12</v>
          </cell>
          <cell r="D287" t="str">
            <v>kg</v>
          </cell>
          <cell r="F287">
            <v>4450</v>
          </cell>
          <cell r="G287">
            <v>37819</v>
          </cell>
          <cell r="I287">
            <v>4450</v>
          </cell>
        </row>
        <row r="288">
          <cell r="A288" t="str">
            <v>thepf10</v>
          </cell>
          <cell r="B288" t="str">
            <v>03.1112</v>
          </cell>
          <cell r="C288" t="str">
            <v>Theùp troøn F 10</v>
          </cell>
          <cell r="D288" t="str">
            <v>kg</v>
          </cell>
          <cell r="F288">
            <v>4600</v>
          </cell>
          <cell r="G288">
            <v>16776</v>
          </cell>
          <cell r="I288">
            <v>4600</v>
          </cell>
        </row>
        <row r="289">
          <cell r="A289" t="str">
            <v>thepf&lt;10</v>
          </cell>
          <cell r="B289" t="str">
            <v>07.2204</v>
          </cell>
          <cell r="C289" t="str">
            <v>Theùp troøn F 10</v>
          </cell>
          <cell r="D289" t="str">
            <v>kg</v>
          </cell>
          <cell r="F289">
            <v>4600</v>
          </cell>
          <cell r="G289">
            <v>6579</v>
          </cell>
          <cell r="I289">
            <v>4600</v>
          </cell>
        </row>
        <row r="290">
          <cell r="A290" t="str">
            <v>thept6</v>
          </cell>
          <cell r="B290" t="str">
            <v>07.2204</v>
          </cell>
          <cell r="C290" t="str">
            <v>Theùp troøn phi (6-10)</v>
          </cell>
          <cell r="D290" t="str">
            <v>kg</v>
          </cell>
          <cell r="F290">
            <v>4450</v>
          </cell>
          <cell r="G290">
            <v>6579</v>
          </cell>
          <cell r="I290">
            <v>4450</v>
          </cell>
        </row>
        <row r="291">
          <cell r="A291" t="str">
            <v>thept5</v>
          </cell>
          <cell r="B291" t="str">
            <v>03.2202</v>
          </cell>
          <cell r="C291" t="str">
            <v>Theùp taám 5mm</v>
          </cell>
          <cell r="D291" t="str">
            <v>kg</v>
          </cell>
          <cell r="F291">
            <v>4450</v>
          </cell>
          <cell r="G291">
            <v>9712</v>
          </cell>
          <cell r="I291">
            <v>4450</v>
          </cell>
        </row>
        <row r="292">
          <cell r="A292" t="str">
            <v>thept4</v>
          </cell>
          <cell r="B292" t="str">
            <v>03.2203</v>
          </cell>
          <cell r="C292" t="str">
            <v>Theùp taám 4mm</v>
          </cell>
          <cell r="D292" t="str">
            <v>kg</v>
          </cell>
          <cell r="F292">
            <v>4450</v>
          </cell>
          <cell r="G292">
            <v>10890</v>
          </cell>
          <cell r="I292">
            <v>4450</v>
          </cell>
        </row>
        <row r="293">
          <cell r="A293" t="str">
            <v>thept2</v>
          </cell>
          <cell r="B293" t="str">
            <v>03.7001</v>
          </cell>
          <cell r="C293" t="str">
            <v>Theùp taám 2mm</v>
          </cell>
          <cell r="D293" t="str">
            <v>kg</v>
          </cell>
          <cell r="F293">
            <v>4572</v>
          </cell>
          <cell r="G293">
            <v>9124</v>
          </cell>
          <cell r="I293">
            <v>4752</v>
          </cell>
        </row>
        <row r="294">
          <cell r="A294" t="str">
            <v>qhan</v>
          </cell>
          <cell r="B294" t="str">
            <v>03.3102</v>
          </cell>
          <cell r="C294" t="str">
            <v>Que haøn ñieän</v>
          </cell>
          <cell r="D294" t="str">
            <v>kg</v>
          </cell>
          <cell r="F294">
            <v>7000</v>
          </cell>
          <cell r="G294">
            <v>14716</v>
          </cell>
          <cell r="I294">
            <v>7000</v>
          </cell>
        </row>
        <row r="295">
          <cell r="A295" t="str">
            <v>oxy</v>
          </cell>
          <cell r="B295" t="str">
            <v>03.3103</v>
          </cell>
          <cell r="C295" t="str">
            <v>OÂ xy gío</v>
          </cell>
          <cell r="D295" t="str">
            <v>m3</v>
          </cell>
          <cell r="F295">
            <v>10000</v>
          </cell>
          <cell r="G295">
            <v>21926</v>
          </cell>
          <cell r="I295">
            <v>10000</v>
          </cell>
        </row>
        <row r="296">
          <cell r="A296" t="str">
            <v>axetylen</v>
          </cell>
          <cell r="B296" t="str">
            <v>03.3202</v>
          </cell>
          <cell r="C296" t="str">
            <v>Hôi Axetylen</v>
          </cell>
          <cell r="D296" t="str">
            <v>m3</v>
          </cell>
          <cell r="F296">
            <v>40000</v>
          </cell>
          <cell r="G296">
            <v>8682</v>
          </cell>
          <cell r="I296">
            <v>40000</v>
          </cell>
        </row>
        <row r="297">
          <cell r="A297" t="str">
            <v>coson</v>
          </cell>
          <cell r="B297" t="str">
            <v>03.3203</v>
          </cell>
          <cell r="C297" t="str">
            <v>Coï sôn</v>
          </cell>
          <cell r="D297" t="str">
            <v>caùi</v>
          </cell>
          <cell r="F297">
            <v>5000</v>
          </cell>
          <cell r="G297">
            <v>10007</v>
          </cell>
          <cell r="I297">
            <v>5000</v>
          </cell>
        </row>
        <row r="298">
          <cell r="A298" t="str">
            <v>thepb</v>
          </cell>
          <cell r="B298" t="str">
            <v>MHÑG</v>
          </cell>
          <cell r="C298" t="str">
            <v>Coï sôn</v>
          </cell>
          <cell r="D298" t="str">
            <v>caùi</v>
          </cell>
          <cell r="E298" t="str">
            <v>Ñôn giaù</v>
          </cell>
          <cell r="F298">
            <v>5000</v>
          </cell>
          <cell r="G298">
            <v>11051</v>
          </cell>
          <cell r="I298">
            <v>5000</v>
          </cell>
        </row>
        <row r="299">
          <cell r="A299" t="str">
            <v>daucap95</v>
          </cell>
          <cell r="B299" t="str">
            <v>07.2204</v>
          </cell>
          <cell r="C299" t="str">
            <v>Daây theùp buoäc</v>
          </cell>
          <cell r="D299" t="str">
            <v>kg</v>
          </cell>
          <cell r="E299">
            <v>5</v>
          </cell>
          <cell r="F299">
            <v>6000</v>
          </cell>
          <cell r="G299">
            <v>6579</v>
          </cell>
          <cell r="H299">
            <v>8</v>
          </cell>
          <cell r="I299">
            <v>4296600</v>
          </cell>
        </row>
        <row r="300">
          <cell r="A300" t="str">
            <v>stk114</v>
          </cell>
          <cell r="B300" t="str">
            <v>07.2204</v>
          </cell>
          <cell r="C300" t="str">
            <v>Ñaàu caùp 24kV 3x95mm2</v>
          </cell>
          <cell r="D300" t="str">
            <v>caùi</v>
          </cell>
          <cell r="F300">
            <v>120000</v>
          </cell>
          <cell r="G300">
            <v>6579</v>
          </cell>
          <cell r="I300">
            <v>4296600</v>
          </cell>
        </row>
        <row r="301">
          <cell r="A301" t="str">
            <v>stk90</v>
          </cell>
          <cell r="B301" t="str">
            <v>07.2204</v>
          </cell>
          <cell r="C301" t="str">
            <v>OÂÁng saét traùng keõm phi 90</v>
          </cell>
          <cell r="D301" t="str">
            <v>meùt</v>
          </cell>
          <cell r="F301">
            <v>42000</v>
          </cell>
          <cell r="G301">
            <v>6579</v>
          </cell>
          <cell r="I301">
            <v>25000</v>
          </cell>
        </row>
        <row r="302">
          <cell r="A302" t="str">
            <v>costk114</v>
          </cell>
          <cell r="B302" t="str">
            <v>07.2204</v>
          </cell>
          <cell r="C302" t="str">
            <v>Maêng soâng STK 114</v>
          </cell>
          <cell r="D302" t="str">
            <v>caùi</v>
          </cell>
          <cell r="F302">
            <v>25000</v>
          </cell>
          <cell r="G302">
            <v>6579</v>
          </cell>
          <cell r="I302">
            <v>25000</v>
          </cell>
        </row>
        <row r="303">
          <cell r="A303" t="str">
            <v>costk90</v>
          </cell>
          <cell r="B303" t="str">
            <v>03.1113</v>
          </cell>
          <cell r="C303" t="str">
            <v>Maêng soâng STK 114</v>
          </cell>
          <cell r="D303" t="str">
            <v>caùi</v>
          </cell>
          <cell r="F303">
            <v>7000</v>
          </cell>
          <cell r="G303">
            <v>24428</v>
          </cell>
          <cell r="I303">
            <v>7000</v>
          </cell>
        </row>
        <row r="304">
          <cell r="A304" t="str">
            <v>YC</v>
          </cell>
          <cell r="B304" t="str">
            <v>03.1114</v>
          </cell>
          <cell r="C304" t="str">
            <v>Maêng soâng STK 90</v>
          </cell>
          <cell r="D304" t="str">
            <v>caùi</v>
          </cell>
          <cell r="F304">
            <v>5500</v>
          </cell>
          <cell r="G304">
            <v>37819</v>
          </cell>
          <cell r="I304">
            <v>5500</v>
          </cell>
        </row>
        <row r="305">
          <cell r="A305" t="str">
            <v>YC</v>
          </cell>
          <cell r="B305" t="str">
            <v>03.1112</v>
          </cell>
          <cell r="C305" t="str">
            <v>Yeám caùp</v>
          </cell>
          <cell r="D305" t="str">
            <v>caùi</v>
          </cell>
          <cell r="F305">
            <v>5500</v>
          </cell>
          <cell r="G305">
            <v>16776</v>
          </cell>
          <cell r="I305">
            <v>5500</v>
          </cell>
        </row>
        <row r="306">
          <cell r="A306" t="str">
            <v>Baûng keâ ñôn gía nhaân coâng  ( 67/1999/QÑ-BCN )</v>
          </cell>
          <cell r="B306" t="str">
            <v>03.1113</v>
          </cell>
          <cell r="C306" t="str">
            <v>Ñaøo ñaát caáp 3</v>
          </cell>
          <cell r="D306" t="str">
            <v>m3</v>
          </cell>
          <cell r="G306">
            <v>24428</v>
          </cell>
        </row>
        <row r="307">
          <cell r="A307" t="str">
            <v>Baûng keâ ñôn gía nhaân coâng  ( 67/1999/QÑ-BCN )</v>
          </cell>
          <cell r="B307" t="str">
            <v>03.2201</v>
          </cell>
          <cell r="C307" t="str">
            <v>Ñaép ñaát caáp 1</v>
          </cell>
          <cell r="D307" t="str">
            <v>m3</v>
          </cell>
          <cell r="G307">
            <v>7505</v>
          </cell>
        </row>
        <row r="308">
          <cell r="A308" t="str">
            <v>Baûng keâ ñôn gía nhaân coâng  ( 67/1999/QÑ-BCN )</v>
          </cell>
          <cell r="B308" t="str">
            <v>MHÑG</v>
          </cell>
          <cell r="C308" t="str">
            <v>Coâng vieäc</v>
          </cell>
          <cell r="D308" t="str">
            <v>Ñôn vò</v>
          </cell>
          <cell r="E308" t="str">
            <v>Ñôn giaù</v>
          </cell>
          <cell r="G308">
            <v>9712</v>
          </cell>
        </row>
        <row r="309">
          <cell r="A309" t="str">
            <v>Maõ</v>
          </cell>
          <cell r="B309" t="str">
            <v>MHÑG</v>
          </cell>
          <cell r="C309" t="str">
            <v>Coâng vieäc</v>
          </cell>
          <cell r="D309" t="str">
            <v>Ñôn vò</v>
          </cell>
          <cell r="E309" t="str">
            <v>Ñôn giaù</v>
          </cell>
          <cell r="F309">
            <v>6</v>
          </cell>
          <cell r="G309">
            <v>10890</v>
          </cell>
          <cell r="H309">
            <v>8</v>
          </cell>
        </row>
        <row r="310">
          <cell r="A310">
            <v>1</v>
          </cell>
          <cell r="B310">
            <v>2</v>
          </cell>
          <cell r="C310">
            <v>3</v>
          </cell>
          <cell r="D310">
            <v>4</v>
          </cell>
          <cell r="E310">
            <v>5</v>
          </cell>
          <cell r="F310">
            <v>6</v>
          </cell>
          <cell r="G310">
            <v>8094</v>
          </cell>
          <cell r="H310">
            <v>8</v>
          </cell>
        </row>
        <row r="311">
          <cell r="A311" t="str">
            <v>MDD1</v>
          </cell>
          <cell r="B311" t="str">
            <v>03.1101</v>
          </cell>
          <cell r="C311" t="str">
            <v>Ñaøo ñaát caáp 1</v>
          </cell>
          <cell r="D311" t="str">
            <v>m3</v>
          </cell>
          <cell r="E311">
            <v>5</v>
          </cell>
          <cell r="F311">
            <v>6</v>
          </cell>
          <cell r="G311">
            <v>8094</v>
          </cell>
          <cell r="H311">
            <v>8</v>
          </cell>
        </row>
        <row r="312">
          <cell r="A312" t="str">
            <v>MDD2</v>
          </cell>
          <cell r="B312" t="str">
            <v>03.1112</v>
          </cell>
          <cell r="C312" t="str">
            <v>Ñaøo ñaát caáp 2 saâu &gt;1m</v>
          </cell>
          <cell r="D312" t="str">
            <v>m3</v>
          </cell>
          <cell r="G312">
            <v>16776</v>
          </cell>
        </row>
        <row r="313">
          <cell r="A313" t="str">
            <v>MDD21</v>
          </cell>
          <cell r="B313" t="str">
            <v>03.1102</v>
          </cell>
          <cell r="C313" t="str">
            <v>Ñaøo ñaát caáp 2 saâu &lt;=1m</v>
          </cell>
          <cell r="D313" t="str">
            <v>m3</v>
          </cell>
          <cell r="G313">
            <v>12508</v>
          </cell>
        </row>
        <row r="314">
          <cell r="A314" t="str">
            <v>MDD3</v>
          </cell>
          <cell r="B314" t="str">
            <v>03.1113</v>
          </cell>
          <cell r="C314" t="str">
            <v>Ñaøo ñaát caáp 3 saâu &gt;1m</v>
          </cell>
          <cell r="D314" t="str">
            <v>m3</v>
          </cell>
          <cell r="G314">
            <v>24428</v>
          </cell>
        </row>
        <row r="315">
          <cell r="A315" t="str">
            <v>MDD4</v>
          </cell>
          <cell r="B315" t="str">
            <v>03.1114</v>
          </cell>
          <cell r="C315" t="str">
            <v>Ñaøo ñaát caáp 4 saâu &gt;1 m</v>
          </cell>
          <cell r="D315" t="str">
            <v>m3</v>
          </cell>
          <cell r="G315">
            <v>37819</v>
          </cell>
        </row>
        <row r="316">
          <cell r="A316" t="str">
            <v>DMN2</v>
          </cell>
          <cell r="B316" t="str">
            <v>03.1112</v>
          </cell>
          <cell r="C316" t="str">
            <v>Ñaøo ñaát caáp 2</v>
          </cell>
          <cell r="D316" t="str">
            <v>m3</v>
          </cell>
          <cell r="G316">
            <v>16776</v>
          </cell>
        </row>
        <row r="317">
          <cell r="A317" t="str">
            <v>DMN3</v>
          </cell>
          <cell r="B317" t="str">
            <v>03.1113</v>
          </cell>
          <cell r="C317" t="str">
            <v>Ñaøo ñaát caáp 3</v>
          </cell>
          <cell r="D317" t="str">
            <v>m3</v>
          </cell>
          <cell r="G317">
            <v>24428</v>
          </cell>
        </row>
        <row r="318">
          <cell r="A318" t="str">
            <v>MDAP1</v>
          </cell>
          <cell r="B318" t="str">
            <v>03.2201</v>
          </cell>
          <cell r="C318" t="str">
            <v>Ñaép ñaát caáp 1</v>
          </cell>
          <cell r="D318" t="str">
            <v>m3</v>
          </cell>
          <cell r="G318">
            <v>7505</v>
          </cell>
        </row>
        <row r="319">
          <cell r="A319" t="str">
            <v>MDAP2</v>
          </cell>
          <cell r="B319" t="str">
            <v>03.2202</v>
          </cell>
          <cell r="C319" t="str">
            <v>Ñaép ñaát caáp 2</v>
          </cell>
          <cell r="D319" t="str">
            <v>m3</v>
          </cell>
          <cell r="G319">
            <v>9712</v>
          </cell>
        </row>
        <row r="320">
          <cell r="A320" t="str">
            <v>MDAP3</v>
          </cell>
          <cell r="B320" t="str">
            <v>03.2203</v>
          </cell>
          <cell r="C320" t="str">
            <v>Ñaép ñaát caáp 3</v>
          </cell>
          <cell r="D320" t="str">
            <v>m3</v>
          </cell>
          <cell r="G320">
            <v>10890</v>
          </cell>
        </row>
        <row r="321">
          <cell r="A321" t="str">
            <v>DCAT</v>
          </cell>
          <cell r="B321" t="str">
            <v>03.7001</v>
          </cell>
          <cell r="C321" t="str">
            <v xml:space="preserve">Ñaép caùt </v>
          </cell>
          <cell r="D321" t="str">
            <v>m3</v>
          </cell>
          <cell r="G321">
            <v>9124</v>
          </cell>
        </row>
        <row r="322">
          <cell r="A322" t="str">
            <v>DTD2</v>
          </cell>
          <cell r="B322" t="str">
            <v>03.3102</v>
          </cell>
          <cell r="C322" t="str">
            <v>Ñaøo raõnh tieáp ñòa ñaát caáp 2</v>
          </cell>
          <cell r="D322" t="str">
            <v>m3</v>
          </cell>
          <cell r="G322">
            <v>14716</v>
          </cell>
        </row>
        <row r="323">
          <cell r="A323" t="str">
            <v>DTD3</v>
          </cell>
          <cell r="B323" t="str">
            <v>03.3103</v>
          </cell>
          <cell r="C323" t="str">
            <v>Ñaøo raõnh tieáp ñòa ñaát caáp 3</v>
          </cell>
          <cell r="D323" t="str">
            <v>m3</v>
          </cell>
          <cell r="G323">
            <v>21926</v>
          </cell>
        </row>
        <row r="324">
          <cell r="A324" t="str">
            <v>DATD2</v>
          </cell>
          <cell r="B324" t="str">
            <v>03.3202</v>
          </cell>
          <cell r="C324" t="str">
            <v>Ñaép ñaát raõnh tieáp ñòa caáp 2</v>
          </cell>
          <cell r="D324" t="str">
            <v>m3</v>
          </cell>
          <cell r="G324">
            <v>8682</v>
          </cell>
        </row>
        <row r="325">
          <cell r="A325" t="str">
            <v>DATD3</v>
          </cell>
          <cell r="B325" t="str">
            <v>03.3203</v>
          </cell>
          <cell r="C325" t="str">
            <v>Ñaép ñaát raõnh tieáp ñòa caáp 3</v>
          </cell>
          <cell r="D325" t="str">
            <v>m3</v>
          </cell>
          <cell r="G325">
            <v>10007</v>
          </cell>
        </row>
        <row r="326">
          <cell r="A326" t="str">
            <v>M12</v>
          </cell>
          <cell r="B326" t="str">
            <v>04.3801</v>
          </cell>
          <cell r="C326" t="str">
            <v>Ñaët ñaø caûn 1,2m</v>
          </cell>
          <cell r="D326" t="str">
            <v>caùi</v>
          </cell>
          <cell r="G326">
            <v>11051</v>
          </cell>
        </row>
        <row r="327">
          <cell r="A327" t="str">
            <v>M15</v>
          </cell>
          <cell r="B327" t="str">
            <v>04.3801</v>
          </cell>
          <cell r="C327" t="str">
            <v>Ñaët ñaø caûn 1,5m</v>
          </cell>
          <cell r="D327" t="str">
            <v>caùi</v>
          </cell>
          <cell r="G327">
            <v>11051</v>
          </cell>
        </row>
        <row r="328">
          <cell r="A328" t="str">
            <v>MD25</v>
          </cell>
          <cell r="B328" t="str">
            <v>04.3802</v>
          </cell>
          <cell r="C328" t="str">
            <v xml:space="preserve">Ñaët ñaø caûn 2,5m </v>
          </cell>
          <cell r="D328" t="str">
            <v>caùi</v>
          </cell>
          <cell r="G328">
            <v>24214</v>
          </cell>
        </row>
        <row r="329">
          <cell r="A329" t="str">
            <v>DCT25</v>
          </cell>
          <cell r="B329" t="str">
            <v>04.5142</v>
          </cell>
          <cell r="C329" t="str">
            <v>Ñoùng cöø traøm 2,5 m</v>
          </cell>
          <cell r="D329" t="str">
            <v>caây</v>
          </cell>
          <cell r="G329">
            <v>1393.5</v>
          </cell>
        </row>
        <row r="330">
          <cell r="A330" t="str">
            <v>DCT30</v>
          </cell>
          <cell r="B330" t="str">
            <v>04.5142</v>
          </cell>
          <cell r="C330" t="str">
            <v>Ñoùng cöø traøm 3 m</v>
          </cell>
          <cell r="D330" t="str">
            <v>caây</v>
          </cell>
          <cell r="G330">
            <v>1672.1999999999998</v>
          </cell>
        </row>
        <row r="331">
          <cell r="A331" t="str">
            <v>DCT50</v>
          </cell>
          <cell r="B331" t="str">
            <v>04.5142</v>
          </cell>
          <cell r="C331" t="str">
            <v>Ñoùng cöø traøm 5 m</v>
          </cell>
          <cell r="D331" t="str">
            <v>caây</v>
          </cell>
          <cell r="G331">
            <v>2787</v>
          </cell>
        </row>
        <row r="332">
          <cell r="A332" t="str">
            <v>VCDA1</v>
          </cell>
          <cell r="B332" t="str">
            <v>02.1451</v>
          </cell>
          <cell r="C332" t="str">
            <v>V/c ñaø caûn vaøo vò trí (cöï ly &lt;=100m)</v>
          </cell>
          <cell r="D332" t="str">
            <v>taán</v>
          </cell>
          <cell r="G332">
            <v>90207</v>
          </cell>
        </row>
        <row r="333">
          <cell r="A333" t="str">
            <v>VCDA2</v>
          </cell>
          <cell r="B333" t="str">
            <v>02.1452</v>
          </cell>
          <cell r="C333" t="str">
            <v>V/c ñaø caûn vaøo vò trí (cöï ly &lt;=300m)</v>
          </cell>
          <cell r="D333" t="str">
            <v>taán</v>
          </cell>
          <cell r="G333">
            <v>84615</v>
          </cell>
        </row>
        <row r="334">
          <cell r="A334" t="str">
            <v>VCDA3</v>
          </cell>
          <cell r="B334" t="str">
            <v>02.1453</v>
          </cell>
          <cell r="C334" t="str">
            <v>V/c ñaø caûn vaøo vò trí (cöï ly &lt;=500m)</v>
          </cell>
          <cell r="D334" t="str">
            <v>taán</v>
          </cell>
          <cell r="G334">
            <v>83585</v>
          </cell>
        </row>
        <row r="335">
          <cell r="A335" t="str">
            <v>VCDA4</v>
          </cell>
          <cell r="B335" t="str">
            <v>02.1454</v>
          </cell>
          <cell r="C335" t="str">
            <v>V/c ñaø caûn vaøo vò trí (cöï ly&gt;500m)</v>
          </cell>
          <cell r="D335" t="str">
            <v>taán</v>
          </cell>
          <cell r="G335">
            <v>82702</v>
          </cell>
        </row>
        <row r="336">
          <cell r="A336" t="str">
            <v>VCDN1</v>
          </cell>
          <cell r="B336" t="str">
            <v>02.1451</v>
          </cell>
          <cell r="C336" t="str">
            <v>V/c ñeá neùo vaøo vò trí (cöï ly &lt;=100m)</v>
          </cell>
          <cell r="D336" t="str">
            <v>taán</v>
          </cell>
          <cell r="G336">
            <v>90207</v>
          </cell>
        </row>
        <row r="337">
          <cell r="A337" t="str">
            <v>VCDN2</v>
          </cell>
          <cell r="B337" t="str">
            <v>02.1452</v>
          </cell>
          <cell r="C337" t="str">
            <v>V/c ñeá neùo vaøo vò trí (cöï ly &lt;=300m)</v>
          </cell>
          <cell r="D337" t="str">
            <v>taán</v>
          </cell>
          <cell r="G337">
            <v>84615</v>
          </cell>
        </row>
        <row r="338">
          <cell r="A338" t="str">
            <v>VCDN3</v>
          </cell>
          <cell r="B338" t="str">
            <v>02.1453</v>
          </cell>
          <cell r="C338" t="str">
            <v>V/c ñeá neùo vaøo vò trí (cöï ly &lt;=500m)</v>
          </cell>
          <cell r="D338" t="str">
            <v>taán</v>
          </cell>
          <cell r="G338">
            <v>83585</v>
          </cell>
        </row>
        <row r="339">
          <cell r="A339" t="str">
            <v>VCDN4</v>
          </cell>
          <cell r="B339" t="str">
            <v>02.1454</v>
          </cell>
          <cell r="C339" t="str">
            <v>V/c ñeá neùo vaøo vò trí (cöï ly&gt;500m)</v>
          </cell>
          <cell r="D339" t="str">
            <v>taán</v>
          </cell>
          <cell r="G339">
            <v>82702</v>
          </cell>
        </row>
        <row r="340">
          <cell r="A340" t="str">
            <v>VCC1</v>
          </cell>
          <cell r="B340" t="str">
            <v>02.1461</v>
          </cell>
          <cell r="C340" t="str">
            <v>V/c coät vaøo vò trí (cöï ly &lt;=100m)</v>
          </cell>
          <cell r="D340" t="str">
            <v>taán</v>
          </cell>
          <cell r="G340">
            <v>140240</v>
          </cell>
        </row>
        <row r="341">
          <cell r="A341" t="str">
            <v>VCC2</v>
          </cell>
          <cell r="B341" t="str">
            <v>02.1462</v>
          </cell>
          <cell r="C341" t="str">
            <v>V/c coät vaøo vò trí (cöï ly &lt;=300m)</v>
          </cell>
          <cell r="D341" t="str">
            <v>taán</v>
          </cell>
          <cell r="G341">
            <v>131705</v>
          </cell>
        </row>
        <row r="342">
          <cell r="A342" t="str">
            <v>VCC3</v>
          </cell>
          <cell r="B342" t="str">
            <v>02.1463</v>
          </cell>
          <cell r="C342" t="str">
            <v>V/c coät vaøo vò trí (cöï ly &lt;=500m)</v>
          </cell>
          <cell r="D342" t="str">
            <v>taán</v>
          </cell>
          <cell r="G342">
            <v>129940</v>
          </cell>
        </row>
        <row r="343">
          <cell r="A343" t="str">
            <v>VCC4</v>
          </cell>
          <cell r="B343" t="str">
            <v>02.1464</v>
          </cell>
          <cell r="C343" t="str">
            <v>V/c coät vaøo vò trí (cöï ly &gt;500m)</v>
          </cell>
          <cell r="D343" t="str">
            <v>taán</v>
          </cell>
          <cell r="G343">
            <v>128762</v>
          </cell>
        </row>
        <row r="344">
          <cell r="A344" t="str">
            <v>VCPK1</v>
          </cell>
          <cell r="B344" t="str">
            <v>02.1421</v>
          </cell>
          <cell r="C344" t="str">
            <v>V/c phuï kieän vaøo vò trí ( cöï ly &lt;=100m)</v>
          </cell>
          <cell r="D344" t="str">
            <v>taán</v>
          </cell>
          <cell r="G344">
            <v>99184</v>
          </cell>
        </row>
        <row r="345">
          <cell r="A345" t="str">
            <v>VCPK2</v>
          </cell>
          <cell r="B345" t="str">
            <v>02.1422</v>
          </cell>
          <cell r="C345" t="str">
            <v>V/c phuï kieän vaøo vò trí ( cöï ly &lt;=300m)</v>
          </cell>
          <cell r="D345" t="str">
            <v>taán</v>
          </cell>
          <cell r="G345">
            <v>93150</v>
          </cell>
        </row>
        <row r="346">
          <cell r="A346" t="str">
            <v>VCPK3</v>
          </cell>
          <cell r="B346" t="str">
            <v>02.1423</v>
          </cell>
          <cell r="C346" t="str">
            <v>V/c phuï kieän vaøo vò trí ( cöï ly &lt;=500m)</v>
          </cell>
          <cell r="D346" t="str">
            <v>taán</v>
          </cell>
          <cell r="G346">
            <v>91973</v>
          </cell>
        </row>
        <row r="347">
          <cell r="A347" t="str">
            <v>VCPK4</v>
          </cell>
          <cell r="B347" t="str">
            <v>02.1424</v>
          </cell>
          <cell r="C347" t="str">
            <v>V/c phuï kieän vaøo vò trí ( cöï ly &gt;500m)</v>
          </cell>
          <cell r="D347" t="str">
            <v>taán</v>
          </cell>
          <cell r="G347">
            <v>90943</v>
          </cell>
        </row>
        <row r="348">
          <cell r="A348" t="str">
            <v>VCTD1</v>
          </cell>
          <cell r="B348" t="str">
            <v>02.1421</v>
          </cell>
          <cell r="C348" t="str">
            <v>V/c tieáp ñòa vaøo vò trí ( cöï ly &lt;=100m)</v>
          </cell>
          <cell r="D348" t="str">
            <v>taán</v>
          </cell>
          <cell r="G348">
            <v>99184</v>
          </cell>
        </row>
        <row r="349">
          <cell r="A349" t="str">
            <v>VCTD2</v>
          </cell>
          <cell r="B349" t="str">
            <v>02.1422</v>
          </cell>
          <cell r="C349" t="str">
            <v>V/c tieáp ñòa vaøo vò trí ( cöï ly &lt;=300m)</v>
          </cell>
          <cell r="D349" t="str">
            <v>taán</v>
          </cell>
          <cell r="G349">
            <v>93150</v>
          </cell>
        </row>
        <row r="350">
          <cell r="A350" t="str">
            <v>VCTD3</v>
          </cell>
          <cell r="B350" t="str">
            <v>02.1423</v>
          </cell>
          <cell r="C350" t="str">
            <v>V/c tieáp ñòa vaøo vò trí ( cöï ly &lt;=500m)</v>
          </cell>
          <cell r="D350" t="str">
            <v>taán</v>
          </cell>
          <cell r="G350">
            <v>91973</v>
          </cell>
        </row>
        <row r="351">
          <cell r="A351" t="str">
            <v>VCTD4</v>
          </cell>
          <cell r="B351" t="str">
            <v>02.1424</v>
          </cell>
          <cell r="C351" t="str">
            <v>V/c phuï kieän vaøo vò trí ( cöï ly &gt;500m)</v>
          </cell>
          <cell r="D351" t="str">
            <v>taán</v>
          </cell>
          <cell r="G351">
            <v>90943</v>
          </cell>
        </row>
        <row r="352">
          <cell r="A352" t="str">
            <v>VCD1</v>
          </cell>
          <cell r="B352" t="str">
            <v>02.1441</v>
          </cell>
          <cell r="C352" t="str">
            <v>V/c daây vaøo vò trí (cöï ly &lt;=100m)</v>
          </cell>
          <cell r="D352" t="str">
            <v>taán</v>
          </cell>
          <cell r="G352">
            <v>100214</v>
          </cell>
        </row>
        <row r="353">
          <cell r="A353" t="str">
            <v>VCD2</v>
          </cell>
          <cell r="B353" t="str">
            <v>02.1442</v>
          </cell>
          <cell r="C353" t="str">
            <v>V/c daây vaøo vò trí (cöï ly &lt;=300m)</v>
          </cell>
          <cell r="D353" t="str">
            <v>taán</v>
          </cell>
          <cell r="G353">
            <v>93886</v>
          </cell>
        </row>
        <row r="354">
          <cell r="A354" t="str">
            <v>VCD3</v>
          </cell>
          <cell r="B354" t="str">
            <v>02.1443</v>
          </cell>
          <cell r="C354" t="str">
            <v>V/c daây vaøo vò trí (cöï ly &lt;=500m)</v>
          </cell>
          <cell r="D354" t="str">
            <v>taán</v>
          </cell>
          <cell r="G354">
            <v>92856</v>
          </cell>
        </row>
        <row r="355">
          <cell r="A355" t="str">
            <v>VCD4</v>
          </cell>
          <cell r="B355" t="str">
            <v>02.1444</v>
          </cell>
          <cell r="C355" t="str">
            <v>V/c daây vaøo vò trí (cöï ly &gt; 500m)</v>
          </cell>
          <cell r="D355" t="str">
            <v>taán</v>
          </cell>
          <cell r="G355">
            <v>91973</v>
          </cell>
        </row>
        <row r="356">
          <cell r="A356" t="str">
            <v>VCS1</v>
          </cell>
          <cell r="B356" t="str">
            <v>02.1431</v>
          </cell>
          <cell r="C356" t="str">
            <v>V/c söù vaø phuï kieän vaøo vò trí cöï ly &lt;=100m</v>
          </cell>
          <cell r="D356" t="str">
            <v>taán</v>
          </cell>
          <cell r="G356">
            <v>130234</v>
          </cell>
        </row>
        <row r="357">
          <cell r="A357" t="str">
            <v>VCS2</v>
          </cell>
          <cell r="B357" t="str">
            <v>02.1432</v>
          </cell>
          <cell r="C357" t="str">
            <v>V/c söù vaø phuï kieän vaøo vò trí cöï ly &lt;=300m</v>
          </cell>
          <cell r="D357" t="str">
            <v>taán</v>
          </cell>
          <cell r="G357">
            <v>122287</v>
          </cell>
        </row>
        <row r="358">
          <cell r="A358" t="str">
            <v>VCS3</v>
          </cell>
          <cell r="B358" t="str">
            <v>02.1433</v>
          </cell>
          <cell r="C358" t="str">
            <v>V/c söù vaø phuï kieän vaøo vò trí cöï ly &lt;=500m</v>
          </cell>
          <cell r="D358" t="str">
            <v>taán</v>
          </cell>
          <cell r="G358">
            <v>120669</v>
          </cell>
        </row>
        <row r="359">
          <cell r="A359" t="str">
            <v>VCS4</v>
          </cell>
          <cell r="B359" t="str">
            <v>02.1434</v>
          </cell>
          <cell r="C359" t="str">
            <v>V/c söù vaø phuï kieän vaøo vò trí cöï ly &gt; 500m</v>
          </cell>
          <cell r="D359" t="str">
            <v>taán</v>
          </cell>
          <cell r="G359">
            <v>119491</v>
          </cell>
        </row>
        <row r="360">
          <cell r="A360" t="str">
            <v>VCX1</v>
          </cell>
          <cell r="B360" t="str">
            <v>02.1361</v>
          </cell>
          <cell r="C360" t="str">
            <v>V/c xaø vaøo vò trí cö ly &lt;=100m</v>
          </cell>
          <cell r="D360" t="str">
            <v>taán</v>
          </cell>
          <cell r="G360">
            <v>100214</v>
          </cell>
        </row>
        <row r="361">
          <cell r="A361" t="str">
            <v>VCX2</v>
          </cell>
          <cell r="B361" t="str">
            <v>02.1362</v>
          </cell>
          <cell r="C361" t="str">
            <v>V/c xaø vaøo vò trí cö ly &lt;=300m</v>
          </cell>
          <cell r="D361" t="str">
            <v>taán</v>
          </cell>
          <cell r="G361">
            <v>94033</v>
          </cell>
        </row>
        <row r="362">
          <cell r="A362" t="str">
            <v>VCX3</v>
          </cell>
          <cell r="B362" t="str">
            <v>02.1363</v>
          </cell>
          <cell r="C362" t="str">
            <v>V/c xaø vaøo vò trí cö ly &lt;=500m</v>
          </cell>
          <cell r="D362" t="str">
            <v>taán</v>
          </cell>
          <cell r="G362">
            <v>92856</v>
          </cell>
        </row>
        <row r="363">
          <cell r="A363" t="str">
            <v>VCX4</v>
          </cell>
          <cell r="B363" t="str">
            <v>02.1364</v>
          </cell>
          <cell r="C363" t="str">
            <v>V/c xaø vaøo vò trí cö ly &gt;500m</v>
          </cell>
          <cell r="D363" t="str">
            <v>taán</v>
          </cell>
          <cell r="G363">
            <v>91973</v>
          </cell>
        </row>
        <row r="364">
          <cell r="A364" t="str">
            <v>VCDC1</v>
          </cell>
          <cell r="B364" t="str">
            <v>02.1482</v>
          </cell>
          <cell r="C364" t="str">
            <v>V/c duïng cuï thi coâng ( cöï ly &lt;=100m)</v>
          </cell>
          <cell r="D364" t="str">
            <v>taán</v>
          </cell>
          <cell r="G364">
            <v>91090</v>
          </cell>
        </row>
        <row r="365">
          <cell r="A365" t="str">
            <v>VCDC2</v>
          </cell>
          <cell r="B365" t="str">
            <v>02.1483</v>
          </cell>
          <cell r="C365" t="str">
            <v>V/c duïng cuï thi coâng ( cöï ly &lt;=300m)</v>
          </cell>
          <cell r="D365" t="str">
            <v>taán</v>
          </cell>
          <cell r="G365">
            <v>84615</v>
          </cell>
        </row>
        <row r="366">
          <cell r="A366" t="str">
            <v>VCDC3</v>
          </cell>
          <cell r="B366" t="str">
            <v>02.1484</v>
          </cell>
          <cell r="C366" t="str">
            <v>V/c duïng cuï thi coâng ( cöï ly &lt;=500m)</v>
          </cell>
          <cell r="D366" t="str">
            <v>taán</v>
          </cell>
          <cell r="G366">
            <v>83585</v>
          </cell>
        </row>
        <row r="367">
          <cell r="A367" t="str">
            <v>VCDC4</v>
          </cell>
          <cell r="B367" t="str">
            <v>02.1485</v>
          </cell>
          <cell r="C367" t="str">
            <v>V/c duïng cuï thi coâng ( cöï ly &gt; 500m)</v>
          </cell>
          <cell r="D367" t="str">
            <v>taán</v>
          </cell>
          <cell r="G367">
            <v>82849</v>
          </cell>
        </row>
        <row r="368">
          <cell r="A368" t="str">
            <v>VCCT1</v>
          </cell>
          <cell r="B368" t="str">
            <v>02.1391</v>
          </cell>
          <cell r="C368" t="str">
            <v>V/c cöø traøm 2,5 -3m( cöï ly &lt;=100m)</v>
          </cell>
          <cell r="D368" t="str">
            <v>caây</v>
          </cell>
          <cell r="G368">
            <v>179</v>
          </cell>
        </row>
        <row r="369">
          <cell r="A369" t="str">
            <v>VCCT2</v>
          </cell>
          <cell r="B369" t="str">
            <v>02.1392</v>
          </cell>
          <cell r="C369" t="str">
            <v>V/c cöø traøm 2,5-3m ( cöï ly &lt;=300m)</v>
          </cell>
          <cell r="D369" t="str">
            <v>caây</v>
          </cell>
          <cell r="G369">
            <v>169</v>
          </cell>
        </row>
        <row r="370">
          <cell r="A370" t="str">
            <v>VCCT3</v>
          </cell>
          <cell r="B370" t="str">
            <v>02.1393</v>
          </cell>
          <cell r="C370" t="str">
            <v>V/c cöø traøm 2,5-3m ( cöï ly &lt;=500m)</v>
          </cell>
          <cell r="D370" t="str">
            <v>caây</v>
          </cell>
          <cell r="G370">
            <v>168</v>
          </cell>
        </row>
        <row r="371">
          <cell r="A371" t="str">
            <v>VCCT4</v>
          </cell>
          <cell r="B371" t="str">
            <v>02.1394</v>
          </cell>
          <cell r="C371" t="str">
            <v>V/c cöø traøm 2,5-3m ( cöï ly &gt; 500m)</v>
          </cell>
          <cell r="D371" t="str">
            <v>caây</v>
          </cell>
          <cell r="G371">
            <v>166</v>
          </cell>
        </row>
        <row r="372">
          <cell r="A372" t="str">
            <v>VCCT5</v>
          </cell>
          <cell r="B372" t="str">
            <v>02.1411</v>
          </cell>
          <cell r="C372" t="str">
            <v>V/c cöø traøm 5m ( cöï ly &lt;=100m)</v>
          </cell>
          <cell r="D372" t="str">
            <v>caây</v>
          </cell>
          <cell r="G372">
            <v>13214</v>
          </cell>
        </row>
        <row r="373">
          <cell r="A373" t="str">
            <v>VCCT6</v>
          </cell>
          <cell r="B373" t="str">
            <v>02.1412</v>
          </cell>
          <cell r="C373" t="str">
            <v>V/c cöø traøm 5m ( cöï ly &lt;=300m)</v>
          </cell>
          <cell r="D373" t="str">
            <v>caây</v>
          </cell>
          <cell r="G373">
            <v>1243</v>
          </cell>
        </row>
        <row r="374">
          <cell r="A374" t="str">
            <v>VCCT7</v>
          </cell>
          <cell r="B374" t="str">
            <v>02.1413</v>
          </cell>
          <cell r="C374" t="str">
            <v>V/c cöø traøm 5m ( cöï ly &lt;=500m)</v>
          </cell>
          <cell r="D374" t="str">
            <v>caây</v>
          </cell>
          <cell r="G374">
            <v>1227</v>
          </cell>
        </row>
        <row r="375">
          <cell r="A375" t="str">
            <v>VCCT8</v>
          </cell>
          <cell r="B375" t="str">
            <v>02.1414</v>
          </cell>
          <cell r="C375" t="str">
            <v>V/c cöø traøm 5m ( cöï ly &gt; 500m)</v>
          </cell>
          <cell r="D375" t="str">
            <v>caây</v>
          </cell>
          <cell r="G375">
            <v>1214</v>
          </cell>
        </row>
        <row r="376">
          <cell r="A376" t="str">
            <v>VCXM1</v>
          </cell>
          <cell r="B376" t="str">
            <v>02.1211</v>
          </cell>
          <cell r="C376" t="str">
            <v>V/c xi maêng ( cöï ly &lt;=100m)</v>
          </cell>
          <cell r="D376" t="str">
            <v>taán</v>
          </cell>
          <cell r="G376">
            <v>71813</v>
          </cell>
          <cell r="H376">
            <v>10015</v>
          </cell>
        </row>
        <row r="377">
          <cell r="A377" t="str">
            <v>VCXM2</v>
          </cell>
          <cell r="B377" t="str">
            <v>02.1212</v>
          </cell>
          <cell r="C377" t="str">
            <v>V/c xi maêng ( cöï ly &lt;=300m)</v>
          </cell>
          <cell r="D377" t="str">
            <v>taán</v>
          </cell>
          <cell r="G377">
            <v>67545</v>
          </cell>
        </row>
        <row r="378">
          <cell r="A378" t="str">
            <v>VCXM3</v>
          </cell>
          <cell r="B378" t="str">
            <v>02.1213</v>
          </cell>
          <cell r="C378" t="str">
            <v>V/c xi maêng ( cöï ly &lt;=500m)</v>
          </cell>
          <cell r="D378" t="str">
            <v>taán</v>
          </cell>
          <cell r="G378">
            <v>66956</v>
          </cell>
        </row>
        <row r="379">
          <cell r="A379" t="str">
            <v>VCXM4</v>
          </cell>
          <cell r="B379" t="str">
            <v>02.1214</v>
          </cell>
          <cell r="C379" t="str">
            <v>V/c xi maêng ( cöï ly &gt;500m)</v>
          </cell>
          <cell r="D379" t="str">
            <v>taán</v>
          </cell>
          <cell r="G379">
            <v>66515</v>
          </cell>
        </row>
        <row r="380">
          <cell r="A380" t="str">
            <v>VCLD1</v>
          </cell>
          <cell r="B380" t="str">
            <v>02.1241</v>
          </cell>
          <cell r="C380" t="str">
            <v>V/c ñaù daêm ( cöï ly &lt;=100m)</v>
          </cell>
          <cell r="D380" t="str">
            <v>m3</v>
          </cell>
          <cell r="G380">
            <v>70635</v>
          </cell>
        </row>
        <row r="381">
          <cell r="A381" t="str">
            <v>VCLD2</v>
          </cell>
          <cell r="B381" t="str">
            <v>02.1242</v>
          </cell>
          <cell r="C381" t="str">
            <v>V/c ñaù daêm ( cöï ly &lt;=300m)</v>
          </cell>
          <cell r="D381" t="str">
            <v>m3</v>
          </cell>
          <cell r="G381">
            <v>67692</v>
          </cell>
        </row>
        <row r="382">
          <cell r="A382" t="str">
            <v>VCLD3</v>
          </cell>
          <cell r="B382" t="str">
            <v>02.1243</v>
          </cell>
          <cell r="C382" t="str">
            <v>V/c ñaù daêm ( cöï ly &lt;=500m)</v>
          </cell>
          <cell r="D382" t="str">
            <v>m3</v>
          </cell>
          <cell r="G382">
            <v>67104</v>
          </cell>
        </row>
        <row r="383">
          <cell r="A383" t="str">
            <v>VCLD4</v>
          </cell>
          <cell r="B383" t="str">
            <v>02.1244</v>
          </cell>
          <cell r="C383" t="str">
            <v>V/c ñaù daêm ( cöï ly &gt;500m)</v>
          </cell>
          <cell r="D383" t="str">
            <v>m3</v>
          </cell>
          <cell r="G383">
            <v>66662</v>
          </cell>
        </row>
        <row r="384">
          <cell r="A384" t="str">
            <v>VCCAT1</v>
          </cell>
          <cell r="B384" t="str">
            <v>02.1231</v>
          </cell>
          <cell r="C384" t="str">
            <v>V/c caùt cöï ly &lt;=100m</v>
          </cell>
          <cell r="D384" t="str">
            <v>m3</v>
          </cell>
          <cell r="G384">
            <v>67251</v>
          </cell>
        </row>
        <row r="385">
          <cell r="A385" t="str">
            <v>VCCAT2</v>
          </cell>
          <cell r="B385" t="str">
            <v>02.1232</v>
          </cell>
          <cell r="C385" t="str">
            <v>V/c caùt cöï ly &lt;=300m</v>
          </cell>
          <cell r="D385" t="str">
            <v>m3</v>
          </cell>
          <cell r="G385">
            <v>64308</v>
          </cell>
        </row>
        <row r="386">
          <cell r="A386" t="str">
            <v>VCCAT3</v>
          </cell>
          <cell r="B386" t="str">
            <v>02.1233</v>
          </cell>
          <cell r="C386" t="str">
            <v>V/c caùt cöï ly &lt;=500m</v>
          </cell>
          <cell r="D386" t="str">
            <v>m3</v>
          </cell>
          <cell r="G386">
            <v>63719</v>
          </cell>
        </row>
        <row r="387">
          <cell r="A387" t="str">
            <v>VCCAT4</v>
          </cell>
          <cell r="B387" t="str">
            <v>02.1234</v>
          </cell>
          <cell r="C387" t="str">
            <v>V/c caùt cöï ly &gt;500m</v>
          </cell>
          <cell r="D387" t="str">
            <v>m3</v>
          </cell>
          <cell r="G387">
            <v>62983</v>
          </cell>
        </row>
        <row r="388">
          <cell r="A388" t="str">
            <v>VCFE1</v>
          </cell>
          <cell r="B388" t="str">
            <v>02.1351</v>
          </cell>
          <cell r="C388" t="str">
            <v>V/c coát theùp ( cöï ly &lt;=100m)</v>
          </cell>
          <cell r="D388" t="str">
            <v>taán</v>
          </cell>
          <cell r="G388">
            <v>110221</v>
          </cell>
        </row>
        <row r="389">
          <cell r="A389" t="str">
            <v>VCFE2</v>
          </cell>
          <cell r="B389" t="str">
            <v>02.1352</v>
          </cell>
          <cell r="C389" t="str">
            <v>V/c coát theùp ( cöï ly &lt;=300m)</v>
          </cell>
          <cell r="D389" t="str">
            <v>taán</v>
          </cell>
          <cell r="G389">
            <v>103451</v>
          </cell>
        </row>
        <row r="390">
          <cell r="A390" t="str">
            <v>VCFE3</v>
          </cell>
          <cell r="B390" t="str">
            <v>02.1353</v>
          </cell>
          <cell r="C390" t="str">
            <v>V/c coát theùp ( cöï ly &lt;=500m)</v>
          </cell>
          <cell r="D390" t="str">
            <v>taán</v>
          </cell>
          <cell r="G390">
            <v>102127</v>
          </cell>
        </row>
        <row r="391">
          <cell r="A391" t="str">
            <v>VCFE4</v>
          </cell>
          <cell r="B391" t="str">
            <v>02.1354</v>
          </cell>
          <cell r="C391" t="str">
            <v>V/c coát theùp ( cöï ly &gt;500m)</v>
          </cell>
          <cell r="D391" t="str">
            <v>taán</v>
          </cell>
          <cell r="G391">
            <v>93739</v>
          </cell>
        </row>
        <row r="392">
          <cell r="A392" t="str">
            <v>BOCDC</v>
          </cell>
          <cell r="B392" t="str">
            <v>02.1123</v>
          </cell>
          <cell r="C392" t="str">
            <v>Boác dôõ ñaø caûn, ñeá neùo</v>
          </cell>
          <cell r="D392" t="str">
            <v>taán</v>
          </cell>
          <cell r="G392">
            <v>6033</v>
          </cell>
        </row>
        <row r="393">
          <cell r="A393" t="str">
            <v>BOCTR</v>
          </cell>
          <cell r="B393" t="str">
            <v>02.1124</v>
          </cell>
          <cell r="C393" t="str">
            <v xml:space="preserve">Boác dôõ truï </v>
          </cell>
          <cell r="D393" t="str">
            <v>taán</v>
          </cell>
          <cell r="G393">
            <v>7358</v>
          </cell>
        </row>
        <row r="394">
          <cell r="A394" t="str">
            <v>BOCX</v>
          </cell>
          <cell r="B394" t="str">
            <v>02.1115</v>
          </cell>
          <cell r="C394" t="str">
            <v>Boác dôõ xaø, theùp thanh</v>
          </cell>
          <cell r="D394" t="str">
            <v>taán</v>
          </cell>
          <cell r="G394">
            <v>5592</v>
          </cell>
          <cell r="H394">
            <v>10015</v>
          </cell>
        </row>
        <row r="395">
          <cell r="A395" t="str">
            <v>BOCD</v>
          </cell>
          <cell r="B395" t="str">
            <v>02.1122</v>
          </cell>
          <cell r="C395" t="str">
            <v>Boác dôõ daây</v>
          </cell>
          <cell r="D395" t="str">
            <v>taán</v>
          </cell>
          <cell r="G395">
            <v>7064</v>
          </cell>
        </row>
        <row r="396">
          <cell r="A396" t="str">
            <v>BOCPK</v>
          </cell>
          <cell r="B396" t="str">
            <v>02.1120</v>
          </cell>
          <cell r="C396" t="str">
            <v>Boác dôõ phuï kieän</v>
          </cell>
          <cell r="D396" t="str">
            <v>taán</v>
          </cell>
          <cell r="G396">
            <v>6181</v>
          </cell>
        </row>
        <row r="397">
          <cell r="A397" t="str">
            <v>BOCS</v>
          </cell>
          <cell r="B397" t="str">
            <v>02.1121</v>
          </cell>
          <cell r="C397" t="str">
            <v>Boác dôõ söù</v>
          </cell>
          <cell r="D397" t="str">
            <v>taán</v>
          </cell>
          <cell r="G397">
            <v>12214</v>
          </cell>
        </row>
        <row r="398">
          <cell r="A398" t="str">
            <v>BOCTH</v>
          </cell>
          <cell r="B398" t="str">
            <v>02.1114</v>
          </cell>
          <cell r="C398" t="str">
            <v>Boác dôõ coát theùp</v>
          </cell>
          <cell r="D398" t="str">
            <v>taán</v>
          </cell>
          <cell r="G398">
            <v>5592</v>
          </cell>
        </row>
        <row r="399">
          <cell r="A399" t="str">
            <v>BOCXI</v>
          </cell>
          <cell r="B399" t="str">
            <v>02.1101</v>
          </cell>
          <cell r="C399" t="str">
            <v>Boác dôõ xi maêng</v>
          </cell>
          <cell r="D399" t="str">
            <v>taán</v>
          </cell>
          <cell r="G399">
            <v>2943</v>
          </cell>
        </row>
        <row r="400">
          <cell r="A400" t="str">
            <v>BOCCAT</v>
          </cell>
          <cell r="B400" t="str">
            <v>02.1103</v>
          </cell>
          <cell r="C400" t="str">
            <v>Boác dôõ caùt</v>
          </cell>
          <cell r="D400" t="str">
            <v>m3</v>
          </cell>
          <cell r="G400">
            <v>2207</v>
          </cell>
        </row>
        <row r="401">
          <cell r="A401" t="str">
            <v>BOCDA</v>
          </cell>
          <cell r="B401" t="str">
            <v>02.1104</v>
          </cell>
          <cell r="C401" t="str">
            <v>Boác dôõ ñaù daêm</v>
          </cell>
          <cell r="D401" t="str">
            <v>m3</v>
          </cell>
          <cell r="G401">
            <v>3090</v>
          </cell>
        </row>
        <row r="402">
          <cell r="A402" t="str">
            <v>BOCCT5</v>
          </cell>
          <cell r="B402" t="str">
            <v>02.1119</v>
          </cell>
          <cell r="C402" t="str">
            <v>Boác dôõ cöø traøm 5m</v>
          </cell>
          <cell r="D402" t="str">
            <v>caây</v>
          </cell>
          <cell r="G402">
            <v>91.24</v>
          </cell>
        </row>
        <row r="403">
          <cell r="A403" t="str">
            <v>KTD22</v>
          </cell>
          <cell r="B403" t="str">
            <v>05.7003</v>
          </cell>
          <cell r="C403" t="str">
            <v>Keùo daây tieáp ñòa M22mm2</v>
          </cell>
          <cell r="D403" t="str">
            <v>kg</v>
          </cell>
          <cell r="G403">
            <v>102</v>
          </cell>
        </row>
        <row r="404">
          <cell r="A404" t="str">
            <v>KTD25</v>
          </cell>
          <cell r="B404" t="str">
            <v>05.7003</v>
          </cell>
          <cell r="C404" t="str">
            <v>Keùo daây tieáp ñòa M25mm2</v>
          </cell>
          <cell r="D404" t="str">
            <v>kg</v>
          </cell>
          <cell r="G404">
            <v>102</v>
          </cell>
          <cell r="H404">
            <v>10015</v>
          </cell>
        </row>
        <row r="405">
          <cell r="A405" t="str">
            <v>KTDT</v>
          </cell>
          <cell r="B405" t="str">
            <v>04.7002</v>
          </cell>
          <cell r="C405" t="str">
            <v>Keùo daây tieáp ñòa</v>
          </cell>
          <cell r="D405" t="str">
            <v>10meùt</v>
          </cell>
          <cell r="G405">
            <v>4388</v>
          </cell>
          <cell r="H405">
            <v>10015</v>
          </cell>
        </row>
        <row r="406">
          <cell r="A406" t="str">
            <v>DCTD1</v>
          </cell>
          <cell r="B406" t="str">
            <v>05.8002</v>
          </cell>
          <cell r="C406" t="str">
            <v>Ñoùng coïc tieáp ñòa</v>
          </cell>
          <cell r="D406" t="str">
            <v>coïc</v>
          </cell>
          <cell r="G406">
            <v>4335</v>
          </cell>
          <cell r="H406">
            <v>10015</v>
          </cell>
        </row>
        <row r="407">
          <cell r="A407" t="str">
            <v>DCTD2</v>
          </cell>
          <cell r="B407" t="str">
            <v>05.8003</v>
          </cell>
          <cell r="C407" t="str">
            <v>Ñoùng coïc tieáp ñòa</v>
          </cell>
          <cell r="D407" t="str">
            <v>coïc</v>
          </cell>
          <cell r="E407">
            <v>315919</v>
          </cell>
          <cell r="F407">
            <v>315919</v>
          </cell>
          <cell r="G407">
            <v>6782</v>
          </cell>
        </row>
        <row r="408">
          <cell r="A408" t="str">
            <v>DCTDT</v>
          </cell>
          <cell r="B408" t="str">
            <v>04.7001</v>
          </cell>
          <cell r="C408" t="str">
            <v>Ñoùng coïc tieáp ñòa</v>
          </cell>
          <cell r="D408" t="str">
            <v>coïc</v>
          </cell>
          <cell r="E408">
            <v>444552</v>
          </cell>
          <cell r="F408">
            <v>444552</v>
          </cell>
          <cell r="G408">
            <v>5217</v>
          </cell>
        </row>
        <row r="409">
          <cell r="A409" t="str">
            <v>C8</v>
          </cell>
          <cell r="B409" t="str">
            <v>05.5211</v>
          </cell>
          <cell r="C409" t="str">
            <v>Döïng truï BTLT &lt;8m baèng thuû coâng</v>
          </cell>
          <cell r="D409" t="str">
            <v>truï</v>
          </cell>
          <cell r="E409">
            <v>4268</v>
          </cell>
          <cell r="F409">
            <v>4268</v>
          </cell>
          <cell r="G409">
            <v>74917</v>
          </cell>
        </row>
        <row r="410">
          <cell r="A410" t="str">
            <v>C10</v>
          </cell>
          <cell r="B410" t="str">
            <v>05.5212</v>
          </cell>
          <cell r="C410" t="str">
            <v>Döïng truï BTLT &lt;=10m baèng thuû coâng</v>
          </cell>
          <cell r="D410" t="str">
            <v>truï</v>
          </cell>
          <cell r="E410">
            <v>4315</v>
          </cell>
          <cell r="F410">
            <v>4315</v>
          </cell>
          <cell r="G410">
            <v>80605</v>
          </cell>
        </row>
        <row r="411">
          <cell r="A411" t="str">
            <v>C105</v>
          </cell>
          <cell r="B411" t="str">
            <v>05.5213</v>
          </cell>
          <cell r="C411" t="str">
            <v>Döïng truï BTLT 10,5m baèng thuû coâng</v>
          </cell>
          <cell r="D411" t="str">
            <v>truï</v>
          </cell>
          <cell r="E411">
            <v>250049</v>
          </cell>
          <cell r="F411">
            <v>250049</v>
          </cell>
          <cell r="G411">
            <v>86293</v>
          </cell>
        </row>
        <row r="412">
          <cell r="A412" t="str">
            <v>C12</v>
          </cell>
          <cell r="B412" t="str">
            <v>05.5213</v>
          </cell>
          <cell r="C412" t="str">
            <v>Döïng truï BTLT 12m baèng thuû coâng</v>
          </cell>
          <cell r="D412" t="str">
            <v>truï</v>
          </cell>
          <cell r="G412">
            <v>86293</v>
          </cell>
        </row>
        <row r="413">
          <cell r="A413" t="str">
            <v>C14</v>
          </cell>
          <cell r="B413" t="str">
            <v>05.5214</v>
          </cell>
          <cell r="C413" t="str">
            <v>Döïng truï BTLT 14m baèng thuû coâng</v>
          </cell>
          <cell r="D413" t="str">
            <v>truï</v>
          </cell>
          <cell r="F413">
            <v>226789</v>
          </cell>
          <cell r="G413">
            <v>107419</v>
          </cell>
        </row>
        <row r="414">
          <cell r="A414" t="str">
            <v>C20</v>
          </cell>
          <cell r="B414" t="str">
            <v>05.5217</v>
          </cell>
          <cell r="C414" t="str">
            <v>Döïng truï BTLT 20m baèng thuû coâng</v>
          </cell>
          <cell r="D414" t="str">
            <v>truï</v>
          </cell>
          <cell r="F414">
            <v>227189</v>
          </cell>
          <cell r="G414">
            <v>177460</v>
          </cell>
        </row>
        <row r="415">
          <cell r="A415" t="str">
            <v>C10m</v>
          </cell>
          <cell r="B415" t="str">
            <v>05.5222</v>
          </cell>
          <cell r="C415" t="str">
            <v>Döïng truï BTLT &lt;10m thuû coâng +cô giôùi</v>
          </cell>
          <cell r="D415" t="str">
            <v>truï</v>
          </cell>
          <cell r="F415">
            <v>227189</v>
          </cell>
          <cell r="G415">
            <v>32177</v>
          </cell>
        </row>
        <row r="416">
          <cell r="A416" t="str">
            <v>C105m</v>
          </cell>
          <cell r="B416" t="str">
            <v>05.5223</v>
          </cell>
          <cell r="C416" t="str">
            <v>Döïng truï BTLT 10,5m thuû coâng + cô giôùi</v>
          </cell>
          <cell r="D416" t="str">
            <v>truï</v>
          </cell>
          <cell r="F416">
            <v>227189</v>
          </cell>
          <cell r="G416">
            <v>34452</v>
          </cell>
        </row>
        <row r="417">
          <cell r="A417" t="str">
            <v>C12m</v>
          </cell>
          <cell r="B417" t="str">
            <v>05.5223</v>
          </cell>
          <cell r="C417" t="str">
            <v>Döïng truï BTLT 12m thuû coâng + cô giôùi</v>
          </cell>
          <cell r="D417" t="str">
            <v>truï</v>
          </cell>
          <cell r="F417">
            <v>319671</v>
          </cell>
          <cell r="G417">
            <v>34452</v>
          </cell>
        </row>
        <row r="418">
          <cell r="A418" t="str">
            <v>C14m</v>
          </cell>
          <cell r="B418" t="str">
            <v>05.5224</v>
          </cell>
          <cell r="C418" t="str">
            <v>Döïng truï BTLT 14m thuû coâng + cô giôùi</v>
          </cell>
          <cell r="D418" t="str">
            <v>truï</v>
          </cell>
          <cell r="F418">
            <v>319671</v>
          </cell>
          <cell r="G418">
            <v>42903</v>
          </cell>
        </row>
        <row r="419">
          <cell r="A419" t="str">
            <v>C20m</v>
          </cell>
          <cell r="B419" t="str">
            <v>05.5227</v>
          </cell>
          <cell r="C419" t="str">
            <v>Döïng truï BTLT 20m thuû coâng + cô giôùi</v>
          </cell>
          <cell r="D419" t="str">
            <v>truï</v>
          </cell>
          <cell r="F419">
            <v>12000</v>
          </cell>
          <cell r="G419">
            <v>42903</v>
          </cell>
        </row>
        <row r="420">
          <cell r="A420" t="str">
            <v>LXIT</v>
          </cell>
          <cell r="B420" t="str">
            <v>05.6011</v>
          </cell>
          <cell r="C420" t="str">
            <v>Laép xaø</v>
          </cell>
          <cell r="D420" t="str">
            <v>boä</v>
          </cell>
          <cell r="F420">
            <v>250000</v>
          </cell>
          <cell r="G420">
            <v>71017</v>
          </cell>
        </row>
        <row r="421">
          <cell r="A421" t="str">
            <v>LXIG</v>
          </cell>
          <cell r="B421" t="str">
            <v>05.6012</v>
          </cell>
          <cell r="C421" t="str">
            <v>Laép xaø</v>
          </cell>
          <cell r="D421" t="str">
            <v>boä</v>
          </cell>
          <cell r="F421">
            <v>5040</v>
          </cell>
          <cell r="G421">
            <v>13161</v>
          </cell>
        </row>
        <row r="422">
          <cell r="A422" t="str">
            <v>LXIN</v>
          </cell>
          <cell r="B422" t="str">
            <v>05.6022</v>
          </cell>
          <cell r="C422" t="str">
            <v>Laép xaø</v>
          </cell>
          <cell r="D422" t="str">
            <v>boä</v>
          </cell>
          <cell r="F422">
            <v>227189</v>
          </cell>
          <cell r="G422">
            <v>23689</v>
          </cell>
        </row>
        <row r="423">
          <cell r="A423" t="str">
            <v>LXIN90</v>
          </cell>
          <cell r="B423" t="str">
            <v>05.6023</v>
          </cell>
          <cell r="C423" t="str">
            <v>Laép xaø</v>
          </cell>
          <cell r="D423" t="str">
            <v>boä</v>
          </cell>
          <cell r="F423">
            <v>227189</v>
          </cell>
          <cell r="G423">
            <v>31896</v>
          </cell>
        </row>
        <row r="424">
          <cell r="A424" t="str">
            <v>LXIN290</v>
          </cell>
          <cell r="B424" t="str">
            <v>05.6022</v>
          </cell>
          <cell r="C424" t="str">
            <v>Laép xaø</v>
          </cell>
          <cell r="D424" t="str">
            <v>boä</v>
          </cell>
          <cell r="F424">
            <v>319671</v>
          </cell>
          <cell r="G424">
            <v>23689</v>
          </cell>
        </row>
        <row r="425">
          <cell r="A425" t="str">
            <v>LXIND</v>
          </cell>
          <cell r="B425" t="str">
            <v>05.6022</v>
          </cell>
          <cell r="C425" t="str">
            <v>Laép xaø</v>
          </cell>
          <cell r="D425" t="str">
            <v>boä</v>
          </cell>
          <cell r="F425">
            <v>226789</v>
          </cell>
          <cell r="G425">
            <v>23689</v>
          </cell>
        </row>
        <row r="426">
          <cell r="A426" t="str">
            <v>LXIN14+2</v>
          </cell>
          <cell r="B426" t="str">
            <v>05.6023</v>
          </cell>
          <cell r="C426" t="str">
            <v>Laép xaø</v>
          </cell>
          <cell r="D426" t="str">
            <v>boä</v>
          </cell>
          <cell r="F426">
            <v>227189</v>
          </cell>
          <cell r="G426">
            <v>31896</v>
          </cell>
        </row>
        <row r="427">
          <cell r="A427" t="str">
            <v>LXHN1</v>
          </cell>
          <cell r="B427" t="str">
            <v>05.6043</v>
          </cell>
          <cell r="C427" t="str">
            <v>Laép xaø coät Pi loaïi 140kg/xaø</v>
          </cell>
          <cell r="D427" t="str">
            <v>boä</v>
          </cell>
          <cell r="E427">
            <v>315919</v>
          </cell>
          <cell r="F427">
            <v>315919</v>
          </cell>
          <cell r="G427">
            <v>23689</v>
          </cell>
        </row>
        <row r="428">
          <cell r="A428" t="str">
            <v>LXHN2</v>
          </cell>
          <cell r="B428" t="str">
            <v>05.6053</v>
          </cell>
          <cell r="C428" t="str">
            <v>Laép xaø coät Pi loaïi 230kg/xaø</v>
          </cell>
          <cell r="D428" t="str">
            <v>boä</v>
          </cell>
          <cell r="F428">
            <v>227189</v>
          </cell>
          <cell r="G428">
            <v>46295</v>
          </cell>
        </row>
        <row r="429">
          <cell r="A429" t="str">
            <v>LXHN3</v>
          </cell>
          <cell r="B429" t="str">
            <v>05.6063</v>
          </cell>
          <cell r="C429" t="str">
            <v>Laép xaø coät Pi loaïi 320kg/xaø</v>
          </cell>
          <cell r="D429" t="str">
            <v>boä</v>
          </cell>
          <cell r="E429">
            <v>444552</v>
          </cell>
          <cell r="F429">
            <v>12000</v>
          </cell>
          <cell r="G429">
            <v>32515</v>
          </cell>
        </row>
        <row r="430">
          <cell r="A430" t="str">
            <v>XLCD</v>
          </cell>
          <cell r="B430" t="str">
            <v>06.2110</v>
          </cell>
          <cell r="C430" t="str">
            <v>Laép coå deà</v>
          </cell>
          <cell r="D430" t="str">
            <v>caùi</v>
          </cell>
          <cell r="E430">
            <v>4268</v>
          </cell>
          <cell r="F430">
            <v>12000</v>
          </cell>
          <cell r="G430">
            <v>46295</v>
          </cell>
        </row>
        <row r="431">
          <cell r="A431" t="str">
            <v>LGIA</v>
          </cell>
          <cell r="B431" t="str">
            <v>04.8102</v>
          </cell>
          <cell r="C431" t="str">
            <v>Gía ñôõ ñaàu caùp</v>
          </cell>
          <cell r="D431" t="str">
            <v>boä</v>
          </cell>
          <cell r="E431">
            <v>4315</v>
          </cell>
          <cell r="F431">
            <v>250000</v>
          </cell>
          <cell r="G431">
            <v>58062</v>
          </cell>
        </row>
        <row r="432">
          <cell r="A432" t="str">
            <v>LDAUCAP</v>
          </cell>
          <cell r="B432" t="str">
            <v>07.6313</v>
          </cell>
          <cell r="C432" t="str">
            <v>Laép ñaàu caùp 3x95mm2</v>
          </cell>
          <cell r="D432" t="str">
            <v>caùi</v>
          </cell>
          <cell r="E432">
            <v>250049</v>
          </cell>
          <cell r="F432">
            <v>12000</v>
          </cell>
          <cell r="G432">
            <v>5688</v>
          </cell>
        </row>
        <row r="433">
          <cell r="A433" t="str">
            <v>LCSD</v>
          </cell>
          <cell r="B433" t="str">
            <v>06.2110</v>
          </cell>
          <cell r="C433" t="str">
            <v>Laép chaân söù ñænh</v>
          </cell>
          <cell r="D433" t="str">
            <v>caùi</v>
          </cell>
          <cell r="F433">
            <v>250000</v>
          </cell>
          <cell r="G433">
            <v>5688</v>
          </cell>
        </row>
        <row r="434">
          <cell r="A434" t="str">
            <v>LCL</v>
          </cell>
          <cell r="B434" t="str">
            <v>05.6011</v>
          </cell>
          <cell r="C434" t="str">
            <v>Laép boä choáng leäch</v>
          </cell>
          <cell r="D434" t="str">
            <v>boä</v>
          </cell>
          <cell r="F434">
            <v>5040</v>
          </cell>
          <cell r="G434">
            <v>13161</v>
          </cell>
        </row>
        <row r="435">
          <cell r="A435" t="str">
            <v>LDN</v>
          </cell>
          <cell r="B435" t="str">
            <v>06.2120</v>
          </cell>
          <cell r="C435" t="str">
            <v>Laép boä daây neùo</v>
          </cell>
          <cell r="D435" t="str">
            <v>boä</v>
          </cell>
          <cell r="F435">
            <v>227189</v>
          </cell>
          <cell r="G435">
            <v>5688</v>
          </cell>
        </row>
        <row r="436">
          <cell r="A436" t="str">
            <v>LDN4</v>
          </cell>
          <cell r="B436" t="str">
            <v>04.3801</v>
          </cell>
          <cell r="C436" t="str">
            <v>Ñaët ñeá neùo BTCT 500x1200</v>
          </cell>
          <cell r="D436" t="str">
            <v>caùi</v>
          </cell>
          <cell r="F436">
            <v>227189</v>
          </cell>
          <cell r="G436">
            <v>13161</v>
          </cell>
        </row>
        <row r="437">
          <cell r="A437" t="str">
            <v>LDN6</v>
          </cell>
          <cell r="B437" t="str">
            <v>04.3802</v>
          </cell>
          <cell r="C437" t="str">
            <v>Ñaët ñeá neùo BTCT 500x1500</v>
          </cell>
          <cell r="D437" t="str">
            <v>caùi</v>
          </cell>
          <cell r="E437">
            <v>315919</v>
          </cell>
          <cell r="F437">
            <v>227189</v>
          </cell>
          <cell r="G437">
            <v>7313</v>
          </cell>
        </row>
        <row r="438">
          <cell r="A438" t="str">
            <v>DBT100</v>
          </cell>
          <cell r="B438" t="str">
            <v>04.3101</v>
          </cell>
          <cell r="C438" t="str">
            <v>Ñoå beâ toâng loùt moùng M100 ñaù 4x6</v>
          </cell>
          <cell r="D438" t="str">
            <v>m3</v>
          </cell>
          <cell r="E438">
            <v>315919</v>
          </cell>
          <cell r="F438">
            <v>315919</v>
          </cell>
          <cell r="G438">
            <v>11051</v>
          </cell>
        </row>
        <row r="439">
          <cell r="A439" t="str">
            <v>DBT200</v>
          </cell>
          <cell r="B439" t="str">
            <v>04.3313</v>
          </cell>
          <cell r="C439" t="str">
            <v>Ñoå beâ toâng moùng M200 ñaù 1x2</v>
          </cell>
          <cell r="D439" t="str">
            <v>m3</v>
          </cell>
          <cell r="E439">
            <v>444552</v>
          </cell>
          <cell r="F439">
            <v>444552</v>
          </cell>
          <cell r="G439">
            <v>24214</v>
          </cell>
        </row>
        <row r="440">
          <cell r="A440" t="str">
            <v>LCT10</v>
          </cell>
          <cell r="B440" t="str">
            <v>04.1101</v>
          </cell>
          <cell r="C440" t="str">
            <v>Gia coâng vaø laép döïng coát theùp &lt;=10</v>
          </cell>
          <cell r="D440" t="str">
            <v>kg</v>
          </cell>
          <cell r="E440">
            <v>4268</v>
          </cell>
          <cell r="F440">
            <v>4268</v>
          </cell>
          <cell r="G440">
            <v>202</v>
          </cell>
        </row>
        <row r="441">
          <cell r="A441" t="str">
            <v>LCT18</v>
          </cell>
          <cell r="B441" t="str">
            <v>04.1102</v>
          </cell>
          <cell r="C441" t="str">
            <v>Gia coâng vaø laép döïng coát theùp &lt;=18</v>
          </cell>
          <cell r="D441" t="str">
            <v>kg</v>
          </cell>
          <cell r="E441">
            <v>4315</v>
          </cell>
          <cell r="F441">
            <v>4315</v>
          </cell>
          <cell r="G441">
            <v>148</v>
          </cell>
        </row>
        <row r="442">
          <cell r="A442" t="str">
            <v>LDVANK</v>
          </cell>
          <cell r="B442" t="str">
            <v>04.2001</v>
          </cell>
          <cell r="C442" t="str">
            <v>Gia coâng vaø laép döïng vaùn khuoân</v>
          </cell>
          <cell r="D442" t="str">
            <v>m2</v>
          </cell>
          <cell r="E442">
            <v>250049</v>
          </cell>
          <cell r="F442">
            <v>250049</v>
          </cell>
          <cell r="G442">
            <v>5309</v>
          </cell>
        </row>
        <row r="443">
          <cell r="A443" t="str">
            <v>NXOE</v>
          </cell>
          <cell r="B443" t="str">
            <v>04.3801</v>
          </cell>
          <cell r="C443" t="str">
            <v>Ñaët neo xoøe</v>
          </cell>
          <cell r="D443" t="str">
            <v>caùi</v>
          </cell>
          <cell r="E443">
            <v>4315</v>
          </cell>
          <cell r="F443">
            <v>226789</v>
          </cell>
          <cell r="G443">
            <v>11051</v>
          </cell>
        </row>
        <row r="444">
          <cell r="A444" t="str">
            <v>KDA35</v>
          </cell>
          <cell r="B444" t="str">
            <v>06.6123</v>
          </cell>
          <cell r="C444" t="str">
            <v>Keùo daây nhoâm traàn A-35</v>
          </cell>
          <cell r="D444" t="str">
            <v>km</v>
          </cell>
          <cell r="E444">
            <v>250049</v>
          </cell>
          <cell r="F444">
            <v>226789</v>
          </cell>
          <cell r="G444">
            <v>159259</v>
          </cell>
        </row>
        <row r="445">
          <cell r="A445" t="str">
            <v>KDA50</v>
          </cell>
          <cell r="B445" t="str">
            <v>06.6124</v>
          </cell>
          <cell r="C445" t="str">
            <v>Keùo daây nhoâm traàn A-50</v>
          </cell>
          <cell r="D445" t="str">
            <v>km</v>
          </cell>
          <cell r="F445">
            <v>227189</v>
          </cell>
          <cell r="G445">
            <v>11051</v>
          </cell>
        </row>
        <row r="446">
          <cell r="A446" t="str">
            <v>KDA70</v>
          </cell>
          <cell r="B446" t="str">
            <v>06.6125</v>
          </cell>
          <cell r="C446" t="str">
            <v>Keùo daây nhoâm traàn A-70</v>
          </cell>
          <cell r="D446" t="str">
            <v>km</v>
          </cell>
          <cell r="F446">
            <v>227189</v>
          </cell>
          <cell r="G446">
            <v>279516</v>
          </cell>
        </row>
        <row r="447">
          <cell r="A447" t="str">
            <v>KDA95</v>
          </cell>
          <cell r="B447" t="str">
            <v>06.6126</v>
          </cell>
          <cell r="C447" t="str">
            <v>Keùo daây nhoâm traàn A-95</v>
          </cell>
          <cell r="D447" t="str">
            <v>km</v>
          </cell>
          <cell r="F447">
            <v>227189</v>
          </cell>
          <cell r="G447">
            <v>381897</v>
          </cell>
        </row>
        <row r="448">
          <cell r="A448" t="str">
            <v>KDA120</v>
          </cell>
          <cell r="B448" t="str">
            <v>06.6107</v>
          </cell>
          <cell r="C448" t="str">
            <v>Keùo daây nhoâm traàn A-120</v>
          </cell>
          <cell r="D448" t="str">
            <v>km</v>
          </cell>
          <cell r="F448">
            <v>319671</v>
          </cell>
          <cell r="G448">
            <v>471089.60000000003</v>
          </cell>
        </row>
        <row r="449">
          <cell r="A449" t="str">
            <v>KDA185</v>
          </cell>
          <cell r="B449" t="str">
            <v>06.6109</v>
          </cell>
          <cell r="C449" t="str">
            <v>Keùo daây nhoâm traàn A-185</v>
          </cell>
          <cell r="D449" t="str">
            <v>km</v>
          </cell>
          <cell r="F449">
            <v>319671</v>
          </cell>
          <cell r="G449">
            <v>672719.20000000007</v>
          </cell>
        </row>
        <row r="450">
          <cell r="A450" t="str">
            <v>KDA240</v>
          </cell>
          <cell r="B450" t="str">
            <v>06.6110</v>
          </cell>
          <cell r="C450" t="str">
            <v>Keùo daây nhoâm traàn A-240</v>
          </cell>
          <cell r="D450" t="str">
            <v>km</v>
          </cell>
          <cell r="F450">
            <v>319671</v>
          </cell>
          <cell r="G450">
            <v>739833.60000000009</v>
          </cell>
        </row>
        <row r="451">
          <cell r="A451" t="str">
            <v>KDA35B</v>
          </cell>
          <cell r="B451" t="str">
            <v>06.6123</v>
          </cell>
          <cell r="C451" t="str">
            <v>Keùo daây nhoâm boïc 35mm2</v>
          </cell>
          <cell r="D451" t="str">
            <v>km</v>
          </cell>
          <cell r="F451">
            <v>226789</v>
          </cell>
          <cell r="G451">
            <v>159259</v>
          </cell>
        </row>
        <row r="452">
          <cell r="A452" t="str">
            <v>KDA50B</v>
          </cell>
          <cell r="B452" t="str">
            <v>06.6124</v>
          </cell>
          <cell r="C452" t="str">
            <v>Keùo daây nhoâm boïc 50mm2</v>
          </cell>
          <cell r="D452" t="str">
            <v>km</v>
          </cell>
          <cell r="F452">
            <v>227189</v>
          </cell>
          <cell r="G452">
            <v>208012</v>
          </cell>
        </row>
        <row r="453">
          <cell r="A453" t="str">
            <v>KDA70B</v>
          </cell>
          <cell r="B453" t="str">
            <v>06.6125</v>
          </cell>
          <cell r="C453" t="str">
            <v>Keùo daây nhoâm boïc 70mm2</v>
          </cell>
          <cell r="D453" t="str">
            <v>km</v>
          </cell>
          <cell r="F453">
            <v>227189</v>
          </cell>
          <cell r="G453">
            <v>279516</v>
          </cell>
        </row>
        <row r="454">
          <cell r="A454" t="str">
            <v>KDA95B</v>
          </cell>
          <cell r="B454" t="str">
            <v>06.6126</v>
          </cell>
          <cell r="C454" t="str">
            <v>Keùo daây nhoâm boïc 95mm2</v>
          </cell>
          <cell r="D454" t="str">
            <v>km</v>
          </cell>
          <cell r="F454">
            <v>227189</v>
          </cell>
          <cell r="G454">
            <v>381897</v>
          </cell>
        </row>
        <row r="455">
          <cell r="A455" t="str">
            <v>KDA120B</v>
          </cell>
          <cell r="B455" t="str">
            <v>06.6107</v>
          </cell>
          <cell r="C455" t="str">
            <v>Keùo daây nhoâm boïc 120mm2</v>
          </cell>
          <cell r="D455" t="str">
            <v>km</v>
          </cell>
          <cell r="F455">
            <v>319671</v>
          </cell>
          <cell r="G455">
            <v>471089.60000000003</v>
          </cell>
        </row>
        <row r="456">
          <cell r="A456" t="str">
            <v>KDAC35</v>
          </cell>
          <cell r="B456" t="str">
            <v>06.6103</v>
          </cell>
          <cell r="C456" t="str">
            <v>Keùo daây nhoâm loõi theùp AC-35/6,2</v>
          </cell>
          <cell r="D456" t="str">
            <v>km</v>
          </cell>
          <cell r="F456">
            <v>226789</v>
          </cell>
          <cell r="G456">
            <v>198262</v>
          </cell>
        </row>
        <row r="457">
          <cell r="A457" t="str">
            <v>KDAC50</v>
          </cell>
          <cell r="B457" t="str">
            <v>06.6104</v>
          </cell>
          <cell r="C457" t="str">
            <v>Keùo daây nhoâm loõi theùp AC-50/8</v>
          </cell>
          <cell r="D457" t="str">
            <v>km</v>
          </cell>
          <cell r="F457">
            <v>227189</v>
          </cell>
          <cell r="G457">
            <v>261153</v>
          </cell>
        </row>
        <row r="458">
          <cell r="A458" t="str">
            <v>KDAC70</v>
          </cell>
          <cell r="B458" t="str">
            <v>06.6105</v>
          </cell>
          <cell r="C458" t="str">
            <v>Keùo daây nhoâm loõi theùp AC-70/11</v>
          </cell>
          <cell r="D458" t="str">
            <v>km</v>
          </cell>
          <cell r="F458">
            <v>227189</v>
          </cell>
          <cell r="G458">
            <v>348908</v>
          </cell>
        </row>
        <row r="459">
          <cell r="A459" t="str">
            <v>KDAC95</v>
          </cell>
          <cell r="B459" t="str">
            <v>06.6106</v>
          </cell>
          <cell r="C459" t="str">
            <v>Keùo daây nhoâm loõi theùp AC-95</v>
          </cell>
          <cell r="D459" t="str">
            <v>km</v>
          </cell>
          <cell r="F459">
            <v>227189</v>
          </cell>
          <cell r="G459">
            <v>475178</v>
          </cell>
        </row>
        <row r="460">
          <cell r="A460" t="str">
            <v>KDAC120</v>
          </cell>
          <cell r="B460" t="str">
            <v>06.6107</v>
          </cell>
          <cell r="C460" t="str">
            <v>Keùo daây nhoâm loõi theùp AC-120</v>
          </cell>
          <cell r="D460" t="str">
            <v>km</v>
          </cell>
          <cell r="F460">
            <v>319671</v>
          </cell>
          <cell r="G460">
            <v>588862</v>
          </cell>
        </row>
        <row r="461">
          <cell r="A461" t="str">
            <v>KDAC185</v>
          </cell>
          <cell r="B461" t="str">
            <v>06.6109</v>
          </cell>
          <cell r="C461" t="str">
            <v>Keùo daây nhoâm loõi theùp AC-185</v>
          </cell>
          <cell r="D461" t="str">
            <v>km</v>
          </cell>
          <cell r="F461">
            <v>319671</v>
          </cell>
          <cell r="G461">
            <v>840899</v>
          </cell>
        </row>
        <row r="462">
          <cell r="A462" t="str">
            <v>KDAC240</v>
          </cell>
          <cell r="B462" t="str">
            <v>06.6110</v>
          </cell>
          <cell r="C462" t="str">
            <v>Keùo daây nhoâm loõi theùp AC-240</v>
          </cell>
          <cell r="D462" t="str">
            <v>km</v>
          </cell>
          <cell r="F462">
            <v>319671</v>
          </cell>
          <cell r="G462">
            <v>924792</v>
          </cell>
        </row>
        <row r="463">
          <cell r="A463" t="str">
            <v>TDAC50</v>
          </cell>
          <cell r="B463" t="str">
            <v>08.08.12</v>
          </cell>
          <cell r="C463" t="str">
            <v>Thaùo + thu hoài daây nhoâm loõi theùp AC-50/8</v>
          </cell>
          <cell r="D463" t="str">
            <v>km</v>
          </cell>
          <cell r="F463">
            <v>319671</v>
          </cell>
          <cell r="G463">
            <v>239832</v>
          </cell>
        </row>
        <row r="464">
          <cell r="A464" t="str">
            <v>KDM22</v>
          </cell>
          <cell r="B464" t="str">
            <v>06.6142</v>
          </cell>
          <cell r="C464" t="str">
            <v>Keùo daây ñoàng traàn 22mm2</v>
          </cell>
          <cell r="D464" t="str">
            <v>km</v>
          </cell>
          <cell r="F464">
            <v>226789</v>
          </cell>
          <cell r="G464">
            <v>235151</v>
          </cell>
        </row>
        <row r="465">
          <cell r="A465" t="str">
            <v>KDM25</v>
          </cell>
          <cell r="B465" t="str">
            <v>06.6142</v>
          </cell>
          <cell r="C465" t="str">
            <v>Keùo daây ñoàng traàn 25mm2</v>
          </cell>
          <cell r="D465" t="str">
            <v>km</v>
          </cell>
          <cell r="E465" t="str">
            <v>Ñôn giaù</v>
          </cell>
          <cell r="F465">
            <v>226789</v>
          </cell>
          <cell r="G465">
            <v>239832</v>
          </cell>
        </row>
        <row r="466">
          <cell r="A466" t="str">
            <v>KDM35</v>
          </cell>
          <cell r="B466" t="str">
            <v>06.6143</v>
          </cell>
          <cell r="C466" t="str">
            <v>Keùo daây ñoàng traàn 35mm2</v>
          </cell>
          <cell r="D466" t="str">
            <v>km</v>
          </cell>
          <cell r="E466" t="str">
            <v>TB</v>
          </cell>
          <cell r="F466">
            <v>226789</v>
          </cell>
          <cell r="G466">
            <v>257740</v>
          </cell>
          <cell r="H466" t="str">
            <v>M</v>
          </cell>
        </row>
        <row r="467">
          <cell r="A467" t="str">
            <v>KDM48</v>
          </cell>
          <cell r="B467" t="str">
            <v>06.6144</v>
          </cell>
          <cell r="C467" t="str">
            <v>Keùo daây ñoàng traàn 48mm2</v>
          </cell>
          <cell r="D467" t="str">
            <v>km</v>
          </cell>
          <cell r="E467">
            <v>8006667</v>
          </cell>
          <cell r="F467">
            <v>227189</v>
          </cell>
          <cell r="G467">
            <v>336720</v>
          </cell>
          <cell r="H467">
            <v>91845</v>
          </cell>
        </row>
        <row r="468">
          <cell r="A468" t="str">
            <v>KDM50</v>
          </cell>
          <cell r="B468" t="str">
            <v>06.6144</v>
          </cell>
          <cell r="C468" t="str">
            <v>Keùo daây ñoàng traàn 50mm2</v>
          </cell>
          <cell r="D468" t="str">
            <v>km</v>
          </cell>
          <cell r="E468">
            <v>6302857</v>
          </cell>
          <cell r="F468">
            <v>227189</v>
          </cell>
          <cell r="G468">
            <v>336720</v>
          </cell>
          <cell r="H468">
            <v>91845</v>
          </cell>
        </row>
        <row r="469">
          <cell r="A469" t="str">
            <v>KDM70</v>
          </cell>
          <cell r="B469" t="str">
            <v>06.6145</v>
          </cell>
          <cell r="C469" t="str">
            <v>Keùo daây ñoàng traàn 70mm2</v>
          </cell>
          <cell r="D469" t="str">
            <v>km</v>
          </cell>
          <cell r="E469">
            <v>8006667</v>
          </cell>
          <cell r="F469">
            <v>227189</v>
          </cell>
          <cell r="G469">
            <v>453564</v>
          </cell>
          <cell r="H469">
            <v>91845</v>
          </cell>
        </row>
        <row r="470">
          <cell r="A470" t="str">
            <v>KDM95</v>
          </cell>
          <cell r="B470" t="str">
            <v>06.6146</v>
          </cell>
          <cell r="C470" t="str">
            <v>Keùo daây ñoàng traàn 95mm2</v>
          </cell>
          <cell r="D470" t="str">
            <v>km</v>
          </cell>
          <cell r="E470">
            <v>10028571</v>
          </cell>
          <cell r="F470">
            <v>227189</v>
          </cell>
          <cell r="G470">
            <v>618186</v>
          </cell>
          <cell r="H470">
            <v>91845</v>
          </cell>
        </row>
        <row r="471">
          <cell r="A471" t="str">
            <v>KDM95B</v>
          </cell>
          <cell r="B471" t="str">
            <v>06.6146</v>
          </cell>
          <cell r="C471" t="str">
            <v>Keùo daây ñoàng boïc 95mm2</v>
          </cell>
          <cell r="D471" t="str">
            <v>km</v>
          </cell>
          <cell r="E471">
            <v>11888571</v>
          </cell>
          <cell r="F471">
            <v>227189</v>
          </cell>
          <cell r="G471">
            <v>618186</v>
          </cell>
          <cell r="H471">
            <v>91845</v>
          </cell>
        </row>
        <row r="472">
          <cell r="A472" t="str">
            <v>KCN1kg</v>
          </cell>
          <cell r="B472" t="str">
            <v>07.3101</v>
          </cell>
          <cell r="C472" t="str">
            <v>Laép caùp ngaàm loaïi &lt;=1kg</v>
          </cell>
          <cell r="D472" t="str">
            <v>meùt</v>
          </cell>
          <cell r="E472">
            <v>16447000</v>
          </cell>
          <cell r="F472">
            <v>3785</v>
          </cell>
          <cell r="G472">
            <v>2633</v>
          </cell>
          <cell r="H472">
            <v>91845</v>
          </cell>
        </row>
        <row r="473">
          <cell r="A473" t="str">
            <v>KCN2kg</v>
          </cell>
          <cell r="B473" t="str">
            <v>07.3102</v>
          </cell>
          <cell r="C473" t="str">
            <v>Laép caùp ngaàm loaïi &lt;=2kg</v>
          </cell>
          <cell r="D473" t="str">
            <v>meùt</v>
          </cell>
          <cell r="E473">
            <v>25237000</v>
          </cell>
          <cell r="F473">
            <v>3785</v>
          </cell>
          <cell r="G473">
            <v>3055</v>
          </cell>
          <cell r="H473">
            <v>107252</v>
          </cell>
        </row>
        <row r="474">
          <cell r="A474" t="str">
            <v>KCN3kg</v>
          </cell>
          <cell r="B474" t="str">
            <v>07.3103</v>
          </cell>
          <cell r="C474" t="str">
            <v>Laép caùp ngaàm loaïi &lt;=3kg</v>
          </cell>
          <cell r="D474" t="str">
            <v>meùt</v>
          </cell>
          <cell r="E474">
            <v>66384000</v>
          </cell>
          <cell r="F474">
            <v>3785</v>
          </cell>
          <cell r="G474">
            <v>4063</v>
          </cell>
          <cell r="H474">
            <v>127832</v>
          </cell>
        </row>
        <row r="475">
          <cell r="A475" t="str">
            <v>KCN4kg</v>
          </cell>
          <cell r="B475" t="str">
            <v>07.3104</v>
          </cell>
          <cell r="C475" t="str">
            <v>Laép caùp ngaàm loaïi &lt;=4.5kg</v>
          </cell>
          <cell r="D475" t="str">
            <v>meùt</v>
          </cell>
          <cell r="E475">
            <v>850000</v>
          </cell>
          <cell r="F475">
            <v>4551</v>
          </cell>
          <cell r="G475">
            <v>5282</v>
          </cell>
        </row>
        <row r="476">
          <cell r="A476" t="str">
            <v>KCN6kg</v>
          </cell>
          <cell r="B476" t="str">
            <v>07.3105</v>
          </cell>
          <cell r="C476" t="str">
            <v>Laép caùp ngaàm loaïi &lt;=6kg</v>
          </cell>
          <cell r="D476" t="str">
            <v>meùt</v>
          </cell>
          <cell r="E476">
            <v>1000000</v>
          </cell>
          <cell r="F476">
            <v>4551</v>
          </cell>
          <cell r="G476">
            <v>6712</v>
          </cell>
        </row>
        <row r="477">
          <cell r="A477" t="str">
            <v>KCN7kg</v>
          </cell>
          <cell r="B477" t="str">
            <v>07.3106</v>
          </cell>
          <cell r="C477" t="str">
            <v>Laép caùp ngaàm loaïi &lt;=7.5kg</v>
          </cell>
          <cell r="D477" t="str">
            <v>meùt</v>
          </cell>
          <cell r="E477">
            <v>2050000</v>
          </cell>
          <cell r="F477">
            <v>5317</v>
          </cell>
          <cell r="G477">
            <v>8532</v>
          </cell>
        </row>
        <row r="478">
          <cell r="A478" t="str">
            <v>LSD</v>
          </cell>
          <cell r="B478" t="str">
            <v>06.1105</v>
          </cell>
          <cell r="C478" t="str">
            <v>Laép söù ñöùng 24KV</v>
          </cell>
          <cell r="D478" t="str">
            <v>boä</v>
          </cell>
          <cell r="E478">
            <v>1200000</v>
          </cell>
          <cell r="F478">
            <v>4551</v>
          </cell>
          <cell r="G478">
            <v>3499</v>
          </cell>
        </row>
        <row r="479">
          <cell r="A479" t="str">
            <v>lsd35</v>
          </cell>
          <cell r="B479" t="str">
            <v>06.1106</v>
          </cell>
          <cell r="C479" t="str">
            <v>Laép söù ñöùng 35KV</v>
          </cell>
          <cell r="D479" t="str">
            <v>boä</v>
          </cell>
          <cell r="E479">
            <v>750000</v>
          </cell>
          <cell r="F479">
            <v>5317</v>
          </cell>
          <cell r="G479">
            <v>4459</v>
          </cell>
        </row>
        <row r="480">
          <cell r="A480" t="str">
            <v>LCHSD</v>
          </cell>
          <cell r="B480" t="str">
            <v>06.1410</v>
          </cell>
          <cell r="C480" t="str">
            <v>Laép chuoãi söù ñôõ 2 baùt/chuoãi</v>
          </cell>
          <cell r="D480" t="str">
            <v>chuoãi</v>
          </cell>
          <cell r="E480">
            <v>650000</v>
          </cell>
          <cell r="F480">
            <v>8594</v>
          </cell>
          <cell r="G480">
            <v>2925</v>
          </cell>
        </row>
        <row r="481">
          <cell r="A481" t="str">
            <v>LCHSD3</v>
          </cell>
          <cell r="B481" t="str">
            <v>06.1421</v>
          </cell>
          <cell r="C481" t="str">
            <v>Laép chuoãi söù ñôõ 3 baùt/chuoãi</v>
          </cell>
          <cell r="D481" t="str">
            <v>chuoãi</v>
          </cell>
          <cell r="F481">
            <v>42000</v>
          </cell>
          <cell r="G481">
            <v>6500</v>
          </cell>
        </row>
        <row r="482">
          <cell r="A482" t="str">
            <v>LCHSN</v>
          </cell>
          <cell r="B482" t="str">
            <v>06.1511</v>
          </cell>
          <cell r="C482" t="str">
            <v>Laép chuoãi söù neùo 2 baùt/chuoãi</v>
          </cell>
          <cell r="D482" t="str">
            <v>chuoãi</v>
          </cell>
          <cell r="E482">
            <v>3959000</v>
          </cell>
          <cell r="F482">
            <v>9657</v>
          </cell>
          <cell r="G482">
            <v>3088</v>
          </cell>
          <cell r="H482">
            <v>66502</v>
          </cell>
        </row>
        <row r="483">
          <cell r="A483" t="str">
            <v>LCHSN3</v>
          </cell>
          <cell r="B483" t="str">
            <v>06.1521</v>
          </cell>
          <cell r="C483" t="str">
            <v>Laép chuoãi söù neùo 3 baùt/chuoãi</v>
          </cell>
          <cell r="D483" t="str">
            <v>chuoãi</v>
          </cell>
          <cell r="E483">
            <v>75200</v>
          </cell>
          <cell r="F483">
            <v>235</v>
          </cell>
          <cell r="G483">
            <v>7313</v>
          </cell>
        </row>
        <row r="484">
          <cell r="A484" t="str">
            <v>LSOC</v>
          </cell>
          <cell r="B484" t="str">
            <v>06.1211</v>
          </cell>
          <cell r="C484" t="str">
            <v>Laép rack söù + söù oáng chæ</v>
          </cell>
          <cell r="D484" t="str">
            <v>boä</v>
          </cell>
          <cell r="E484">
            <v>75200</v>
          </cell>
          <cell r="F484">
            <v>235</v>
          </cell>
          <cell r="G484">
            <v>883</v>
          </cell>
        </row>
        <row r="485">
          <cell r="A485" t="str">
            <v>LR2</v>
          </cell>
          <cell r="B485" t="str">
            <v>06.1213</v>
          </cell>
          <cell r="C485" t="str">
            <v>Laép rack 2 söù + söù oáng chæ</v>
          </cell>
          <cell r="D485" t="str">
            <v>boä</v>
          </cell>
          <cell r="E485">
            <v>75200</v>
          </cell>
          <cell r="F485">
            <v>235</v>
          </cell>
          <cell r="G485">
            <v>2884</v>
          </cell>
        </row>
        <row r="486">
          <cell r="A486" t="str">
            <v>LR3</v>
          </cell>
          <cell r="B486" t="str">
            <v>06.1214</v>
          </cell>
          <cell r="C486" t="str">
            <v>Laép rack 3 söù + söù oáng chæ</v>
          </cell>
          <cell r="D486" t="str">
            <v>boä</v>
          </cell>
          <cell r="E486">
            <v>2500000</v>
          </cell>
          <cell r="F486">
            <v>9657</v>
          </cell>
          <cell r="G486">
            <v>4017</v>
          </cell>
          <cell r="H486">
            <v>66502</v>
          </cell>
        </row>
        <row r="487">
          <cell r="A487" t="str">
            <v>LR4</v>
          </cell>
          <cell r="B487" t="str">
            <v>06.1215</v>
          </cell>
          <cell r="C487" t="str">
            <v>Laép rack 4 söù + söù oáng chæ</v>
          </cell>
          <cell r="D487" t="str">
            <v>boä</v>
          </cell>
          <cell r="G487">
            <v>5665</v>
          </cell>
          <cell r="H487">
            <v>30633</v>
          </cell>
        </row>
        <row r="488">
          <cell r="A488" t="str">
            <v>LBNH</v>
          </cell>
          <cell r="B488" t="str">
            <v>06.2070</v>
          </cell>
          <cell r="C488" t="str">
            <v>Sôn bieån soá- baûng nguy hieåm</v>
          </cell>
          <cell r="D488" t="str">
            <v>caùi</v>
          </cell>
          <cell r="F488">
            <v>410000</v>
          </cell>
          <cell r="G488">
            <v>3250</v>
          </cell>
          <cell r="H488">
            <v>30633</v>
          </cell>
        </row>
        <row r="489">
          <cell r="A489" t="str">
            <v>LFCO</v>
          </cell>
          <cell r="B489" t="str">
            <v>06.3001</v>
          </cell>
          <cell r="C489" t="str">
            <v>Laép FCO 24KV</v>
          </cell>
          <cell r="D489" t="str">
            <v>caùi</v>
          </cell>
          <cell r="F489">
            <v>180000</v>
          </cell>
          <cell r="G489">
            <v>9961</v>
          </cell>
          <cell r="H489">
            <v>30633</v>
          </cell>
        </row>
        <row r="490">
          <cell r="A490" t="str">
            <v>LLBFCO</v>
          </cell>
          <cell r="B490" t="str">
            <v>06.3001</v>
          </cell>
          <cell r="C490" t="str">
            <v>Laép LBFCO 24KV</v>
          </cell>
          <cell r="D490" t="str">
            <v>caùi</v>
          </cell>
          <cell r="F490">
            <v>410000</v>
          </cell>
          <cell r="G490">
            <v>9961</v>
          </cell>
          <cell r="H490">
            <v>30633</v>
          </cell>
        </row>
        <row r="491">
          <cell r="A491" t="str">
            <v>LGFCO</v>
          </cell>
          <cell r="B491" t="str">
            <v>06.2110</v>
          </cell>
          <cell r="C491" t="str">
            <v>Laép giaù ñôõ FCO</v>
          </cell>
          <cell r="D491" t="str">
            <v>boä</v>
          </cell>
          <cell r="F491">
            <v>410000</v>
          </cell>
          <cell r="G491">
            <v>5688</v>
          </cell>
          <cell r="H491">
            <v>30633</v>
          </cell>
        </row>
        <row r="492">
          <cell r="A492" t="str">
            <v>KDQG1</v>
          </cell>
          <cell r="B492" t="str">
            <v>06.5071</v>
          </cell>
          <cell r="C492" t="str">
            <v>Keùo daây qua vò trí beû goùc daây &lt;=50mm2</v>
          </cell>
          <cell r="D492" t="str">
            <v>vò trí</v>
          </cell>
          <cell r="E492">
            <v>250000</v>
          </cell>
          <cell r="G492">
            <v>30967</v>
          </cell>
        </row>
        <row r="493">
          <cell r="A493" t="str">
            <v>KDQG2</v>
          </cell>
          <cell r="B493" t="str">
            <v>06.5072</v>
          </cell>
          <cell r="C493" t="str">
            <v>Keùo daây qua vò trí beû goùc daây &lt;=95mm2</v>
          </cell>
          <cell r="D493" t="str">
            <v>vò trí</v>
          </cell>
          <cell r="E493">
            <v>350000</v>
          </cell>
          <cell r="G493">
            <v>61933</v>
          </cell>
        </row>
        <row r="494">
          <cell r="A494" t="str">
            <v>KDQS</v>
          </cell>
          <cell r="B494" t="str">
            <v>06.5082</v>
          </cell>
          <cell r="C494" t="str">
            <v>Keùo daây qua soâng ( S&lt;=300)</v>
          </cell>
          <cell r="D494" t="str">
            <v>vò trí</v>
          </cell>
          <cell r="E494" t="str">
            <v>Ñôn giaù</v>
          </cell>
          <cell r="G494">
            <v>261513</v>
          </cell>
        </row>
        <row r="495">
          <cell r="A495" t="str">
            <v>KDQMR</v>
          </cell>
          <cell r="B495" t="str">
            <v>06.5082</v>
          </cell>
          <cell r="C495" t="str">
            <v>Keùo daây qua möông raïch</v>
          </cell>
          <cell r="D495" t="str">
            <v>vò trí</v>
          </cell>
          <cell r="E495" t="str">
            <v>TB</v>
          </cell>
          <cell r="F495" t="str">
            <v>VL</v>
          </cell>
          <cell r="G495">
            <v>61933</v>
          </cell>
          <cell r="H495" t="str">
            <v>M</v>
          </cell>
        </row>
        <row r="496">
          <cell r="A496" t="str">
            <v>PT</v>
          </cell>
          <cell r="B496" t="str">
            <v>01.1112</v>
          </cell>
          <cell r="C496" t="str">
            <v>Phaùt tuyeán</v>
          </cell>
          <cell r="D496" t="str">
            <v>m2</v>
          </cell>
          <cell r="E496">
            <v>8006667</v>
          </cell>
          <cell r="F496">
            <v>768274</v>
          </cell>
          <cell r="G496">
            <v>261513</v>
          </cell>
          <cell r="H496">
            <v>91845</v>
          </cell>
        </row>
        <row r="497">
          <cell r="A497" t="str">
            <v>KDQD</v>
          </cell>
          <cell r="B497" t="str">
            <v>06.5051</v>
          </cell>
          <cell r="C497" t="str">
            <v>Keùo daây vöôït ñöôøng ( daây &lt;=50mm2)</v>
          </cell>
          <cell r="D497" t="str">
            <v>vò trí</v>
          </cell>
          <cell r="E497">
            <v>6302857</v>
          </cell>
          <cell r="F497">
            <v>768274</v>
          </cell>
          <cell r="G497">
            <v>261513</v>
          </cell>
          <cell r="H497">
            <v>91845</v>
          </cell>
        </row>
        <row r="498">
          <cell r="A498" t="str">
            <v>KDQD1</v>
          </cell>
          <cell r="B498" t="str">
            <v>06.5052</v>
          </cell>
          <cell r="C498" t="str">
            <v>Keùo daây vöôït ñöôøng (daây &lt;=95mm2)</v>
          </cell>
          <cell r="D498" t="str">
            <v>vò trí</v>
          </cell>
          <cell r="E498">
            <v>6302857</v>
          </cell>
          <cell r="F498">
            <v>768274</v>
          </cell>
          <cell r="G498">
            <v>230</v>
          </cell>
          <cell r="H498">
            <v>91845</v>
          </cell>
        </row>
        <row r="499">
          <cell r="A499" t="str">
            <v>chenda</v>
          </cell>
          <cell r="B499" t="str">
            <v>03.2204</v>
          </cell>
          <cell r="C499" t="str">
            <v>Cheøn ñaù daêm chaân coät</v>
          </cell>
          <cell r="D499" t="str">
            <v>m3</v>
          </cell>
          <cell r="E499">
            <v>8006667</v>
          </cell>
          <cell r="F499">
            <v>768274</v>
          </cell>
          <cell r="G499">
            <v>125725</v>
          </cell>
          <cell r="H499">
            <v>91845</v>
          </cell>
        </row>
        <row r="500">
          <cell r="A500" t="str">
            <v>KDQD1</v>
          </cell>
          <cell r="B500" t="str">
            <v>06.5052</v>
          </cell>
          <cell r="C500" t="str">
            <v>Keùo daây vöôït ñöôøng (daây &lt;=95mm2)</v>
          </cell>
          <cell r="D500" t="str">
            <v>vò trí</v>
          </cell>
          <cell r="E500">
            <v>10028571</v>
          </cell>
          <cell r="F500">
            <v>770434</v>
          </cell>
          <cell r="G500">
            <v>159014</v>
          </cell>
          <cell r="H500">
            <v>91845</v>
          </cell>
        </row>
        <row r="501">
          <cell r="A501" t="str">
            <v>chenda</v>
          </cell>
          <cell r="B501" t="str">
            <v>03.2204</v>
          </cell>
          <cell r="C501" t="str">
            <v>Cheøn ñaù daêm chaân coät</v>
          </cell>
          <cell r="D501" t="str">
            <v>m3</v>
          </cell>
          <cell r="E501">
            <v>11888571</v>
          </cell>
          <cell r="F501">
            <v>770434</v>
          </cell>
          <cell r="G501">
            <v>10890</v>
          </cell>
          <cell r="H501">
            <v>91845</v>
          </cell>
        </row>
        <row r="502">
          <cell r="A502" t="str">
            <v>Baûng keâ ñôn gía traïm bieán aùp ( 66/1999/QÑ-BCN)</v>
          </cell>
          <cell r="B502" t="str">
            <v>01.1163</v>
          </cell>
          <cell r="C502" t="str">
            <v>Maùy bieán aùp 8,6(12,7)/0,22-0,44kV- 75kVA</v>
          </cell>
          <cell r="D502" t="str">
            <v>maùy</v>
          </cell>
          <cell r="E502">
            <v>16447000</v>
          </cell>
          <cell r="F502">
            <v>771055</v>
          </cell>
          <cell r="G502">
            <v>59199</v>
          </cell>
          <cell r="H502">
            <v>91845</v>
          </cell>
        </row>
        <row r="503">
          <cell r="A503" t="str">
            <v>TR100</v>
          </cell>
          <cell r="B503" t="str">
            <v>01.1153</v>
          </cell>
          <cell r="C503" t="str">
            <v>Maùy bieán aùp 15(22)/0,2kV- 100kVA</v>
          </cell>
          <cell r="D503" t="str">
            <v>maùy</v>
          </cell>
          <cell r="E503">
            <v>25237000</v>
          </cell>
          <cell r="F503">
            <v>772443</v>
          </cell>
          <cell r="G503">
            <v>65119</v>
          </cell>
          <cell r="H503">
            <v>107252</v>
          </cell>
        </row>
        <row r="504">
          <cell r="A504" t="str">
            <v>Baûng keâ ñôn gía traïm bieán aùp ( 66/1999/QÑ-BCN)</v>
          </cell>
          <cell r="B504" t="str">
            <v>MHÑG</v>
          </cell>
          <cell r="C504" t="str">
            <v>Coâng vieäc</v>
          </cell>
          <cell r="D504" t="str">
            <v>Ñôn vò</v>
          </cell>
          <cell r="E504" t="str">
            <v>Ñôn giaù</v>
          </cell>
          <cell r="F504">
            <v>772443</v>
          </cell>
          <cell r="G504">
            <v>106558</v>
          </cell>
          <cell r="H504">
            <v>127832</v>
          </cell>
        </row>
        <row r="505">
          <cell r="A505">
            <v>1</v>
          </cell>
          <cell r="B505">
            <v>2</v>
          </cell>
          <cell r="C505">
            <v>3</v>
          </cell>
          <cell r="D505">
            <v>4</v>
          </cell>
          <cell r="E505" t="str">
            <v>TB</v>
          </cell>
          <cell r="F505" t="str">
            <v>VL</v>
          </cell>
          <cell r="G505" t="str">
            <v>NC</v>
          </cell>
          <cell r="H505" t="str">
            <v>M</v>
          </cell>
        </row>
        <row r="506">
          <cell r="A506" t="str">
            <v>Maõ</v>
          </cell>
          <cell r="B506" t="str">
            <v>MHÑG</v>
          </cell>
          <cell r="C506" t="str">
            <v>Coâng vieäc</v>
          </cell>
          <cell r="D506" t="str">
            <v>Ñôn vò</v>
          </cell>
          <cell r="E506" t="str">
            <v>Ñôn giaù</v>
          </cell>
          <cell r="F506">
            <v>768274</v>
          </cell>
          <cell r="G506">
            <v>12275</v>
          </cell>
          <cell r="H506">
            <v>91845</v>
          </cell>
        </row>
        <row r="507">
          <cell r="A507">
            <v>1</v>
          </cell>
          <cell r="B507">
            <v>2</v>
          </cell>
          <cell r="C507">
            <v>3</v>
          </cell>
          <cell r="D507">
            <v>4</v>
          </cell>
          <cell r="E507" t="str">
            <v>TB</v>
          </cell>
          <cell r="F507" t="str">
            <v>VL</v>
          </cell>
          <cell r="G507" t="str">
            <v>NC</v>
          </cell>
          <cell r="H507" t="str">
            <v>M</v>
          </cell>
        </row>
        <row r="508">
          <cell r="A508" t="str">
            <v>TR25</v>
          </cell>
          <cell r="B508" t="str">
            <v>01.1161</v>
          </cell>
          <cell r="C508" t="str">
            <v>Maùy bieán aùp 8,6(12,7)/0,22- 0,44kV  25kVA</v>
          </cell>
          <cell r="D508" t="str">
            <v>maùy</v>
          </cell>
          <cell r="E508">
            <v>8006667</v>
          </cell>
          <cell r="F508">
            <v>768274</v>
          </cell>
          <cell r="G508">
            <v>38564</v>
          </cell>
          <cell r="H508">
            <v>91845</v>
          </cell>
        </row>
        <row r="509">
          <cell r="A509" t="str">
            <v>TR15</v>
          </cell>
          <cell r="B509" t="str">
            <v>01.1161</v>
          </cell>
          <cell r="C509" t="str">
            <v>Maùy bieán aùp 8,6(12,7)/0,22- 0,44kV  15kVA</v>
          </cell>
          <cell r="D509" t="str">
            <v>maùy</v>
          </cell>
          <cell r="E509">
            <v>6302857</v>
          </cell>
          <cell r="F509">
            <v>768274</v>
          </cell>
          <cell r="G509">
            <v>38564</v>
          </cell>
          <cell r="H509">
            <v>91845</v>
          </cell>
        </row>
        <row r="510">
          <cell r="A510" t="str">
            <v>TR152</v>
          </cell>
          <cell r="B510" t="str">
            <v>01.1161</v>
          </cell>
          <cell r="C510" t="str">
            <v>Maùy bieán aùp 11.5(12.7)/0,22kV  15kVA</v>
          </cell>
          <cell r="D510" t="str">
            <v>maùy</v>
          </cell>
          <cell r="E510">
            <v>6302857</v>
          </cell>
          <cell r="F510">
            <v>768274</v>
          </cell>
          <cell r="G510">
            <v>38564</v>
          </cell>
          <cell r="H510">
            <v>91845</v>
          </cell>
        </row>
        <row r="511">
          <cell r="A511" t="str">
            <v>TR252</v>
          </cell>
          <cell r="B511" t="str">
            <v>01.1161</v>
          </cell>
          <cell r="C511" t="str">
            <v>Maùy bieán aùp 11.5-12,7/0,22kV  25kVA</v>
          </cell>
          <cell r="D511" t="str">
            <v>maùy</v>
          </cell>
          <cell r="E511">
            <v>8006667</v>
          </cell>
          <cell r="F511">
            <v>768274</v>
          </cell>
          <cell r="G511">
            <v>38564</v>
          </cell>
          <cell r="H511">
            <v>91845</v>
          </cell>
        </row>
        <row r="512">
          <cell r="A512" t="str">
            <v>TR37</v>
          </cell>
          <cell r="B512" t="str">
            <v>01.1162</v>
          </cell>
          <cell r="C512" t="str">
            <v>Maùy bieán aùp 8,6(12,7)/0,22-0,44kV- 37,5kVA</v>
          </cell>
          <cell r="D512" t="str">
            <v>maùy</v>
          </cell>
          <cell r="E512">
            <v>10028571</v>
          </cell>
          <cell r="F512">
            <v>770434</v>
          </cell>
          <cell r="G512">
            <v>44484</v>
          </cell>
          <cell r="H512">
            <v>91845</v>
          </cell>
        </row>
        <row r="513">
          <cell r="A513" t="str">
            <v>TR50</v>
          </cell>
          <cell r="B513" t="str">
            <v>01.1162</v>
          </cell>
          <cell r="C513" t="str">
            <v>Maùy bieán aùp 8,6(12,7)/0,22-0,44kV- 50kVA</v>
          </cell>
          <cell r="D513" t="str">
            <v>maùy</v>
          </cell>
          <cell r="E513">
            <v>11888571</v>
          </cell>
          <cell r="F513">
            <v>770434</v>
          </cell>
          <cell r="G513">
            <v>44484</v>
          </cell>
          <cell r="H513">
            <v>91845</v>
          </cell>
        </row>
        <row r="514">
          <cell r="A514" t="str">
            <v>TR75</v>
          </cell>
          <cell r="B514" t="str">
            <v>01.1163</v>
          </cell>
          <cell r="C514" t="str">
            <v>Maùy bieán aùp 8,6(12,7)/0,22-0,44kV- 75kVA</v>
          </cell>
          <cell r="D514" t="str">
            <v>maùy</v>
          </cell>
          <cell r="E514">
            <v>16447000</v>
          </cell>
          <cell r="F514">
            <v>771055</v>
          </cell>
          <cell r="G514">
            <v>59199</v>
          </cell>
          <cell r="H514">
            <v>91845</v>
          </cell>
        </row>
        <row r="515">
          <cell r="A515" t="str">
            <v>TR100</v>
          </cell>
          <cell r="B515" t="str">
            <v>01.1153</v>
          </cell>
          <cell r="C515" t="str">
            <v>Maùy bieán aùp 15(22)/0,2kV- 100kVA</v>
          </cell>
          <cell r="D515" t="str">
            <v>maùy</v>
          </cell>
          <cell r="E515">
            <v>25237000</v>
          </cell>
          <cell r="F515">
            <v>772443</v>
          </cell>
          <cell r="G515">
            <v>65119</v>
          </cell>
          <cell r="H515">
            <v>107252</v>
          </cell>
        </row>
        <row r="516">
          <cell r="A516" t="str">
            <v>TR560</v>
          </cell>
          <cell r="B516" t="str">
            <v>01.1156</v>
          </cell>
          <cell r="C516" t="str">
            <v>Maùy bieán aùp 15(22)/0,2kV- 560kVA</v>
          </cell>
          <cell r="D516" t="str">
            <v>maùy</v>
          </cell>
          <cell r="E516">
            <v>66384000</v>
          </cell>
          <cell r="F516">
            <v>772443</v>
          </cell>
          <cell r="G516">
            <v>106558</v>
          </cell>
          <cell r="H516">
            <v>127832</v>
          </cell>
        </row>
        <row r="517">
          <cell r="A517" t="str">
            <v>FCO100</v>
          </cell>
          <cell r="B517" t="str">
            <v>02.3155</v>
          </cell>
          <cell r="C517" t="str">
            <v>FCO 24kV - 100A+daây chì</v>
          </cell>
          <cell r="D517" t="str">
            <v>caùi</v>
          </cell>
          <cell r="E517">
            <v>850000</v>
          </cell>
          <cell r="F517">
            <v>8593</v>
          </cell>
          <cell r="G517">
            <v>12275</v>
          </cell>
          <cell r="H517">
            <v>30633</v>
          </cell>
        </row>
        <row r="518">
          <cell r="A518" t="str">
            <v>FCO200</v>
          </cell>
          <cell r="B518" t="str">
            <v>02.3155</v>
          </cell>
          <cell r="C518" t="str">
            <v>FCO-24KV-200A + daây chì</v>
          </cell>
          <cell r="D518" t="str">
            <v>caùi</v>
          </cell>
          <cell r="E518">
            <v>1000000</v>
          </cell>
          <cell r="F518">
            <v>772443</v>
          </cell>
          <cell r="G518">
            <v>12275</v>
          </cell>
          <cell r="H518">
            <v>127832</v>
          </cell>
        </row>
        <row r="519">
          <cell r="A519" t="str">
            <v>LBFCO</v>
          </cell>
          <cell r="B519" t="str">
            <v>02.3155</v>
          </cell>
          <cell r="C519" t="str">
            <v>LBFCO-24KV-200A + daây chì</v>
          </cell>
          <cell r="D519" t="str">
            <v>caùi</v>
          </cell>
          <cell r="E519">
            <v>2050000</v>
          </cell>
          <cell r="F519">
            <v>8593</v>
          </cell>
          <cell r="G519">
            <v>12275</v>
          </cell>
          <cell r="H519">
            <v>30633</v>
          </cell>
        </row>
        <row r="520">
          <cell r="A520" t="str">
            <v>LBFCO1</v>
          </cell>
          <cell r="B520" t="str">
            <v>02.3155</v>
          </cell>
          <cell r="C520" t="str">
            <v>LBFCO-24KV-100A + daây chì</v>
          </cell>
          <cell r="D520" t="str">
            <v>caùi</v>
          </cell>
          <cell r="E520">
            <v>1200000</v>
          </cell>
          <cell r="F520">
            <v>410000</v>
          </cell>
          <cell r="G520">
            <v>12275</v>
          </cell>
          <cell r="H520">
            <v>30633</v>
          </cell>
        </row>
        <row r="521">
          <cell r="A521" t="str">
            <v>LA18</v>
          </cell>
          <cell r="B521" t="str">
            <v>02.5114</v>
          </cell>
          <cell r="C521" t="str">
            <v>Choáng seùt van LA 18kV   10kA</v>
          </cell>
          <cell r="D521" t="str">
            <v>caùi</v>
          </cell>
          <cell r="E521">
            <v>750000</v>
          </cell>
          <cell r="F521">
            <v>8594</v>
          </cell>
          <cell r="G521">
            <v>12275</v>
          </cell>
          <cell r="H521">
            <v>30633</v>
          </cell>
        </row>
        <row r="522">
          <cell r="A522" t="str">
            <v>LA12</v>
          </cell>
          <cell r="B522" t="str">
            <v>02.5114</v>
          </cell>
          <cell r="C522" t="str">
            <v>Choáng seùt van LA 12,7kV 10kA</v>
          </cell>
          <cell r="D522" t="str">
            <v>caùi</v>
          </cell>
          <cell r="E522">
            <v>650000</v>
          </cell>
          <cell r="F522">
            <v>8594</v>
          </cell>
          <cell r="G522">
            <v>12275</v>
          </cell>
          <cell r="H522">
            <v>66502</v>
          </cell>
        </row>
        <row r="523">
          <cell r="A523" t="str">
            <v>GDFCOt</v>
          </cell>
          <cell r="B523" t="str">
            <v>06.2110</v>
          </cell>
          <cell r="C523" t="str">
            <v>Gía ñôõ FCO vaø LA traïm 1 pha</v>
          </cell>
          <cell r="D523" t="str">
            <v>boä</v>
          </cell>
          <cell r="E523">
            <v>750000</v>
          </cell>
          <cell r="F523">
            <v>42000</v>
          </cell>
          <cell r="G523">
            <v>5404</v>
          </cell>
          <cell r="H523">
            <v>1562</v>
          </cell>
        </row>
        <row r="524">
          <cell r="A524" t="str">
            <v>TI15</v>
          </cell>
          <cell r="B524" t="str">
            <v>02.1125</v>
          </cell>
          <cell r="C524" t="str">
            <v>Bieán doøng 24kV  25/5A</v>
          </cell>
          <cell r="D524" t="str">
            <v>caùi</v>
          </cell>
          <cell r="E524">
            <v>3959000</v>
          </cell>
          <cell r="F524">
            <v>9657</v>
          </cell>
          <cell r="G524">
            <v>36825</v>
          </cell>
          <cell r="H524">
            <v>66502</v>
          </cell>
        </row>
        <row r="525">
          <cell r="A525" t="str">
            <v>TI200</v>
          </cell>
          <cell r="B525" t="str">
            <v>05.5101</v>
          </cell>
          <cell r="C525" t="str">
            <v>Bieán doøng 600V-200/5A</v>
          </cell>
          <cell r="D525" t="str">
            <v>caùi</v>
          </cell>
          <cell r="E525">
            <v>75200</v>
          </cell>
          <cell r="F525">
            <v>42000</v>
          </cell>
          <cell r="G525">
            <v>5404</v>
          </cell>
          <cell r="H525">
            <v>2083</v>
          </cell>
        </row>
        <row r="526">
          <cell r="A526" t="str">
            <v>TI120</v>
          </cell>
          <cell r="B526" t="str">
            <v>05.5101</v>
          </cell>
          <cell r="C526" t="str">
            <v>Bieán doøng haï theá 50-125/5A</v>
          </cell>
          <cell r="D526" t="str">
            <v>caùi</v>
          </cell>
          <cell r="E526">
            <v>75200</v>
          </cell>
          <cell r="F526">
            <v>235</v>
          </cell>
          <cell r="G526">
            <v>8457</v>
          </cell>
          <cell r="H526">
            <v>66502</v>
          </cell>
        </row>
        <row r="527">
          <cell r="A527" t="str">
            <v>TI250</v>
          </cell>
          <cell r="B527" t="str">
            <v>05.5101</v>
          </cell>
          <cell r="C527" t="str">
            <v>Bieán doøng 600V-250/5A</v>
          </cell>
          <cell r="D527" t="str">
            <v>caùi</v>
          </cell>
          <cell r="E527">
            <v>75200</v>
          </cell>
          <cell r="F527">
            <v>235</v>
          </cell>
          <cell r="G527">
            <v>8457</v>
          </cell>
          <cell r="H527">
            <v>30633</v>
          </cell>
        </row>
        <row r="528">
          <cell r="A528" t="str">
            <v>TU</v>
          </cell>
          <cell r="B528" t="str">
            <v>02.1115</v>
          </cell>
          <cell r="C528" t="str">
            <v>Bieán ñieän aùp 8400/120V</v>
          </cell>
          <cell r="D528" t="str">
            <v>caùi</v>
          </cell>
          <cell r="E528">
            <v>2500000</v>
          </cell>
          <cell r="F528">
            <v>9657</v>
          </cell>
          <cell r="G528">
            <v>36825</v>
          </cell>
          <cell r="H528">
            <v>66502</v>
          </cell>
        </row>
        <row r="529">
          <cell r="A529" t="str">
            <v>TUBU</v>
          </cell>
          <cell r="B529" t="str">
            <v>05.1101</v>
          </cell>
          <cell r="C529" t="str">
            <v>Tuû tuï buø haï theá</v>
          </cell>
          <cell r="D529" t="str">
            <v>tuû</v>
          </cell>
          <cell r="E529">
            <v>75200</v>
          </cell>
          <cell r="F529">
            <v>235</v>
          </cell>
          <cell r="G529">
            <v>42285</v>
          </cell>
          <cell r="H529">
            <v>30633</v>
          </cell>
        </row>
        <row r="530">
          <cell r="A530" t="str">
            <v>TUDK1</v>
          </cell>
          <cell r="B530" t="str">
            <v>05.1101</v>
          </cell>
          <cell r="C530" t="str">
            <v xml:space="preserve">Thuøng ñieän keá+aptomat </v>
          </cell>
          <cell r="D530" t="str">
            <v>caùi</v>
          </cell>
          <cell r="E530">
            <v>2500000</v>
          </cell>
          <cell r="F530">
            <v>410000</v>
          </cell>
          <cell r="G530">
            <v>42285</v>
          </cell>
          <cell r="H530">
            <v>30633</v>
          </cell>
        </row>
        <row r="531">
          <cell r="A531" t="str">
            <v>TUAP1</v>
          </cell>
          <cell r="B531" t="str">
            <v>05.1101</v>
          </cell>
          <cell r="C531" t="str">
            <v>Tuû aùptomat traïm 1 pha</v>
          </cell>
          <cell r="D531" t="str">
            <v>caùi</v>
          </cell>
          <cell r="E531">
            <v>33400000</v>
          </cell>
          <cell r="F531">
            <v>180000</v>
          </cell>
          <cell r="G531">
            <v>42285</v>
          </cell>
          <cell r="H531">
            <v>30633</v>
          </cell>
        </row>
        <row r="532">
          <cell r="A532" t="str">
            <v>TUDK3</v>
          </cell>
          <cell r="B532" t="str">
            <v>05.1102</v>
          </cell>
          <cell r="C532" t="str">
            <v>Tuû ñieän keá traïm 3 pha</v>
          </cell>
          <cell r="D532" t="str">
            <v>caùi</v>
          </cell>
          <cell r="E532">
            <v>450000</v>
          </cell>
          <cell r="F532">
            <v>410000</v>
          </cell>
          <cell r="G532">
            <v>42285</v>
          </cell>
          <cell r="H532">
            <v>30633</v>
          </cell>
        </row>
        <row r="533">
          <cell r="A533" t="str">
            <v>TUAP3</v>
          </cell>
          <cell r="B533" t="str">
            <v>05.1102</v>
          </cell>
          <cell r="C533" t="str">
            <v>Tuû aùptomat traïm 3 pha</v>
          </cell>
          <cell r="D533" t="str">
            <v>caùi</v>
          </cell>
          <cell r="E533">
            <v>650000</v>
          </cell>
          <cell r="F533">
            <v>180000</v>
          </cell>
          <cell r="G533">
            <v>42285</v>
          </cell>
          <cell r="H533">
            <v>30633</v>
          </cell>
        </row>
        <row r="534">
          <cell r="A534" t="str">
            <v>ATM75A</v>
          </cell>
          <cell r="B534" t="str">
            <v>05.1102</v>
          </cell>
          <cell r="C534" t="str">
            <v>Aptomat 2 cöïc 600V -75A</v>
          </cell>
          <cell r="D534" t="str">
            <v>caùi</v>
          </cell>
          <cell r="E534">
            <v>450000</v>
          </cell>
          <cell r="F534">
            <v>410000</v>
          </cell>
          <cell r="G534">
            <v>48712</v>
          </cell>
          <cell r="H534">
            <v>30633</v>
          </cell>
        </row>
        <row r="535">
          <cell r="A535" t="str">
            <v>ATM200A</v>
          </cell>
          <cell r="B535" t="str">
            <v>05.1102</v>
          </cell>
          <cell r="C535" t="str">
            <v>Aptomat 2 cöïc 600V -200A</v>
          </cell>
          <cell r="D535" t="str">
            <v>caùi</v>
          </cell>
          <cell r="E535">
            <v>650000</v>
          </cell>
          <cell r="F535">
            <v>410000</v>
          </cell>
          <cell r="G535">
            <v>48712</v>
          </cell>
          <cell r="H535">
            <v>30633</v>
          </cell>
        </row>
        <row r="536">
          <cell r="A536" t="str">
            <v>ATM50</v>
          </cell>
          <cell r="B536" t="str">
            <v>02.8401</v>
          </cell>
          <cell r="C536" t="str">
            <v>Aptomat 3 cöïc 600V -50A</v>
          </cell>
          <cell r="D536" t="str">
            <v>caùi</v>
          </cell>
          <cell r="E536">
            <v>944000</v>
          </cell>
          <cell r="G536">
            <v>12467</v>
          </cell>
        </row>
        <row r="537">
          <cell r="A537" t="str">
            <v>ATM75</v>
          </cell>
          <cell r="B537" t="str">
            <v>05.5104</v>
          </cell>
          <cell r="C537" t="str">
            <v>Aptomat 2 cöïc 600V -200A</v>
          </cell>
          <cell r="D537" t="str">
            <v>caùi</v>
          </cell>
          <cell r="E537">
            <v>650000</v>
          </cell>
          <cell r="G537">
            <v>3721</v>
          </cell>
        </row>
        <row r="538">
          <cell r="A538" t="str">
            <v>ATM125-3P</v>
          </cell>
          <cell r="B538" t="str">
            <v>05.5104</v>
          </cell>
          <cell r="C538" t="str">
            <v>Aptomat 3 cöïc 600V -50A</v>
          </cell>
          <cell r="D538" t="str">
            <v>caùi</v>
          </cell>
          <cell r="E538">
            <v>944000</v>
          </cell>
          <cell r="G538">
            <v>3721</v>
          </cell>
        </row>
        <row r="539">
          <cell r="A539" t="str">
            <v>ATM160</v>
          </cell>
          <cell r="B539" t="str">
            <v>05.5104</v>
          </cell>
          <cell r="C539" t="str">
            <v>Aptomat 3 cöïc 600V-75A</v>
          </cell>
          <cell r="D539" t="str">
            <v>caùi</v>
          </cell>
          <cell r="E539">
            <v>944000</v>
          </cell>
          <cell r="G539">
            <v>3721</v>
          </cell>
        </row>
        <row r="540">
          <cell r="A540" t="str">
            <v>ATM200</v>
          </cell>
          <cell r="B540" t="str">
            <v>05.5104</v>
          </cell>
          <cell r="C540" t="str">
            <v>Aptomat 3 cöïc 600V -125A</v>
          </cell>
          <cell r="D540" t="str">
            <v>caùi</v>
          </cell>
          <cell r="E540">
            <v>1252000</v>
          </cell>
          <cell r="G540">
            <v>3721</v>
          </cell>
        </row>
        <row r="541">
          <cell r="A541" t="str">
            <v>ATM250</v>
          </cell>
          <cell r="B541" t="str">
            <v>05.5104</v>
          </cell>
          <cell r="C541" t="str">
            <v>Aptomat 3 cöïc 600V -160A</v>
          </cell>
          <cell r="D541" t="str">
            <v>caùi</v>
          </cell>
          <cell r="E541">
            <v>1477000</v>
          </cell>
          <cell r="G541">
            <v>3721</v>
          </cell>
        </row>
        <row r="542">
          <cell r="A542" t="str">
            <v>ATM300</v>
          </cell>
          <cell r="B542" t="str">
            <v>06.2070</v>
          </cell>
          <cell r="C542" t="str">
            <v>Aptomat 3 cöïc 600V -200A</v>
          </cell>
          <cell r="D542" t="str">
            <v>caùi</v>
          </cell>
          <cell r="E542">
            <v>2139000</v>
          </cell>
          <cell r="F542">
            <v>30000</v>
          </cell>
          <cell r="G542">
            <v>3088</v>
          </cell>
        </row>
        <row r="543">
          <cell r="A543" t="str">
            <v>ATM1200M</v>
          </cell>
          <cell r="B543" t="str">
            <v>04.2301</v>
          </cell>
          <cell r="C543" t="str">
            <v>Aptomat 3 cöïc 600V -250A</v>
          </cell>
          <cell r="D543" t="str">
            <v>caùi</v>
          </cell>
          <cell r="E543">
            <v>2284000</v>
          </cell>
          <cell r="F543">
            <v>150000</v>
          </cell>
          <cell r="G543">
            <v>9726</v>
          </cell>
        </row>
        <row r="544">
          <cell r="A544" t="str">
            <v>ATM1200C</v>
          </cell>
          <cell r="B544" t="str">
            <v>04.8102</v>
          </cell>
          <cell r="C544" t="str">
            <v>Aptomat 3 cöïc 600V -300A</v>
          </cell>
          <cell r="D544" t="str">
            <v>caùi</v>
          </cell>
          <cell r="E544">
            <v>4505000</v>
          </cell>
          <cell r="F544">
            <v>145890</v>
          </cell>
          <cell r="G544">
            <v>2340</v>
          </cell>
          <cell r="H544">
            <v>1001</v>
          </cell>
        </row>
        <row r="545">
          <cell r="A545" t="str">
            <v>AP250</v>
          </cell>
          <cell r="B545" t="str">
            <v>04.2201</v>
          </cell>
          <cell r="C545" t="str">
            <v>Aptomat 3 cöïc 600V-1200A MERLIN</v>
          </cell>
          <cell r="D545" t="str">
            <v>caùi</v>
          </cell>
          <cell r="E545">
            <v>33400000</v>
          </cell>
          <cell r="F545">
            <v>58000</v>
          </cell>
          <cell r="G545">
            <v>3529</v>
          </cell>
          <cell r="H545">
            <v>1001</v>
          </cell>
        </row>
        <row r="546">
          <cell r="A546" t="str">
            <v>AP150</v>
          </cell>
          <cell r="B546" t="str">
            <v>04.5102</v>
          </cell>
          <cell r="C546" t="str">
            <v>Aptomat 3 cöïc 600V-1200A CLIPSAL</v>
          </cell>
          <cell r="D546" t="str">
            <v>caùi</v>
          </cell>
          <cell r="E546">
            <v>35900000</v>
          </cell>
          <cell r="F546">
            <v>78000</v>
          </cell>
          <cell r="G546">
            <v>1504</v>
          </cell>
          <cell r="H546">
            <v>196</v>
          </cell>
        </row>
        <row r="547">
          <cell r="A547" t="str">
            <v>DC10K</v>
          </cell>
          <cell r="B547" t="str">
            <v>05.5104</v>
          </cell>
          <cell r="C547" t="str">
            <v>AÙp toâ maùt CBXE 200NC -250A-600V (TERASAKY-Nhaät)</v>
          </cell>
          <cell r="D547" t="str">
            <v>caùi</v>
          </cell>
          <cell r="E547">
            <v>2580000</v>
          </cell>
          <cell r="F547">
            <v>9726</v>
          </cell>
          <cell r="G547">
            <v>3721</v>
          </cell>
        </row>
        <row r="548">
          <cell r="A548" t="str">
            <v>DC8K</v>
          </cell>
          <cell r="B548" t="str">
            <v>05.5104</v>
          </cell>
          <cell r="C548" t="str">
            <v>AÙp toâ maùt CBXE 200NC -150A-600V (TERASAKY-Nhaät)</v>
          </cell>
          <cell r="D548" t="str">
            <v>caùi</v>
          </cell>
          <cell r="E548">
            <v>1650000</v>
          </cell>
          <cell r="F548">
            <v>360000</v>
          </cell>
          <cell r="G548">
            <v>3721</v>
          </cell>
        </row>
        <row r="549">
          <cell r="A549" t="str">
            <v>DK1p80A</v>
          </cell>
          <cell r="B549" t="str">
            <v>05.5104</v>
          </cell>
          <cell r="C549" t="str">
            <v>Daây chì AB Chance -10K</v>
          </cell>
          <cell r="D549" t="str">
            <v>caùi</v>
          </cell>
          <cell r="E549">
            <v>28500</v>
          </cell>
          <cell r="F549">
            <v>5000</v>
          </cell>
          <cell r="G549">
            <v>3721</v>
          </cell>
          <cell r="H549">
            <v>1302</v>
          </cell>
        </row>
        <row r="550">
          <cell r="A550" t="str">
            <v>DK1p125A</v>
          </cell>
          <cell r="B550" t="str">
            <v>05.5104</v>
          </cell>
          <cell r="C550" t="str">
            <v>Daây chì AB Chance -8K</v>
          </cell>
          <cell r="D550" t="str">
            <v>caùi</v>
          </cell>
          <cell r="E550">
            <v>25000</v>
          </cell>
          <cell r="F550">
            <v>5000</v>
          </cell>
          <cell r="G550">
            <v>3721</v>
          </cell>
          <cell r="H550">
            <v>1302</v>
          </cell>
        </row>
        <row r="551">
          <cell r="A551" t="str">
            <v>DK1p5A</v>
          </cell>
          <cell r="B551" t="str">
            <v>05.5104</v>
          </cell>
          <cell r="C551" t="str">
            <v>Ñieän keá 1 pha 2 daây 220V-5A</v>
          </cell>
          <cell r="D551" t="str">
            <v>caùi</v>
          </cell>
          <cell r="E551">
            <v>150000</v>
          </cell>
          <cell r="F551">
            <v>5000</v>
          </cell>
          <cell r="G551">
            <v>3721</v>
          </cell>
          <cell r="H551">
            <v>1302</v>
          </cell>
        </row>
        <row r="552">
          <cell r="A552" t="str">
            <v>DK3p5A</v>
          </cell>
          <cell r="B552" t="str">
            <v>05.5104</v>
          </cell>
          <cell r="C552" t="str">
            <v>Ñieän keá 3 pha 4 daây 220/380V-5A</v>
          </cell>
          <cell r="D552" t="str">
            <v>caùi</v>
          </cell>
          <cell r="E552">
            <v>450000</v>
          </cell>
          <cell r="F552">
            <v>30000</v>
          </cell>
          <cell r="G552">
            <v>3721</v>
          </cell>
          <cell r="H552">
            <v>1302</v>
          </cell>
        </row>
        <row r="553">
          <cell r="A553" t="str">
            <v>DK1p</v>
          </cell>
          <cell r="B553" t="str">
            <v>05.5104</v>
          </cell>
          <cell r="C553" t="str">
            <v>Ñieän keá 1 pha 2 daây 220V-(töø 10-40)A</v>
          </cell>
          <cell r="D553" t="str">
            <v>caùi</v>
          </cell>
          <cell r="E553">
            <v>250000</v>
          </cell>
          <cell r="F553">
            <v>150000</v>
          </cell>
          <cell r="G553">
            <v>3721</v>
          </cell>
          <cell r="H553">
            <v>1562</v>
          </cell>
        </row>
        <row r="554">
          <cell r="A554" t="str">
            <v>BANG</v>
          </cell>
          <cell r="B554" t="str">
            <v>06.2070</v>
          </cell>
          <cell r="C554" t="str">
            <v>Baûng teân traïm 200 x 300</v>
          </cell>
          <cell r="D554" t="str">
            <v>caùi</v>
          </cell>
          <cell r="E554">
            <v>450000</v>
          </cell>
          <cell r="F554">
            <v>30000</v>
          </cell>
          <cell r="G554">
            <v>3721</v>
          </cell>
          <cell r="H554">
            <v>1562</v>
          </cell>
        </row>
        <row r="555">
          <cell r="A555" t="str">
            <v>SXTg</v>
          </cell>
          <cell r="B555" t="str">
            <v>04.2301</v>
          </cell>
          <cell r="C555" t="str">
            <v>Söù xuyeân töôøng 24kV</v>
          </cell>
          <cell r="D555" t="str">
            <v>caùi</v>
          </cell>
          <cell r="E555">
            <v>250000</v>
          </cell>
          <cell r="F555">
            <v>150000</v>
          </cell>
          <cell r="G555">
            <v>3721</v>
          </cell>
          <cell r="H555">
            <v>2083</v>
          </cell>
        </row>
        <row r="556">
          <cell r="A556" t="str">
            <v>GSXTg</v>
          </cell>
          <cell r="B556" t="str">
            <v>04.8102</v>
          </cell>
          <cell r="C556" t="str">
            <v>Gía laép söù xuyeân töôøng</v>
          </cell>
          <cell r="D556" t="str">
            <v>boä</v>
          </cell>
          <cell r="F556">
            <v>145890</v>
          </cell>
          <cell r="G556">
            <v>2340</v>
          </cell>
          <cell r="H556">
            <v>196</v>
          </cell>
        </row>
        <row r="557">
          <cell r="A557" t="str">
            <v>SDTC</v>
          </cell>
          <cell r="B557" t="str">
            <v>04.2201</v>
          </cell>
          <cell r="C557" t="str">
            <v>Söù ñôõ thanh caùi 24kV</v>
          </cell>
          <cell r="D557" t="str">
            <v>boä</v>
          </cell>
          <cell r="F557">
            <v>58000</v>
          </cell>
          <cell r="G557">
            <v>3529</v>
          </cell>
          <cell r="H557">
            <v>2604</v>
          </cell>
        </row>
        <row r="558">
          <cell r="A558" t="str">
            <v>TC450</v>
          </cell>
          <cell r="B558" t="str">
            <v>04.5102</v>
          </cell>
          <cell r="C558" t="str">
            <v>Thanh caùi ñoàng 4x50</v>
          </cell>
          <cell r="D558" t="str">
            <v>m</v>
          </cell>
          <cell r="F558">
            <v>78000</v>
          </cell>
          <cell r="G558">
            <v>1504</v>
          </cell>
          <cell r="H558">
            <v>196</v>
          </cell>
        </row>
        <row r="559">
          <cell r="A559" t="str">
            <v>GDTB</v>
          </cell>
          <cell r="B559" t="str">
            <v>04.8102</v>
          </cell>
          <cell r="C559" t="str">
            <v>Giaù saét L75x75x8 ñôõ FCO vaø söù</v>
          </cell>
          <cell r="D559" t="str">
            <v>kg</v>
          </cell>
          <cell r="F559">
            <v>9726</v>
          </cell>
          <cell r="G559">
            <v>156</v>
          </cell>
          <cell r="H559">
            <v>1302</v>
          </cell>
        </row>
        <row r="560">
          <cell r="A560" t="str">
            <v>GTMBA</v>
          </cell>
          <cell r="B560" t="str">
            <v>04.8102</v>
          </cell>
          <cell r="C560" t="str">
            <v>Gía chuøm treo maùy bieán aùp</v>
          </cell>
          <cell r="D560" t="str">
            <v>boä</v>
          </cell>
          <cell r="F560">
            <v>360000</v>
          </cell>
          <cell r="G560">
            <v>23400</v>
          </cell>
          <cell r="H560">
            <v>196</v>
          </cell>
        </row>
        <row r="561">
          <cell r="A561" t="str">
            <v>COS22</v>
          </cell>
          <cell r="B561" t="str">
            <v>03.4001</v>
          </cell>
          <cell r="C561" t="str">
            <v>Ñaàu cosse Cu 22mm2</v>
          </cell>
          <cell r="D561" t="str">
            <v>caùi</v>
          </cell>
          <cell r="F561">
            <v>5000</v>
          </cell>
          <cell r="G561">
            <v>338</v>
          </cell>
          <cell r="H561">
            <v>1302</v>
          </cell>
        </row>
        <row r="562">
          <cell r="A562" t="str">
            <v>COS25</v>
          </cell>
          <cell r="B562" t="str">
            <v>03.4001</v>
          </cell>
          <cell r="C562" t="str">
            <v>Ñaàu cosse 25mm2</v>
          </cell>
          <cell r="D562" t="str">
            <v>caùi</v>
          </cell>
          <cell r="F562">
            <v>5000</v>
          </cell>
          <cell r="G562">
            <v>338</v>
          </cell>
          <cell r="H562">
            <v>1302</v>
          </cell>
        </row>
        <row r="563">
          <cell r="A563" t="str">
            <v>COS38</v>
          </cell>
          <cell r="B563" t="str">
            <v>03.4002</v>
          </cell>
          <cell r="C563" t="str">
            <v>Ñaàu cosse 38mm2</v>
          </cell>
          <cell r="D563" t="str">
            <v>caùi</v>
          </cell>
          <cell r="F563">
            <v>5000</v>
          </cell>
          <cell r="G563">
            <v>592</v>
          </cell>
          <cell r="H563">
            <v>1302</v>
          </cell>
        </row>
        <row r="564">
          <cell r="A564" t="str">
            <v>COSe50</v>
          </cell>
          <cell r="B564" t="str">
            <v>03.4002</v>
          </cell>
          <cell r="C564" t="str">
            <v>Ñaàu cosse 50mm2</v>
          </cell>
          <cell r="D564" t="str">
            <v>caùi</v>
          </cell>
          <cell r="F564">
            <v>8500</v>
          </cell>
          <cell r="G564">
            <v>592</v>
          </cell>
          <cell r="H564">
            <v>1302</v>
          </cell>
        </row>
        <row r="565">
          <cell r="A565" t="str">
            <v>COSe70</v>
          </cell>
          <cell r="B565" t="str">
            <v>03.4003</v>
          </cell>
          <cell r="C565" t="str">
            <v>Ñaàu cosse 70mm2</v>
          </cell>
          <cell r="D565" t="str">
            <v>caùi</v>
          </cell>
          <cell r="F565">
            <v>12000</v>
          </cell>
          <cell r="G565">
            <v>930</v>
          </cell>
          <cell r="H565">
            <v>1562</v>
          </cell>
        </row>
        <row r="566">
          <cell r="A566" t="str">
            <v>COSe95</v>
          </cell>
          <cell r="B566" t="str">
            <v>03.4004</v>
          </cell>
          <cell r="C566" t="str">
            <v>Ñaàu cosse 95mm2</v>
          </cell>
          <cell r="D566" t="str">
            <v>caùi</v>
          </cell>
          <cell r="F566">
            <v>15000</v>
          </cell>
          <cell r="G566">
            <v>1184</v>
          </cell>
          <cell r="H566">
            <v>1562</v>
          </cell>
        </row>
        <row r="567">
          <cell r="A567" t="str">
            <v>COS50</v>
          </cell>
          <cell r="B567" t="str">
            <v>03.4002</v>
          </cell>
          <cell r="C567" t="str">
            <v>Ñaàu cosse Cu 50mm2</v>
          </cell>
          <cell r="D567" t="str">
            <v>caùi</v>
          </cell>
          <cell r="F567">
            <v>8500</v>
          </cell>
          <cell r="G567">
            <v>592</v>
          </cell>
          <cell r="H567">
            <v>1302</v>
          </cell>
        </row>
        <row r="568">
          <cell r="A568" t="str">
            <v>COS70</v>
          </cell>
          <cell r="B568" t="str">
            <v>03.4003</v>
          </cell>
          <cell r="C568" t="str">
            <v>Ñaàu cosse Cu 70mm2</v>
          </cell>
          <cell r="D568" t="str">
            <v>caùi</v>
          </cell>
          <cell r="F568">
            <v>12000</v>
          </cell>
          <cell r="G568">
            <v>930</v>
          </cell>
          <cell r="H568">
            <v>1562</v>
          </cell>
        </row>
        <row r="569">
          <cell r="A569" t="str">
            <v>COS95</v>
          </cell>
          <cell r="B569" t="str">
            <v>03.4004</v>
          </cell>
          <cell r="C569" t="str">
            <v>Ñaàu cosse Cu 95mm2</v>
          </cell>
          <cell r="D569" t="str">
            <v>caùi</v>
          </cell>
          <cell r="F569">
            <v>15000</v>
          </cell>
          <cell r="G569">
            <v>1184</v>
          </cell>
          <cell r="H569">
            <v>1562</v>
          </cell>
        </row>
        <row r="570">
          <cell r="A570" t="str">
            <v>COS120</v>
          </cell>
          <cell r="B570" t="str">
            <v>03.4006</v>
          </cell>
          <cell r="C570" t="str">
            <v>Ñaàu cosse Cu 150mm2</v>
          </cell>
          <cell r="D570" t="str">
            <v>caùi</v>
          </cell>
          <cell r="F570">
            <v>50050</v>
          </cell>
          <cell r="G570">
            <v>1861</v>
          </cell>
          <cell r="H570">
            <v>2083</v>
          </cell>
        </row>
        <row r="571">
          <cell r="A571" t="str">
            <v>COS150</v>
          </cell>
          <cell r="B571" t="str">
            <v>03.4006</v>
          </cell>
          <cell r="C571" t="str">
            <v>Ñaàu cosse Cu 150mm2</v>
          </cell>
          <cell r="D571" t="str">
            <v>caùi</v>
          </cell>
          <cell r="F571">
            <v>50050</v>
          </cell>
          <cell r="G571">
            <v>1861</v>
          </cell>
          <cell r="H571">
            <v>2083</v>
          </cell>
        </row>
        <row r="572">
          <cell r="A572" t="str">
            <v>COS240</v>
          </cell>
          <cell r="B572" t="str">
            <v>03.4008</v>
          </cell>
          <cell r="C572" t="str">
            <v>Ñaàu cosse Cu 240mm2</v>
          </cell>
          <cell r="D572" t="str">
            <v>caùi</v>
          </cell>
          <cell r="F572">
            <v>50050</v>
          </cell>
          <cell r="G572">
            <v>2791</v>
          </cell>
          <cell r="H572">
            <v>2604</v>
          </cell>
        </row>
        <row r="573">
          <cell r="A573" t="str">
            <v>D24K22</v>
          </cell>
          <cell r="B573" t="str">
            <v>04.4201</v>
          </cell>
          <cell r="C573" t="str">
            <v>Caùp ñoàng boïc 24kV XLPE/PVC-22mm2</v>
          </cell>
          <cell r="D573" t="str">
            <v>m</v>
          </cell>
          <cell r="F573">
            <v>38400</v>
          </cell>
          <cell r="G573">
            <v>921</v>
          </cell>
          <cell r="H573">
            <v>2083</v>
          </cell>
        </row>
        <row r="574">
          <cell r="A574" t="str">
            <v>D70Cu</v>
          </cell>
          <cell r="B574" t="str">
            <v>04.4201</v>
          </cell>
          <cell r="C574" t="str">
            <v>Caùp ñoàng boïc 600V CV-70mm2</v>
          </cell>
          <cell r="D574" t="str">
            <v>m</v>
          </cell>
          <cell r="F574">
            <v>26200</v>
          </cell>
          <cell r="G574">
            <v>2791</v>
          </cell>
          <cell r="H574">
            <v>2604</v>
          </cell>
        </row>
        <row r="575">
          <cell r="A575" t="str">
            <v>D150Cu</v>
          </cell>
          <cell r="B575" t="str">
            <v>04.4202</v>
          </cell>
          <cell r="C575" t="str">
            <v>Caùp ñoàng boïc 600V CV-150mm2</v>
          </cell>
          <cell r="D575" t="str">
            <v>m</v>
          </cell>
          <cell r="F575">
            <v>55700</v>
          </cell>
          <cell r="G575">
            <v>2455</v>
          </cell>
          <cell r="H575">
            <v>1001</v>
          </cell>
        </row>
        <row r="576">
          <cell r="A576" t="str">
            <v>D240Cu</v>
          </cell>
          <cell r="B576" t="str">
            <v>04.4203</v>
          </cell>
          <cell r="C576" t="str">
            <v>Caùp ñoàng boïc 600V CV-240mm2</v>
          </cell>
          <cell r="D576" t="str">
            <v>m</v>
          </cell>
          <cell r="F576">
            <v>90800</v>
          </cell>
          <cell r="G576">
            <v>3069</v>
          </cell>
          <cell r="H576">
            <v>1001</v>
          </cell>
        </row>
        <row r="577">
          <cell r="A577" t="str">
            <v>DDKE</v>
          </cell>
          <cell r="B577" t="str">
            <v>04.4201</v>
          </cell>
          <cell r="C577" t="str">
            <v>Caùp ñieän keá</v>
          </cell>
          <cell r="D577" t="str">
            <v>m</v>
          </cell>
          <cell r="F577">
            <v>25000</v>
          </cell>
          <cell r="G577">
            <v>921</v>
          </cell>
        </row>
        <row r="578">
          <cell r="A578" t="str">
            <v>D7x1.5Cu</v>
          </cell>
          <cell r="B578" t="str">
            <v>040.411</v>
          </cell>
          <cell r="C578" t="str">
            <v>Caùp 7 ruoät maøu 7xM1,5mm2</v>
          </cell>
          <cell r="D578" t="str">
            <v>m</v>
          </cell>
          <cell r="F578">
            <v>13200</v>
          </cell>
          <cell r="G578">
            <v>731</v>
          </cell>
        </row>
        <row r="579">
          <cell r="A579" t="str">
            <v>D16/10</v>
          </cell>
          <cell r="B579" t="str">
            <v>040.401</v>
          </cell>
          <cell r="C579" t="str">
            <v>Daây ñieän ñoâi 16/10</v>
          </cell>
          <cell r="D579" t="str">
            <v>m</v>
          </cell>
          <cell r="F579">
            <v>860</v>
          </cell>
          <cell r="G579">
            <v>365</v>
          </cell>
        </row>
        <row r="580">
          <cell r="A580" t="str">
            <v>D30/10</v>
          </cell>
          <cell r="B580" t="str">
            <v>040.401</v>
          </cell>
          <cell r="C580" t="str">
            <v>Daây ñieän ñoâi 30/10</v>
          </cell>
          <cell r="D580" t="str">
            <v>m</v>
          </cell>
          <cell r="F580">
            <v>2700</v>
          </cell>
          <cell r="G580">
            <v>365</v>
          </cell>
        </row>
        <row r="581">
          <cell r="A581" t="str">
            <v>CDAO15</v>
          </cell>
          <cell r="B581" t="str">
            <v>02.8401</v>
          </cell>
          <cell r="C581" t="str">
            <v>Caàu dao 15A - 600V</v>
          </cell>
          <cell r="D581" t="str">
            <v>caùi</v>
          </cell>
          <cell r="F581">
            <v>25000</v>
          </cell>
          <cell r="G581">
            <v>11029</v>
          </cell>
        </row>
        <row r="582">
          <cell r="A582" t="str">
            <v>CDAO30</v>
          </cell>
          <cell r="B582" t="str">
            <v>02.8401</v>
          </cell>
          <cell r="C582" t="str">
            <v>Caàu dao 30A - 600V</v>
          </cell>
          <cell r="D582" t="str">
            <v>caùi</v>
          </cell>
          <cell r="F582">
            <v>2700</v>
          </cell>
          <cell r="G582">
            <v>12467</v>
          </cell>
        </row>
        <row r="583">
          <cell r="A583" t="str">
            <v>CDAO60</v>
          </cell>
          <cell r="B583" t="str">
            <v>02.8401</v>
          </cell>
          <cell r="C583" t="str">
            <v>Caàu dao 60A - 600V</v>
          </cell>
          <cell r="D583" t="str">
            <v>caùi</v>
          </cell>
          <cell r="F583">
            <v>25000</v>
          </cell>
          <cell r="G583">
            <v>15344</v>
          </cell>
        </row>
        <row r="584">
          <cell r="A584" t="str">
            <v>CDAO100</v>
          </cell>
          <cell r="B584" t="str">
            <v>02.8401</v>
          </cell>
          <cell r="C584" t="str">
            <v>Caàu dao 100A - 600V</v>
          </cell>
          <cell r="D584" t="str">
            <v>caùi</v>
          </cell>
          <cell r="F584">
            <v>5000</v>
          </cell>
          <cell r="G584">
            <v>12467</v>
          </cell>
        </row>
        <row r="585">
          <cell r="A585" t="str">
            <v>CDAO150</v>
          </cell>
          <cell r="B585" t="str">
            <v>02.8401</v>
          </cell>
          <cell r="C585" t="str">
            <v>Caàu dao 150A - 600V</v>
          </cell>
          <cell r="D585" t="str">
            <v>caùi</v>
          </cell>
          <cell r="F585">
            <v>4000</v>
          </cell>
          <cell r="G585">
            <v>15344</v>
          </cell>
        </row>
        <row r="586">
          <cell r="A586" t="str">
            <v>CDAO200</v>
          </cell>
          <cell r="B586" t="str">
            <v>02.8401</v>
          </cell>
          <cell r="C586" t="str">
            <v>Caàu dao 200A - 600V</v>
          </cell>
          <cell r="D586" t="str">
            <v>caùi</v>
          </cell>
          <cell r="F586">
            <v>15000</v>
          </cell>
          <cell r="G586">
            <v>19180</v>
          </cell>
        </row>
        <row r="587">
          <cell r="A587" t="str">
            <v>CDAO250</v>
          </cell>
          <cell r="B587" t="str">
            <v>02.8401</v>
          </cell>
          <cell r="C587" t="str">
            <v>Caàu dao 250A - 600V</v>
          </cell>
          <cell r="D587" t="str">
            <v>caùi</v>
          </cell>
          <cell r="F587">
            <v>110000</v>
          </cell>
          <cell r="G587">
            <v>23975</v>
          </cell>
        </row>
        <row r="588">
          <cell r="A588" t="str">
            <v>CDAO300</v>
          </cell>
          <cell r="B588" t="str">
            <v>02.8401</v>
          </cell>
          <cell r="C588" t="str">
            <v>Caàu dao 300A - 600V</v>
          </cell>
          <cell r="D588" t="str">
            <v>caùi</v>
          </cell>
          <cell r="F588">
            <v>12506.56</v>
          </cell>
          <cell r="G588">
            <v>28770</v>
          </cell>
          <cell r="H588">
            <v>1001</v>
          </cell>
        </row>
        <row r="589">
          <cell r="A589" t="str">
            <v>DENHQ</v>
          </cell>
          <cell r="B589" t="str">
            <v>E2.003</v>
          </cell>
          <cell r="C589" t="str">
            <v>Boä ñeøn huyønh quang ñôn 1,2m-40W</v>
          </cell>
          <cell r="D589" t="str">
            <v>boä</v>
          </cell>
          <cell r="F589">
            <v>110000</v>
          </cell>
          <cell r="G589">
            <v>33565</v>
          </cell>
          <cell r="H589">
            <v>1001</v>
          </cell>
        </row>
        <row r="590">
          <cell r="A590" t="str">
            <v>DTD38</v>
          </cell>
          <cell r="B590" t="str">
            <v>04.7002</v>
          </cell>
          <cell r="C590" t="str">
            <v>Caùp ñoàng traàn 38mm2 tieáp ñòa</v>
          </cell>
          <cell r="D590" t="str">
            <v>m</v>
          </cell>
          <cell r="F590">
            <v>12506.56</v>
          </cell>
          <cell r="G590">
            <v>38360</v>
          </cell>
          <cell r="H590">
            <v>1001</v>
          </cell>
        </row>
        <row r="591">
          <cell r="A591" t="str">
            <v>DTD25</v>
          </cell>
          <cell r="B591" t="str">
            <v>04.7002</v>
          </cell>
          <cell r="C591" t="str">
            <v>Caùp ñoàng traàn 25mm2 tieáp ñòa</v>
          </cell>
          <cell r="D591" t="str">
            <v>m</v>
          </cell>
          <cell r="F591">
            <v>8377.6</v>
          </cell>
          <cell r="G591">
            <v>439</v>
          </cell>
          <cell r="H591">
            <v>1001</v>
          </cell>
        </row>
        <row r="592">
          <cell r="A592" t="str">
            <v>CKTD24</v>
          </cell>
          <cell r="B592" t="str">
            <v>04.7001</v>
          </cell>
          <cell r="C592" t="str">
            <v>Coïc tieáp ñaát 16x2400 + keïp</v>
          </cell>
          <cell r="D592" t="str">
            <v>coïc</v>
          </cell>
          <cell r="F592">
            <v>30400</v>
          </cell>
          <cell r="G592">
            <v>5217</v>
          </cell>
          <cell r="H592">
            <v>1001</v>
          </cell>
        </row>
      </sheetData>
      <sheetData sheetId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TBA"/>
      <sheetName val="SL CAN THIET"/>
      <sheetName val="chi tiet dz 22kv"/>
      <sheetName val="PHAN DAY DAN CACH DIEN DZ 22 KV"/>
      <sheetName val="Tong hop DZ 22"/>
      <sheetName val="tieuhaoVT DZ 22"/>
      <sheetName val="vc vat tu CHUNG"/>
      <sheetName val="DG VC VT 36"/>
      <sheetName val="VCDD DZ 22"/>
      <sheetName val="trungchuyen DZ 22"/>
      <sheetName val="Btchlech DZ 22"/>
      <sheetName val="Don gia trung chuyen DZ 22"/>
      <sheetName val="dinh muc C DZ 3285"/>
      <sheetName val="TT DM C DZ 3285"/>
      <sheetName val="GTVC 1M3 BT"/>
      <sheetName val="DGCLVC3285"/>
      <sheetName val="T T CL VC"/>
      <sheetName val="chitietdatdao"/>
      <sheetName val="cap dat dao"/>
      <sheetName val="DG vat tu"/>
      <sheetName val="TH .Thi nghiem"/>
      <sheetName val="THI NGHIEM"/>
      <sheetName val="khobai"/>
      <sheetName val="THkhobai"/>
      <sheetName val="dcbmtc"/>
      <sheetName val="tobia22KV"/>
      <sheetName val="Ksp"/>
      <sheetName val="cpdb"/>
      <sheetName val="th dz&amp;tba"/>
      <sheetName val="Thdb+cdxd"/>
      <sheetName val="CHITIET 0.4 KV"/>
      <sheetName val="PHAN DAY DAN CACH DIEN DZ 0.4 K"/>
      <sheetName val=" tong hop rieng o.4 KV"/>
      <sheetName val="tong hop chung 0.4 KV"/>
      <sheetName val="TIEUHAOVT0.4KV"/>
      <sheetName val="VCDD DZ 0.4 KV"/>
      <sheetName val="TRUNG CHUYEN DZ 0.4"/>
      <sheetName val="DON GIA TRUNG CHUYEN DZ 0.4"/>
      <sheetName val="Chenh lech 0.4 KV"/>
      <sheetName val="TH thi nghiem 0.4 kV"/>
      <sheetName val="THI NGHIEM DZ 0.4 KV"/>
      <sheetName val="to bia 0.4 KV"/>
      <sheetName val="TT DM C 3283"/>
      <sheetName val="TT DM C 3282"/>
      <sheetName val="TONG KE TBA "/>
      <sheetName val="TK-TUBU"/>
      <sheetName val="XL4Poppy"/>
      <sheetName val="chi tiet C"/>
      <sheetName val="M 67"/>
      <sheetName val="chi_tiet_TBA"/>
      <sheetName val="SL_CAN_THIET"/>
      <sheetName val="chi_tiet_dz_22kv"/>
      <sheetName val="PHAN_DAY_DAN_CACH_DIEN_DZ_22_KV"/>
      <sheetName val="Tong_hop_DZ_22"/>
      <sheetName val="tieuhaoVT_DZ_22"/>
      <sheetName val="vc_vat_tu_CHUNG"/>
      <sheetName val="DG_VC_VT_36"/>
      <sheetName val="VCDD_DZ_22"/>
      <sheetName val="trungchuyen_DZ_22"/>
      <sheetName val="Btchlech_DZ_22"/>
      <sheetName val="Don_gia_trung_chuyen_DZ_22"/>
      <sheetName val="dinh_muc_C_DZ_3285"/>
      <sheetName val="TT_DM_C_DZ_3285"/>
      <sheetName val="GTVC_1M3_BT"/>
      <sheetName val="T_T_CL_VC"/>
      <sheetName val="cap_dat_dao"/>
      <sheetName val="DG_vat_tu"/>
      <sheetName val="TH__Thi_nghiem"/>
      <sheetName val="THI_NGHIEM"/>
      <sheetName val="th_dz&amp;tba"/>
      <sheetName val="CHITIET_0_4_KV"/>
      <sheetName val="PHAN_DAY_DAN_CACH_DIEN_DZ_0_4_K"/>
      <sheetName val="_tong_hop_rieng_o_4_KV"/>
      <sheetName val="tong_hop_chung_0_4_KV"/>
      <sheetName val="TIEUHAOVT0_4KV"/>
      <sheetName val="VCDD_DZ_0_4_KV"/>
      <sheetName val="TRUNG_CHUYEN_DZ_0_4"/>
      <sheetName val="DON_GIA_TRUNG_CHUYEN_DZ_0_4"/>
      <sheetName val="Chenh_lech_0_4_KV"/>
      <sheetName val="TH_thi_nghiem_0_4_kV"/>
      <sheetName val="THI_NGHIEM_DZ_0_4_KV"/>
      <sheetName val="to_bia_0_4_KV"/>
      <sheetName val="TT_DM_C_3283"/>
      <sheetName val="TT_DM_C_3282"/>
      <sheetName val="TONG_KE_TBA_"/>
      <sheetName val="chi_tiet_C"/>
      <sheetName val="M_67"/>
      <sheetName val="Cat&lt;5"/>
      <sheetName val="Cat_TM"/>
      <sheetName val="SL dau tien"/>
      <sheetName val="HSKVUC"/>
      <sheetName val="Don gia Dak Lak"/>
      <sheetName val="VANKHUON"/>
      <sheetName val="DG"/>
      <sheetName val="du lieu du toan"/>
      <sheetName val="DT_LD"/>
      <sheetName val="Nhancong"/>
      <sheetName val="NHATKYC"/>
      <sheetName val="BCX_NL"/>
      <sheetName val="Sheet1"/>
      <sheetName val="VCDD \Z &gt;2"/>
      <sheetName val="THI ÎFxIEM"/>
      <sheetName val="CHILIET 0.4 KV"/>
      <sheetName val="PHAN Ä@Y DAN CACH \IEN ÄW 0.4 K"/>
      <sheetName val="VCDD ÄÛ!0.4 KV"/>
      <sheetName val="TRUNG CHUYEN Ä[ 0.4"/>
      <sheetName val="DON GIA TRUNG CHUYEN Ä[ 0.4"/>
      <sheetName val="Dt22kvd"/>
      <sheetName val="VCDD _Z &gt;2"/>
      <sheetName val="PHAN Ä@Y DAN CACH _IEN ÄW 0.4 K"/>
      <sheetName val="TRUNG CHUYEN Ä_ 0.4"/>
      <sheetName val="DON GIA TRUNG CHUYEN Ä_ 0.4"/>
      <sheetName val="chi_tiet_TBA1"/>
      <sheetName val="SL_CAN_THIET1"/>
      <sheetName val="chi_tiet_dz_22kv1"/>
      <sheetName val="PHAN_DAY_DAN_CACH_DIEN_DZ_22_K1"/>
      <sheetName val="Tong_hop_DZ_221"/>
      <sheetName val="tieuhaoVT_DZ_221"/>
      <sheetName val="vc_vat_tu_CHUNG1"/>
      <sheetName val="DG_VC_VT_361"/>
      <sheetName val="VCDD_DZ_221"/>
      <sheetName val="trungchuyen_DZ_221"/>
      <sheetName val="Btchlech_DZ_221"/>
      <sheetName val="Don_gia_trung_chuyen_DZ_221"/>
      <sheetName val="dinh_muc_C_DZ_32851"/>
      <sheetName val="TT_DM_C_DZ_32851"/>
      <sheetName val="GTVC_1M3_BT1"/>
      <sheetName val="T_T_CL_VC1"/>
      <sheetName val="cap_dat_dao1"/>
      <sheetName val="DG_vat_tu1"/>
      <sheetName val="TH__Thi_nghiem1"/>
      <sheetName val="THI_NGHIEM1"/>
      <sheetName val="th_dz&amp;tba1"/>
      <sheetName val="CHITIET_0_4_KV1"/>
      <sheetName val="PHAN_DAY_DAN_CACH_DIEN_DZ_0_4_1"/>
      <sheetName val="_tong_hop_rieng_o_4_KV1"/>
      <sheetName val="tong_hop_chung_0_4_KV1"/>
      <sheetName val="TIEUHAOVT0_4KV1"/>
      <sheetName val="VCDD_DZ_0_4_KV1"/>
      <sheetName val="TRUNG_CHUYEN_DZ_0_41"/>
      <sheetName val="DON_GIA_TRUNG_CHUYEN_DZ_0_41"/>
      <sheetName val="Chenh_lech_0_4_KV1"/>
      <sheetName val="TH_thi_nghiem_0_4_kV1"/>
      <sheetName val="THI_NGHIEM_DZ_0_4_KV1"/>
      <sheetName val="to_bia_0_4_KV1"/>
      <sheetName val="TT_DM_C_32831"/>
      <sheetName val="TT_DM_C_32821"/>
      <sheetName val="TONG_KE_TBA_1"/>
      <sheetName val="chi_tiet_C1"/>
      <sheetName val="M_671"/>
      <sheetName val="chi_tiet_TBA2"/>
      <sheetName val="SL_CAN_THIET2"/>
      <sheetName val="chi_tiet_dz_22kv2"/>
      <sheetName val="PHAN_DAY_DAN_CACH_DIEN_DZ_22_K2"/>
      <sheetName val="Tong_hop_DZ_222"/>
      <sheetName val="tieuhaoVT_DZ_222"/>
      <sheetName val="vc_vat_tu_CHUNG2"/>
      <sheetName val="DG_VC_VT_362"/>
      <sheetName val="VCDD_DZ_222"/>
      <sheetName val="trungchuyen_DZ_222"/>
      <sheetName val="Btchlech_DZ_222"/>
      <sheetName val="Don_gia_trung_chuyen_DZ_222"/>
      <sheetName val="dinh_muc_C_DZ_32852"/>
      <sheetName val="TT_DM_C_DZ_32852"/>
      <sheetName val="GTVC_1M3_BT2"/>
      <sheetName val="T_T_CL_VC2"/>
      <sheetName val="cap_dat_dao2"/>
      <sheetName val="DG_vat_tu2"/>
      <sheetName val="TH__Thi_nghiem2"/>
      <sheetName val="THI_NGHIEM2"/>
      <sheetName val="th_dz&amp;tba2"/>
      <sheetName val="CHITIET_0_4_KV2"/>
      <sheetName val="PHAN_DAY_DAN_CACH_DIEN_DZ_0_4_2"/>
      <sheetName val="_tong_hop_rieng_o_4_KV2"/>
      <sheetName val="tong_hop_chung_0_4_KV2"/>
      <sheetName val="TIEUHAOVT0_4KV2"/>
      <sheetName val="VCDD_DZ_0_4_KV2"/>
      <sheetName val="TRUNG_CHUYEN_DZ_0_42"/>
      <sheetName val="DON_GIA_TRUNG_CHUYEN_DZ_0_42"/>
      <sheetName val="Chenh_lech_0_4_KV2"/>
      <sheetName val="TH_thi_nghiem_0_4_kV2"/>
      <sheetName val="THI_NGHIEM_DZ_0_4_KV2"/>
      <sheetName val="to_bia_0_4_KV2"/>
      <sheetName val="TT_DM_C_32832"/>
      <sheetName val="TT_DM_C_32822"/>
      <sheetName val="TONG_KE_TBA_2"/>
      <sheetName val="chi_tiet_C2"/>
      <sheetName val="M_672"/>
      <sheetName val="chi_tiet_TBA3"/>
      <sheetName val="SL_CAN_THIET3"/>
      <sheetName val="chi_tiet_dz_22kv3"/>
      <sheetName val="PHAN_DAY_DAN_CACH_DIEN_DZ_22_K3"/>
      <sheetName val="Tong_hop_DZ_223"/>
      <sheetName val="tieuhaoVT_DZ_223"/>
      <sheetName val="vc_vat_tu_CHUNG3"/>
      <sheetName val="DG_VC_VT_363"/>
      <sheetName val="VCDD_DZ_223"/>
      <sheetName val="trungchuyen_DZ_223"/>
      <sheetName val="Btchlech_DZ_223"/>
      <sheetName val="Don_gia_trung_chuyen_DZ_223"/>
      <sheetName val="dinh_muc_C_DZ_32853"/>
      <sheetName val="TT_DM_C_DZ_32853"/>
      <sheetName val="GTVC_1M3_BT3"/>
      <sheetName val="T_T_CL_VC3"/>
      <sheetName val="cap_dat_dao3"/>
      <sheetName val="DG_vat_tu3"/>
      <sheetName val="TH__Thi_nghiem3"/>
      <sheetName val="THI_NGHIEM3"/>
      <sheetName val="th_dz&amp;tba3"/>
      <sheetName val="CHITIET_0_4_KV3"/>
      <sheetName val="PHAN_DAY_DAN_CACH_DIEN_DZ_0_4_3"/>
      <sheetName val="_tong_hop_rieng_o_4_KV3"/>
      <sheetName val="tong_hop_chung_0_4_KV3"/>
      <sheetName val="TIEUHAOVT0_4KV3"/>
      <sheetName val="VCDD_DZ_0_4_KV3"/>
      <sheetName val="TRUNG_CHUYEN_DZ_0_43"/>
      <sheetName val="DON_GIA_TRUNG_CHUYEN_DZ_0_43"/>
      <sheetName val="Chenh_lech_0_4_KV3"/>
      <sheetName val="TH_thi_nghiem_0_4_kV3"/>
      <sheetName val="THI_NGHIEM_DZ_0_4_KV3"/>
      <sheetName val="to_bia_0_4_KV3"/>
      <sheetName val="TT_DM_C_32833"/>
      <sheetName val="TT_DM_C_32823"/>
      <sheetName val="TONG_KE_TBA_3"/>
      <sheetName val="chi_tiet_C3"/>
      <sheetName val="M_673"/>
      <sheetName val="[Dt22kvd.xls]VCDD \Z &gt;2"/>
      <sheetName val="[Dt22kvd.xls]PHAN Ä@Y DAN CACH "/>
      <sheetName val="[Dt22kvd.xls][Dt22kvd.xls]VCDD "/>
      <sheetName val="chi_tiet_TBA4"/>
      <sheetName val="SL_CAN_THIET4"/>
      <sheetName val="chi_tiet_dz_22kv4"/>
      <sheetName val="PHAN_DAY_DAN_CACH_DIEN_DZ_22_K4"/>
      <sheetName val="Tong_hop_DZ_224"/>
      <sheetName val="tieuhaoVT_DZ_224"/>
      <sheetName val="vc_vat_tu_CHUNG4"/>
      <sheetName val="DG_VC_VT_364"/>
      <sheetName val="VCDD_DZ_224"/>
      <sheetName val="trungchuyen_DZ_224"/>
      <sheetName val="Btchlech_DZ_224"/>
      <sheetName val="Don_gia_trung_chuyen_DZ_224"/>
      <sheetName val="dinh_muc_C_DZ_32854"/>
      <sheetName val="TT_DM_C_DZ_32854"/>
      <sheetName val="GTVC_1M3_BT4"/>
      <sheetName val="T_T_CL_VC4"/>
      <sheetName val="cap_dat_dao4"/>
      <sheetName val="DG_vat_tu4"/>
      <sheetName val="TH__Thi_nghiem4"/>
      <sheetName val="THI_NGHIEM4"/>
      <sheetName val="th_dz&amp;tba4"/>
      <sheetName val="CHITIET_0_4_KV4"/>
      <sheetName val="PHAN_DAY_DAN_CACH_DIEN_DZ_0_4_4"/>
      <sheetName val="_tong_hop_rieng_o_4_KV4"/>
      <sheetName val="tong_hop_chung_0_4_KV4"/>
      <sheetName val="TIEUHAOVT0_4KV4"/>
      <sheetName val="VCDD_DZ_0_4_KV4"/>
      <sheetName val="TRUNG_CHUYEN_DZ_0_44"/>
      <sheetName val="DON_GIA_TRUNG_CHUYEN_DZ_0_44"/>
      <sheetName val="Chenh_lech_0_4_KV4"/>
      <sheetName val="TH_thi_nghiem_0_4_kV4"/>
      <sheetName val="THI_NGHIEM_DZ_0_4_KV4"/>
      <sheetName val="to_bia_0_4_KV4"/>
      <sheetName val="TT_DM_C_32834"/>
      <sheetName val="TT_DM_C_32824"/>
      <sheetName val="TONG_KE_TBA_4"/>
      <sheetName val="chi_tiet_TBA5"/>
      <sheetName val="SL_CAN_THIET5"/>
      <sheetName val="chi_tiet_dz_22kv5"/>
      <sheetName val="PHAN_DAY_DAN_CACH_DIEN_DZ_22_K5"/>
      <sheetName val="Tong_hop_DZ_225"/>
      <sheetName val="tieuhaoVT_DZ_225"/>
      <sheetName val="vc_vat_tu_CHUNG5"/>
      <sheetName val="DG_VC_VT_365"/>
      <sheetName val="VCDD_DZ_225"/>
      <sheetName val="trungchuyen_DZ_225"/>
      <sheetName val="Btchlech_DZ_225"/>
      <sheetName val="Don_gia_trung_chuyen_DZ_225"/>
      <sheetName val="dinh_muc_C_DZ_32855"/>
      <sheetName val="TT_DM_C_DZ_32855"/>
      <sheetName val="GTVC_1M3_BT5"/>
      <sheetName val="T_T_CL_VC5"/>
      <sheetName val="cap_dat_dao5"/>
      <sheetName val="DG_vat_tu5"/>
      <sheetName val="TH__Thi_nghiem5"/>
      <sheetName val="THI_NGHIEM5"/>
      <sheetName val="th_dz&amp;tba5"/>
      <sheetName val="CHITIET_0_4_KV5"/>
      <sheetName val="PHAN_DAY_DAN_CACH_DIEN_DZ_0_4_5"/>
      <sheetName val="_tong_hop_rieng_o_4_KV5"/>
      <sheetName val="tong_hop_chung_0_4_KV5"/>
      <sheetName val="TIEUHAOVT0_4KV5"/>
      <sheetName val="VCDD_DZ_0_4_KV5"/>
      <sheetName val="TRUNG_CHUYEN_DZ_0_45"/>
      <sheetName val="DON_GIA_TRUNG_CHUYEN_DZ_0_45"/>
      <sheetName val="Chenh_lech_0_4_KV5"/>
      <sheetName val="TH_thi_nghiem_0_4_kV5"/>
      <sheetName val="THI_NGHIEM_DZ_0_4_KV5"/>
      <sheetName val="to_bia_0_4_KV5"/>
      <sheetName val="TT_DM_C_32835"/>
      <sheetName val="TT_DM_C_32825"/>
      <sheetName val="TONG_KE_TBA_5"/>
      <sheetName val="chi_tiet_TBA6"/>
      <sheetName val="SL_CAN_THIET6"/>
      <sheetName val="chi_tiet_dz_22kv6"/>
      <sheetName val="PHAN_DAY_DAN_CACH_DIEN_DZ_22_K6"/>
      <sheetName val="Tong_hop_DZ_226"/>
      <sheetName val="tieuhaoVT_DZ_226"/>
      <sheetName val="vc_vat_tu_CHUNG6"/>
      <sheetName val="DG_VC_VT_366"/>
      <sheetName val="VCDD_DZ_226"/>
      <sheetName val="trungchuyen_DZ_226"/>
      <sheetName val="Btchlech_DZ_226"/>
      <sheetName val="Don_gia_trung_chuyen_DZ_226"/>
      <sheetName val="dinh_muc_C_DZ_32856"/>
      <sheetName val="TT_DM_C_DZ_32856"/>
      <sheetName val="GTVC_1M3_BT6"/>
      <sheetName val="T_T_CL_VC6"/>
      <sheetName val="cap_dat_dao6"/>
      <sheetName val="DG_vat_tu6"/>
      <sheetName val="TH__Thi_nghiem6"/>
      <sheetName val="THI_NGHIEM6"/>
      <sheetName val="th_dz&amp;tba6"/>
      <sheetName val="CHITIET_0_4_KV6"/>
      <sheetName val="PHAN_DAY_DAN_CACH_DIEN_DZ_0_4_6"/>
      <sheetName val="_tong_hop_rieng_o_4_KV6"/>
      <sheetName val="tong_hop_chung_0_4_KV6"/>
      <sheetName val="TIEUHAOVT0_4KV6"/>
      <sheetName val="VCDD_DZ_0_4_KV6"/>
      <sheetName val="TRUNG_CHUYEN_DZ_0_46"/>
      <sheetName val="DON_GIA_TRUNG_CHUYEN_DZ_0_46"/>
      <sheetName val="Chenh_lech_0_4_KV6"/>
      <sheetName val="TH_thi_nghiem_0_4_kV6"/>
      <sheetName val="THI_NGHIEM_DZ_0_4_KV6"/>
      <sheetName val="to_bia_0_4_KV6"/>
      <sheetName val="TT_DM_C_32836"/>
      <sheetName val="TT_DM_C_32826"/>
      <sheetName val="TONG_KE_TBA_6"/>
      <sheetName val="chi_tiet_TBA7"/>
      <sheetName val="SL_CAN_THIET7"/>
      <sheetName val="chi_tiet_dz_22kv7"/>
      <sheetName val="PHAN_DAY_DAN_CACH_DIEN_DZ_22_K7"/>
      <sheetName val="Tong_hop_DZ_227"/>
      <sheetName val="tieuhaoVT_DZ_227"/>
      <sheetName val="vc_vat_tu_CHUNG7"/>
      <sheetName val="DG_VC_VT_367"/>
      <sheetName val="VCDD_DZ_227"/>
      <sheetName val="trungchuyen_DZ_227"/>
      <sheetName val="Btchlech_DZ_227"/>
      <sheetName val="Don_gia_trung_chuyen_DZ_227"/>
      <sheetName val="dinh_muc_C_DZ_32857"/>
      <sheetName val="TT_DM_C_DZ_32857"/>
      <sheetName val="GTVC_1M3_BT7"/>
      <sheetName val="T_T_CL_VC7"/>
      <sheetName val="cap_dat_dao7"/>
      <sheetName val="DG_vat_tu7"/>
      <sheetName val="TH__Thi_nghiem7"/>
      <sheetName val="THI_NGHIEM7"/>
      <sheetName val="th_dz&amp;tba7"/>
      <sheetName val="CHITIET_0_4_KV7"/>
      <sheetName val="PHAN_DAY_DAN_CACH_DIEN_DZ_0_4_7"/>
      <sheetName val="_tong_hop_rieng_o_4_KV7"/>
      <sheetName val="tong_hop_chung_0_4_KV7"/>
      <sheetName val="TIEUHAOVT0_4KV7"/>
      <sheetName val="VCDD_DZ_0_4_KV7"/>
      <sheetName val="TRUNG_CHUYEN_DZ_0_47"/>
      <sheetName val="DON_GIA_TRUNG_CHUYEN_DZ_0_47"/>
      <sheetName val="Chenh_lech_0_4_KV7"/>
      <sheetName val="TH_thi_nghiem_0_4_kV7"/>
      <sheetName val="THI_NGHIEM_DZ_0_4_KV7"/>
      <sheetName val="to_bia_0_4_KV7"/>
      <sheetName val="TT_DM_C_32837"/>
      <sheetName val="TT_DM_C_32827"/>
      <sheetName val="TONG_KE_TBA_7"/>
      <sheetName val="chi_tiet_TBA8"/>
      <sheetName val="SL_CAN_THIET8"/>
      <sheetName val="chi_tiet_dz_22kv8"/>
      <sheetName val="PHAN_DAY_DAN_CACH_DIEN_DZ_22_K8"/>
      <sheetName val="Tong_hop_DZ_228"/>
      <sheetName val="tieuhaoVT_DZ_228"/>
      <sheetName val="vc_vat_tu_CHUNG8"/>
      <sheetName val="DG_VC_VT_368"/>
      <sheetName val="VCDD_DZ_228"/>
      <sheetName val="trungchuyen_DZ_228"/>
      <sheetName val="Btchlech_DZ_228"/>
      <sheetName val="Don_gia_trung_chuyen_DZ_228"/>
      <sheetName val="dinh_muc_C_DZ_32858"/>
      <sheetName val="TT_DM_C_DZ_32858"/>
      <sheetName val="GTVC_1M3_BT8"/>
      <sheetName val="T_T_CL_VC8"/>
      <sheetName val="cap_dat_dao8"/>
      <sheetName val="DG_vat_tu8"/>
      <sheetName val="TH__Thi_nghiem8"/>
      <sheetName val="THI_NGHIEM8"/>
      <sheetName val="th_dz&amp;tba8"/>
      <sheetName val="CHITIET_0_4_KV8"/>
      <sheetName val="PHAN_DAY_DAN_CACH_DIEN_DZ_0_4_8"/>
      <sheetName val="_tong_hop_rieng_o_4_KV8"/>
      <sheetName val="tong_hop_chung_0_4_KV8"/>
      <sheetName val="TIEUHAOVT0_4KV8"/>
      <sheetName val="VCDD_DZ_0_4_KV8"/>
      <sheetName val="TRUNG_CHUYEN_DZ_0_48"/>
      <sheetName val="DON_GIA_TRUNG_CHUYEN_DZ_0_48"/>
      <sheetName val="Chenh_lech_0_4_KV8"/>
      <sheetName val="TH_thi_nghiem_0_4_kV8"/>
      <sheetName val="THI_NGHIEM_DZ_0_4_KV8"/>
      <sheetName val="to_bia_0_4_KV8"/>
      <sheetName val="TT_DM_C_32838"/>
      <sheetName val="TT_DM_C_32828"/>
      <sheetName val="TONG_KE_TBA_8"/>
    </sheetNames>
    <sheetDataSet>
      <sheetData sheetId="0" refreshError="1">
        <row r="1">
          <cell r="A1" t="str">
            <v>BAÍNG DÆÛ TOAÏN CHI TIÃÚT PHÁÖN LÀÕP ÂÀÛT ÂIÃÛN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mo"/>
      <sheetName val="TinhmoHT"/>
      <sheetName val="Sheet1"/>
    </sheetNames>
    <sheetDataSet>
      <sheetData sheetId="0">
        <row r="3">
          <cell r="P3">
            <v>9</v>
          </cell>
          <cell r="Q3">
            <v>12</v>
          </cell>
          <cell r="R3">
            <v>15</v>
          </cell>
          <cell r="S3">
            <v>18</v>
          </cell>
          <cell r="T3">
            <v>20</v>
          </cell>
          <cell r="U3">
            <v>20.7</v>
          </cell>
          <cell r="V3">
            <v>21</v>
          </cell>
          <cell r="W3">
            <v>24</v>
          </cell>
          <cell r="X3">
            <v>24.7</v>
          </cell>
          <cell r="Y3">
            <v>25</v>
          </cell>
          <cell r="Z3">
            <v>33</v>
          </cell>
        </row>
        <row r="4">
          <cell r="N4" t="str">
            <v>H10</v>
          </cell>
          <cell r="O4">
            <v>2</v>
          </cell>
          <cell r="P4">
            <v>2.65</v>
          </cell>
          <cell r="Q4">
            <v>2.31</v>
          </cell>
          <cell r="R4">
            <v>2</v>
          </cell>
          <cell r="S4">
            <v>1.78</v>
          </cell>
          <cell r="T4">
            <v>1.67</v>
          </cell>
          <cell r="U4">
            <v>1.6525000000000001</v>
          </cell>
          <cell r="V4">
            <v>1.645</v>
          </cell>
          <cell r="W4">
            <v>1.57</v>
          </cell>
          <cell r="X4">
            <v>1.5489999999999999</v>
          </cell>
          <cell r="Y4">
            <v>1.54</v>
          </cell>
          <cell r="Z4">
            <v>1.4</v>
          </cell>
        </row>
        <row r="5">
          <cell r="N5" t="str">
            <v>H13</v>
          </cell>
          <cell r="O5">
            <v>3</v>
          </cell>
          <cell r="P5">
            <v>3.4449999999999998</v>
          </cell>
          <cell r="Q5">
            <v>3.0030000000000001</v>
          </cell>
          <cell r="R5">
            <v>2.6</v>
          </cell>
          <cell r="S5">
            <v>2.3140000000000001</v>
          </cell>
          <cell r="T5">
            <v>2.1709999999999998</v>
          </cell>
          <cell r="U5">
            <v>2.14825</v>
          </cell>
          <cell r="V5">
            <v>2.1385000000000001</v>
          </cell>
          <cell r="W5">
            <v>2.0410000000000004</v>
          </cell>
          <cell r="X5">
            <v>2.0137</v>
          </cell>
          <cell r="Y5">
            <v>2.0020000000000002</v>
          </cell>
          <cell r="Z5">
            <v>1.8199999999999998</v>
          </cell>
        </row>
        <row r="6">
          <cell r="N6" t="str">
            <v>H18</v>
          </cell>
          <cell r="O6">
            <v>4</v>
          </cell>
          <cell r="P6">
            <v>5.07</v>
          </cell>
          <cell r="Q6">
            <v>4.0999999999999996</v>
          </cell>
          <cell r="R6">
            <v>3.42</v>
          </cell>
          <cell r="S6">
            <v>2.82</v>
          </cell>
          <cell r="T6">
            <v>2.82</v>
          </cell>
          <cell r="U6">
            <v>2.7927249999999999</v>
          </cell>
          <cell r="V6">
            <v>2.75</v>
          </cell>
          <cell r="W6">
            <v>2.5499999999999998</v>
          </cell>
          <cell r="X6">
            <v>2.61781</v>
          </cell>
          <cell r="Y6">
            <v>2.5049999999999999</v>
          </cell>
          <cell r="Z6">
            <v>2.1524999999999999</v>
          </cell>
        </row>
        <row r="7">
          <cell r="N7" t="str">
            <v>H30</v>
          </cell>
          <cell r="O7">
            <v>5</v>
          </cell>
          <cell r="P7">
            <v>5.07</v>
          </cell>
          <cell r="Q7">
            <v>4.0999999999999996</v>
          </cell>
          <cell r="R7">
            <v>3.42</v>
          </cell>
          <cell r="S7">
            <v>2.87</v>
          </cell>
          <cell r="T7">
            <v>2.87</v>
          </cell>
          <cell r="U7">
            <v>3.6305424999999998</v>
          </cell>
          <cell r="V7">
            <v>2.8449999999999998</v>
          </cell>
          <cell r="W7">
            <v>2.75</v>
          </cell>
          <cell r="X7">
            <v>3.4031530000000001</v>
          </cell>
          <cell r="Y7">
            <v>2.71</v>
          </cell>
          <cell r="Z7">
            <v>2.52</v>
          </cell>
        </row>
        <row r="8">
          <cell r="N8" t="str">
            <v>XB80</v>
          </cell>
          <cell r="O8">
            <v>6</v>
          </cell>
          <cell r="P8">
            <v>14.22</v>
          </cell>
          <cell r="Q8">
            <v>11.33</v>
          </cell>
          <cell r="R8">
            <v>9.3800000000000008</v>
          </cell>
          <cell r="S8">
            <v>7.28</v>
          </cell>
          <cell r="T8">
            <v>7.28</v>
          </cell>
          <cell r="U8">
            <v>4.7197052499999996</v>
          </cell>
          <cell r="V8">
            <v>6.9749999999999996</v>
          </cell>
          <cell r="W8">
            <v>6.17</v>
          </cell>
          <cell r="X8">
            <v>4.4240989000000006</v>
          </cell>
          <cell r="Y8">
            <v>5.95</v>
          </cell>
          <cell r="Z8">
            <v>5.3375000000000004</v>
          </cell>
        </row>
        <row r="9">
          <cell r="N9" t="str">
            <v>X60</v>
          </cell>
          <cell r="O9">
            <v>7</v>
          </cell>
          <cell r="P9">
            <v>9.6300000000000008</v>
          </cell>
          <cell r="Q9">
            <v>7.92</v>
          </cell>
          <cell r="R9">
            <v>6.67</v>
          </cell>
          <cell r="S9">
            <v>5.25</v>
          </cell>
          <cell r="T9">
            <v>5.25</v>
          </cell>
          <cell r="U9">
            <v>6.1356168249999996</v>
          </cell>
          <cell r="V9">
            <v>5.04</v>
          </cell>
          <cell r="W9">
            <v>4.4800000000000004</v>
          </cell>
          <cell r="X9">
            <v>5.751328570000001</v>
          </cell>
          <cell r="Y9">
            <v>4.3250000000000002</v>
          </cell>
          <cell r="Z9">
            <v>3.6174999999999997</v>
          </cell>
        </row>
        <row r="10">
          <cell r="N10" t="str">
            <v>T</v>
          </cell>
          <cell r="O10">
            <v>8</v>
          </cell>
          <cell r="P10">
            <v>3.24</v>
          </cell>
          <cell r="Q10">
            <v>3.8149999999999999</v>
          </cell>
          <cell r="R10">
            <v>8</v>
          </cell>
          <cell r="S10">
            <v>6.36</v>
          </cell>
          <cell r="U10" t="str">
            <v>-</v>
          </cell>
          <cell r="V10">
            <v>10.35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</row>
        <row r="11">
          <cell r="N11" t="str">
            <v>UST</v>
          </cell>
          <cell r="O11">
            <v>9</v>
          </cell>
          <cell r="P11">
            <v>2.4500000000000002</v>
          </cell>
          <cell r="Q11" t="str">
            <v>-</v>
          </cell>
          <cell r="R11" t="str">
            <v>-</v>
          </cell>
          <cell r="S11">
            <v>10.53</v>
          </cell>
          <cell r="V11">
            <v>14.48</v>
          </cell>
          <cell r="X11">
            <v>18.2</v>
          </cell>
          <cell r="Z11">
            <v>24.58</v>
          </cell>
        </row>
      </sheetData>
      <sheetData sheetId="1" refreshError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 A MB"/>
      <sheetName val="110KV"/>
      <sheetName val="Von-Dau tu "/>
      <sheetName val="CBKC-220"/>
      <sheetName val="TD 1"/>
      <sheetName val="TD Son La"/>
      <sheetName val="ND 1"/>
      <sheetName val="DLHN"/>
      <sheetName val="Sheet6"/>
      <sheetName val="DLHP"/>
      <sheetName val="VTDL"/>
      <sheetName val="TTDH"/>
      <sheetName val="CTDL 1"/>
      <sheetName val="TTD 1"/>
      <sheetName val="Sheet3"/>
      <sheetName val="NMTDHB"/>
      <sheetName val="Ban A HB"/>
      <sheetName val="NMNDPL"/>
      <sheetName val="NMDUBi"/>
      <sheetName val="NMDNBinh"/>
      <sheetName val="Sheet5"/>
      <sheetName val="Ao"/>
      <sheetName val="Sheet4"/>
      <sheetName val="Truong DTND"/>
      <sheetName val="Truong CDDL"/>
      <sheetName val="Truong THD3"/>
      <sheetName val="truong THD2"/>
      <sheetName val="Sheet2"/>
      <sheetName val="DL Ninh Binh"/>
      <sheetName val="Sheet1"/>
      <sheetName val="CBKC-110"/>
      <sheetName val="XXXXXXXX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L"/>
      <sheetName val="Thi nghiem"/>
      <sheetName val="Btong"/>
      <sheetName val="Ctiet Cthe"/>
      <sheetName val="VLNC Cthe"/>
      <sheetName val="THKP Cthe"/>
      <sheetName val="CtietTram"/>
      <sheetName val="VLNC Tram"/>
      <sheetName val="THKPTram"/>
      <sheetName val="CtietHthe"/>
      <sheetName val="VLNC Hthe"/>
      <sheetName val="THKP Hthe"/>
      <sheetName val="CS"/>
      <sheetName val="Chung"/>
      <sheetName val="Ksat_Tke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put"/>
      <sheetName val="Pvon"/>
      <sheetName val="tong hop"/>
      <sheetName val="CB"/>
      <sheetName val="KT"/>
      <sheetName val="KT(G-10%)"/>
      <sheetName val="KT(VDT+10%)"/>
      <sheetName val="KT(~G&amp;VDT)"/>
      <sheetName val="CB(G-10%)"/>
      <sheetName val="CB(VDT+10%)"/>
      <sheetName val="CB(~G&amp;VDT)"/>
      <sheetName val="XL4Poppy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136"/>
  <sheetViews>
    <sheetView topLeftCell="B120" zoomScaleNormal="100" workbookViewId="0">
      <selection activeCell="H26" sqref="H26"/>
    </sheetView>
  </sheetViews>
  <sheetFormatPr defaultRowHeight="13.2"/>
  <cols>
    <col min="1" max="1" width="9.109375" style="279" hidden="1" customWidth="1"/>
    <col min="2" max="2" width="5.88671875" style="279" customWidth="1"/>
    <col min="3" max="3" width="23.5546875" style="289" customWidth="1"/>
    <col min="4" max="4" width="7" style="282" customWidth="1"/>
    <col min="5" max="5" width="13.33203125" style="288" customWidth="1"/>
    <col min="6" max="6" width="13.6640625" style="287" customWidth="1"/>
    <col min="7" max="8" width="13.6640625" style="286" customWidth="1"/>
    <col min="9" max="9" width="7.88671875" style="282" customWidth="1"/>
    <col min="10" max="10" width="7.88671875" style="285" customWidth="1"/>
    <col min="11" max="11" width="11.33203125" style="284" customWidth="1"/>
    <col min="12" max="12" width="11.33203125" style="279" customWidth="1"/>
    <col min="13" max="13" width="14.5546875" style="279" customWidth="1"/>
    <col min="14" max="14" width="7.88671875" style="283" hidden="1" customWidth="1"/>
    <col min="15" max="15" width="7.5546875" style="279" hidden="1" customWidth="1"/>
    <col min="16" max="16" width="10.88671875" style="279" hidden="1" customWidth="1"/>
    <col min="17" max="17" width="18.33203125" style="282" customWidth="1"/>
    <col min="18" max="20" width="9.109375" style="282" customWidth="1"/>
    <col min="21" max="21" width="34.5546875" style="281" customWidth="1"/>
    <col min="22" max="23" width="17.44140625" style="280" customWidth="1"/>
    <col min="24" max="24" width="7.88671875" style="279" hidden="1" customWidth="1"/>
    <col min="25" max="25" width="18.44140625" style="279" hidden="1" customWidth="1"/>
    <col min="26" max="39" width="9.109375" style="279" hidden="1" customWidth="1"/>
    <col min="40" max="40" width="0" style="279" hidden="1" customWidth="1"/>
    <col min="41" max="262" width="9.109375" style="279"/>
    <col min="263" max="263" width="4.44140625" style="279" bestFit="1" customWidth="1"/>
    <col min="264" max="264" width="19.5546875" style="279" customWidth="1"/>
    <col min="265" max="265" width="7" style="279" customWidth="1"/>
    <col min="266" max="266" width="7.33203125" style="279" customWidth="1"/>
    <col min="267" max="267" width="10.109375" style="279" bestFit="1" customWidth="1"/>
    <col min="268" max="268" width="8.6640625" style="279" customWidth="1"/>
    <col min="269" max="269" width="9.88671875" style="279" customWidth="1"/>
    <col min="270" max="270" width="0" style="279" hidden="1" customWidth="1"/>
    <col min="271" max="271" width="6.88671875" style="279" customWidth="1"/>
    <col min="272" max="272" width="5.5546875" style="279" customWidth="1"/>
    <col min="273" max="273" width="8.88671875" style="279" customWidth="1"/>
    <col min="274" max="274" width="9.44140625" style="279" customWidth="1"/>
    <col min="275" max="275" width="12.33203125" style="279" customWidth="1"/>
    <col min="276" max="276" width="7.5546875" style="279" bestFit="1" customWidth="1"/>
    <col min="277" max="277" width="17.6640625" style="279" bestFit="1" customWidth="1"/>
    <col min="278" max="278" width="16.109375" style="279" customWidth="1"/>
    <col min="279" max="279" width="8.33203125" style="279" customWidth="1"/>
    <col min="280" max="280" width="10.88671875" style="279" customWidth="1"/>
    <col min="281" max="518" width="9.109375" style="279"/>
    <col min="519" max="519" width="4.44140625" style="279" bestFit="1" customWidth="1"/>
    <col min="520" max="520" width="19.5546875" style="279" customWidth="1"/>
    <col min="521" max="521" width="7" style="279" customWidth="1"/>
    <col min="522" max="522" width="7.33203125" style="279" customWidth="1"/>
    <col min="523" max="523" width="10.109375" style="279" bestFit="1" customWidth="1"/>
    <col min="524" max="524" width="8.6640625" style="279" customWidth="1"/>
    <col min="525" max="525" width="9.88671875" style="279" customWidth="1"/>
    <col min="526" max="526" width="0" style="279" hidden="1" customWidth="1"/>
    <col min="527" max="527" width="6.88671875" style="279" customWidth="1"/>
    <col min="528" max="528" width="5.5546875" style="279" customWidth="1"/>
    <col min="529" max="529" width="8.88671875" style="279" customWidth="1"/>
    <col min="530" max="530" width="9.44140625" style="279" customWidth="1"/>
    <col min="531" max="531" width="12.33203125" style="279" customWidth="1"/>
    <col min="532" max="532" width="7.5546875" style="279" bestFit="1" customWidth="1"/>
    <col min="533" max="533" width="17.6640625" style="279" bestFit="1" customWidth="1"/>
    <col min="534" max="534" width="16.109375" style="279" customWidth="1"/>
    <col min="535" max="535" width="8.33203125" style="279" customWidth="1"/>
    <col min="536" max="536" width="10.88671875" style="279" customWidth="1"/>
    <col min="537" max="774" width="9.109375" style="279"/>
    <col min="775" max="775" width="4.44140625" style="279" bestFit="1" customWidth="1"/>
    <col min="776" max="776" width="19.5546875" style="279" customWidth="1"/>
    <col min="777" max="777" width="7" style="279" customWidth="1"/>
    <col min="778" max="778" width="7.33203125" style="279" customWidth="1"/>
    <col min="779" max="779" width="10.109375" style="279" bestFit="1" customWidth="1"/>
    <col min="780" max="780" width="8.6640625" style="279" customWidth="1"/>
    <col min="781" max="781" width="9.88671875" style="279" customWidth="1"/>
    <col min="782" max="782" width="0" style="279" hidden="1" customWidth="1"/>
    <col min="783" max="783" width="6.88671875" style="279" customWidth="1"/>
    <col min="784" max="784" width="5.5546875" style="279" customWidth="1"/>
    <col min="785" max="785" width="8.88671875" style="279" customWidth="1"/>
    <col min="786" max="786" width="9.44140625" style="279" customWidth="1"/>
    <col min="787" max="787" width="12.33203125" style="279" customWidth="1"/>
    <col min="788" max="788" width="7.5546875" style="279" bestFit="1" customWidth="1"/>
    <col min="789" max="789" width="17.6640625" style="279" bestFit="1" customWidth="1"/>
    <col min="790" max="790" width="16.109375" style="279" customWidth="1"/>
    <col min="791" max="791" width="8.33203125" style="279" customWidth="1"/>
    <col min="792" max="792" width="10.88671875" style="279" customWidth="1"/>
    <col min="793" max="1030" width="9.109375" style="279"/>
    <col min="1031" max="1031" width="4.44140625" style="279" bestFit="1" customWidth="1"/>
    <col min="1032" max="1032" width="19.5546875" style="279" customWidth="1"/>
    <col min="1033" max="1033" width="7" style="279" customWidth="1"/>
    <col min="1034" max="1034" width="7.33203125" style="279" customWidth="1"/>
    <col min="1035" max="1035" width="10.109375" style="279" bestFit="1" customWidth="1"/>
    <col min="1036" max="1036" width="8.6640625" style="279" customWidth="1"/>
    <col min="1037" max="1037" width="9.88671875" style="279" customWidth="1"/>
    <col min="1038" max="1038" width="0" style="279" hidden="1" customWidth="1"/>
    <col min="1039" max="1039" width="6.88671875" style="279" customWidth="1"/>
    <col min="1040" max="1040" width="5.5546875" style="279" customWidth="1"/>
    <col min="1041" max="1041" width="8.88671875" style="279" customWidth="1"/>
    <col min="1042" max="1042" width="9.44140625" style="279" customWidth="1"/>
    <col min="1043" max="1043" width="12.33203125" style="279" customWidth="1"/>
    <col min="1044" max="1044" width="7.5546875" style="279" bestFit="1" customWidth="1"/>
    <col min="1045" max="1045" width="17.6640625" style="279" bestFit="1" customWidth="1"/>
    <col min="1046" max="1046" width="16.109375" style="279" customWidth="1"/>
    <col min="1047" max="1047" width="8.33203125" style="279" customWidth="1"/>
    <col min="1048" max="1048" width="10.88671875" style="279" customWidth="1"/>
    <col min="1049" max="1286" width="9.109375" style="279"/>
    <col min="1287" max="1287" width="4.44140625" style="279" bestFit="1" customWidth="1"/>
    <col min="1288" max="1288" width="19.5546875" style="279" customWidth="1"/>
    <col min="1289" max="1289" width="7" style="279" customWidth="1"/>
    <col min="1290" max="1290" width="7.33203125" style="279" customWidth="1"/>
    <col min="1291" max="1291" width="10.109375" style="279" bestFit="1" customWidth="1"/>
    <col min="1292" max="1292" width="8.6640625" style="279" customWidth="1"/>
    <col min="1293" max="1293" width="9.88671875" style="279" customWidth="1"/>
    <col min="1294" max="1294" width="0" style="279" hidden="1" customWidth="1"/>
    <col min="1295" max="1295" width="6.88671875" style="279" customWidth="1"/>
    <col min="1296" max="1296" width="5.5546875" style="279" customWidth="1"/>
    <col min="1297" max="1297" width="8.88671875" style="279" customWidth="1"/>
    <col min="1298" max="1298" width="9.44140625" style="279" customWidth="1"/>
    <col min="1299" max="1299" width="12.33203125" style="279" customWidth="1"/>
    <col min="1300" max="1300" width="7.5546875" style="279" bestFit="1" customWidth="1"/>
    <col min="1301" max="1301" width="17.6640625" style="279" bestFit="1" customWidth="1"/>
    <col min="1302" max="1302" width="16.109375" style="279" customWidth="1"/>
    <col min="1303" max="1303" width="8.33203125" style="279" customWidth="1"/>
    <col min="1304" max="1304" width="10.88671875" style="279" customWidth="1"/>
    <col min="1305" max="1542" width="9.109375" style="279"/>
    <col min="1543" max="1543" width="4.44140625" style="279" bestFit="1" customWidth="1"/>
    <col min="1544" max="1544" width="19.5546875" style="279" customWidth="1"/>
    <col min="1545" max="1545" width="7" style="279" customWidth="1"/>
    <col min="1546" max="1546" width="7.33203125" style="279" customWidth="1"/>
    <col min="1547" max="1547" width="10.109375" style="279" bestFit="1" customWidth="1"/>
    <col min="1548" max="1548" width="8.6640625" style="279" customWidth="1"/>
    <col min="1549" max="1549" width="9.88671875" style="279" customWidth="1"/>
    <col min="1550" max="1550" width="0" style="279" hidden="1" customWidth="1"/>
    <col min="1551" max="1551" width="6.88671875" style="279" customWidth="1"/>
    <col min="1552" max="1552" width="5.5546875" style="279" customWidth="1"/>
    <col min="1553" max="1553" width="8.88671875" style="279" customWidth="1"/>
    <col min="1554" max="1554" width="9.44140625" style="279" customWidth="1"/>
    <col min="1555" max="1555" width="12.33203125" style="279" customWidth="1"/>
    <col min="1556" max="1556" width="7.5546875" style="279" bestFit="1" customWidth="1"/>
    <col min="1557" max="1557" width="17.6640625" style="279" bestFit="1" customWidth="1"/>
    <col min="1558" max="1558" width="16.109375" style="279" customWidth="1"/>
    <col min="1559" max="1559" width="8.33203125" style="279" customWidth="1"/>
    <col min="1560" max="1560" width="10.88671875" style="279" customWidth="1"/>
    <col min="1561" max="1798" width="9.109375" style="279"/>
    <col min="1799" max="1799" width="4.44140625" style="279" bestFit="1" customWidth="1"/>
    <col min="1800" max="1800" width="19.5546875" style="279" customWidth="1"/>
    <col min="1801" max="1801" width="7" style="279" customWidth="1"/>
    <col min="1802" max="1802" width="7.33203125" style="279" customWidth="1"/>
    <col min="1803" max="1803" width="10.109375" style="279" bestFit="1" customWidth="1"/>
    <col min="1804" max="1804" width="8.6640625" style="279" customWidth="1"/>
    <col min="1805" max="1805" width="9.88671875" style="279" customWidth="1"/>
    <col min="1806" max="1806" width="0" style="279" hidden="1" customWidth="1"/>
    <col min="1807" max="1807" width="6.88671875" style="279" customWidth="1"/>
    <col min="1808" max="1808" width="5.5546875" style="279" customWidth="1"/>
    <col min="1809" max="1809" width="8.88671875" style="279" customWidth="1"/>
    <col min="1810" max="1810" width="9.44140625" style="279" customWidth="1"/>
    <col min="1811" max="1811" width="12.33203125" style="279" customWidth="1"/>
    <col min="1812" max="1812" width="7.5546875" style="279" bestFit="1" customWidth="1"/>
    <col min="1813" max="1813" width="17.6640625" style="279" bestFit="1" customWidth="1"/>
    <col min="1814" max="1814" width="16.109375" style="279" customWidth="1"/>
    <col min="1815" max="1815" width="8.33203125" style="279" customWidth="1"/>
    <col min="1816" max="1816" width="10.88671875" style="279" customWidth="1"/>
    <col min="1817" max="2054" width="9.109375" style="279"/>
    <col min="2055" max="2055" width="4.44140625" style="279" bestFit="1" customWidth="1"/>
    <col min="2056" max="2056" width="19.5546875" style="279" customWidth="1"/>
    <col min="2057" max="2057" width="7" style="279" customWidth="1"/>
    <col min="2058" max="2058" width="7.33203125" style="279" customWidth="1"/>
    <col min="2059" max="2059" width="10.109375" style="279" bestFit="1" customWidth="1"/>
    <col min="2060" max="2060" width="8.6640625" style="279" customWidth="1"/>
    <col min="2061" max="2061" width="9.88671875" style="279" customWidth="1"/>
    <col min="2062" max="2062" width="0" style="279" hidden="1" customWidth="1"/>
    <col min="2063" max="2063" width="6.88671875" style="279" customWidth="1"/>
    <col min="2064" max="2064" width="5.5546875" style="279" customWidth="1"/>
    <col min="2065" max="2065" width="8.88671875" style="279" customWidth="1"/>
    <col min="2066" max="2066" width="9.44140625" style="279" customWidth="1"/>
    <col min="2067" max="2067" width="12.33203125" style="279" customWidth="1"/>
    <col min="2068" max="2068" width="7.5546875" style="279" bestFit="1" customWidth="1"/>
    <col min="2069" max="2069" width="17.6640625" style="279" bestFit="1" customWidth="1"/>
    <col min="2070" max="2070" width="16.109375" style="279" customWidth="1"/>
    <col min="2071" max="2071" width="8.33203125" style="279" customWidth="1"/>
    <col min="2072" max="2072" width="10.88671875" style="279" customWidth="1"/>
    <col min="2073" max="2310" width="9.109375" style="279"/>
    <col min="2311" max="2311" width="4.44140625" style="279" bestFit="1" customWidth="1"/>
    <col min="2312" max="2312" width="19.5546875" style="279" customWidth="1"/>
    <col min="2313" max="2313" width="7" style="279" customWidth="1"/>
    <col min="2314" max="2314" width="7.33203125" style="279" customWidth="1"/>
    <col min="2315" max="2315" width="10.109375" style="279" bestFit="1" customWidth="1"/>
    <col min="2316" max="2316" width="8.6640625" style="279" customWidth="1"/>
    <col min="2317" max="2317" width="9.88671875" style="279" customWidth="1"/>
    <col min="2318" max="2318" width="0" style="279" hidden="1" customWidth="1"/>
    <col min="2319" max="2319" width="6.88671875" style="279" customWidth="1"/>
    <col min="2320" max="2320" width="5.5546875" style="279" customWidth="1"/>
    <col min="2321" max="2321" width="8.88671875" style="279" customWidth="1"/>
    <col min="2322" max="2322" width="9.44140625" style="279" customWidth="1"/>
    <col min="2323" max="2323" width="12.33203125" style="279" customWidth="1"/>
    <col min="2324" max="2324" width="7.5546875" style="279" bestFit="1" customWidth="1"/>
    <col min="2325" max="2325" width="17.6640625" style="279" bestFit="1" customWidth="1"/>
    <col min="2326" max="2326" width="16.109375" style="279" customWidth="1"/>
    <col min="2327" max="2327" width="8.33203125" style="279" customWidth="1"/>
    <col min="2328" max="2328" width="10.88671875" style="279" customWidth="1"/>
    <col min="2329" max="2566" width="9.109375" style="279"/>
    <col min="2567" max="2567" width="4.44140625" style="279" bestFit="1" customWidth="1"/>
    <col min="2568" max="2568" width="19.5546875" style="279" customWidth="1"/>
    <col min="2569" max="2569" width="7" style="279" customWidth="1"/>
    <col min="2570" max="2570" width="7.33203125" style="279" customWidth="1"/>
    <col min="2571" max="2571" width="10.109375" style="279" bestFit="1" customWidth="1"/>
    <col min="2572" max="2572" width="8.6640625" style="279" customWidth="1"/>
    <col min="2573" max="2573" width="9.88671875" style="279" customWidth="1"/>
    <col min="2574" max="2574" width="0" style="279" hidden="1" customWidth="1"/>
    <col min="2575" max="2575" width="6.88671875" style="279" customWidth="1"/>
    <col min="2576" max="2576" width="5.5546875" style="279" customWidth="1"/>
    <col min="2577" max="2577" width="8.88671875" style="279" customWidth="1"/>
    <col min="2578" max="2578" width="9.44140625" style="279" customWidth="1"/>
    <col min="2579" max="2579" width="12.33203125" style="279" customWidth="1"/>
    <col min="2580" max="2580" width="7.5546875" style="279" bestFit="1" customWidth="1"/>
    <col min="2581" max="2581" width="17.6640625" style="279" bestFit="1" customWidth="1"/>
    <col min="2582" max="2582" width="16.109375" style="279" customWidth="1"/>
    <col min="2583" max="2583" width="8.33203125" style="279" customWidth="1"/>
    <col min="2584" max="2584" width="10.88671875" style="279" customWidth="1"/>
    <col min="2585" max="2822" width="9.109375" style="279"/>
    <col min="2823" max="2823" width="4.44140625" style="279" bestFit="1" customWidth="1"/>
    <col min="2824" max="2824" width="19.5546875" style="279" customWidth="1"/>
    <col min="2825" max="2825" width="7" style="279" customWidth="1"/>
    <col min="2826" max="2826" width="7.33203125" style="279" customWidth="1"/>
    <col min="2827" max="2827" width="10.109375" style="279" bestFit="1" customWidth="1"/>
    <col min="2828" max="2828" width="8.6640625" style="279" customWidth="1"/>
    <col min="2829" max="2829" width="9.88671875" style="279" customWidth="1"/>
    <col min="2830" max="2830" width="0" style="279" hidden="1" customWidth="1"/>
    <col min="2831" max="2831" width="6.88671875" style="279" customWidth="1"/>
    <col min="2832" max="2832" width="5.5546875" style="279" customWidth="1"/>
    <col min="2833" max="2833" width="8.88671875" style="279" customWidth="1"/>
    <col min="2834" max="2834" width="9.44140625" style="279" customWidth="1"/>
    <col min="2835" max="2835" width="12.33203125" style="279" customWidth="1"/>
    <col min="2836" max="2836" width="7.5546875" style="279" bestFit="1" customWidth="1"/>
    <col min="2837" max="2837" width="17.6640625" style="279" bestFit="1" customWidth="1"/>
    <col min="2838" max="2838" width="16.109375" style="279" customWidth="1"/>
    <col min="2839" max="2839" width="8.33203125" style="279" customWidth="1"/>
    <col min="2840" max="2840" width="10.88671875" style="279" customWidth="1"/>
    <col min="2841" max="3078" width="9.109375" style="279"/>
    <col min="3079" max="3079" width="4.44140625" style="279" bestFit="1" customWidth="1"/>
    <col min="3080" max="3080" width="19.5546875" style="279" customWidth="1"/>
    <col min="3081" max="3081" width="7" style="279" customWidth="1"/>
    <col min="3082" max="3082" width="7.33203125" style="279" customWidth="1"/>
    <col min="3083" max="3083" width="10.109375" style="279" bestFit="1" customWidth="1"/>
    <col min="3084" max="3084" width="8.6640625" style="279" customWidth="1"/>
    <col min="3085" max="3085" width="9.88671875" style="279" customWidth="1"/>
    <col min="3086" max="3086" width="0" style="279" hidden="1" customWidth="1"/>
    <col min="3087" max="3087" width="6.88671875" style="279" customWidth="1"/>
    <col min="3088" max="3088" width="5.5546875" style="279" customWidth="1"/>
    <col min="3089" max="3089" width="8.88671875" style="279" customWidth="1"/>
    <col min="3090" max="3090" width="9.44140625" style="279" customWidth="1"/>
    <col min="3091" max="3091" width="12.33203125" style="279" customWidth="1"/>
    <col min="3092" max="3092" width="7.5546875" style="279" bestFit="1" customWidth="1"/>
    <col min="3093" max="3093" width="17.6640625" style="279" bestFit="1" customWidth="1"/>
    <col min="3094" max="3094" width="16.109375" style="279" customWidth="1"/>
    <col min="3095" max="3095" width="8.33203125" style="279" customWidth="1"/>
    <col min="3096" max="3096" width="10.88671875" style="279" customWidth="1"/>
    <col min="3097" max="3334" width="9.109375" style="279"/>
    <col min="3335" max="3335" width="4.44140625" style="279" bestFit="1" customWidth="1"/>
    <col min="3336" max="3336" width="19.5546875" style="279" customWidth="1"/>
    <col min="3337" max="3337" width="7" style="279" customWidth="1"/>
    <col min="3338" max="3338" width="7.33203125" style="279" customWidth="1"/>
    <col min="3339" max="3339" width="10.109375" style="279" bestFit="1" customWidth="1"/>
    <col min="3340" max="3340" width="8.6640625" style="279" customWidth="1"/>
    <col min="3341" max="3341" width="9.88671875" style="279" customWidth="1"/>
    <col min="3342" max="3342" width="0" style="279" hidden="1" customWidth="1"/>
    <col min="3343" max="3343" width="6.88671875" style="279" customWidth="1"/>
    <col min="3344" max="3344" width="5.5546875" style="279" customWidth="1"/>
    <col min="3345" max="3345" width="8.88671875" style="279" customWidth="1"/>
    <col min="3346" max="3346" width="9.44140625" style="279" customWidth="1"/>
    <col min="3347" max="3347" width="12.33203125" style="279" customWidth="1"/>
    <col min="3348" max="3348" width="7.5546875" style="279" bestFit="1" customWidth="1"/>
    <col min="3349" max="3349" width="17.6640625" style="279" bestFit="1" customWidth="1"/>
    <col min="3350" max="3350" width="16.109375" style="279" customWidth="1"/>
    <col min="3351" max="3351" width="8.33203125" style="279" customWidth="1"/>
    <col min="3352" max="3352" width="10.88671875" style="279" customWidth="1"/>
    <col min="3353" max="3590" width="9.109375" style="279"/>
    <col min="3591" max="3591" width="4.44140625" style="279" bestFit="1" customWidth="1"/>
    <col min="3592" max="3592" width="19.5546875" style="279" customWidth="1"/>
    <col min="3593" max="3593" width="7" style="279" customWidth="1"/>
    <col min="3594" max="3594" width="7.33203125" style="279" customWidth="1"/>
    <col min="3595" max="3595" width="10.109375" style="279" bestFit="1" customWidth="1"/>
    <col min="3596" max="3596" width="8.6640625" style="279" customWidth="1"/>
    <col min="3597" max="3597" width="9.88671875" style="279" customWidth="1"/>
    <col min="3598" max="3598" width="0" style="279" hidden="1" customWidth="1"/>
    <col min="3599" max="3599" width="6.88671875" style="279" customWidth="1"/>
    <col min="3600" max="3600" width="5.5546875" style="279" customWidth="1"/>
    <col min="3601" max="3601" width="8.88671875" style="279" customWidth="1"/>
    <col min="3602" max="3602" width="9.44140625" style="279" customWidth="1"/>
    <col min="3603" max="3603" width="12.33203125" style="279" customWidth="1"/>
    <col min="3604" max="3604" width="7.5546875" style="279" bestFit="1" customWidth="1"/>
    <col min="3605" max="3605" width="17.6640625" style="279" bestFit="1" customWidth="1"/>
    <col min="3606" max="3606" width="16.109375" style="279" customWidth="1"/>
    <col min="3607" max="3607" width="8.33203125" style="279" customWidth="1"/>
    <col min="3608" max="3608" width="10.88671875" style="279" customWidth="1"/>
    <col min="3609" max="3846" width="9.109375" style="279"/>
    <col min="3847" max="3847" width="4.44140625" style="279" bestFit="1" customWidth="1"/>
    <col min="3848" max="3848" width="19.5546875" style="279" customWidth="1"/>
    <col min="3849" max="3849" width="7" style="279" customWidth="1"/>
    <col min="3850" max="3850" width="7.33203125" style="279" customWidth="1"/>
    <col min="3851" max="3851" width="10.109375" style="279" bestFit="1" customWidth="1"/>
    <col min="3852" max="3852" width="8.6640625" style="279" customWidth="1"/>
    <col min="3853" max="3853" width="9.88671875" style="279" customWidth="1"/>
    <col min="3854" max="3854" width="0" style="279" hidden="1" customWidth="1"/>
    <col min="3855" max="3855" width="6.88671875" style="279" customWidth="1"/>
    <col min="3856" max="3856" width="5.5546875" style="279" customWidth="1"/>
    <col min="3857" max="3857" width="8.88671875" style="279" customWidth="1"/>
    <col min="3858" max="3858" width="9.44140625" style="279" customWidth="1"/>
    <col min="3859" max="3859" width="12.33203125" style="279" customWidth="1"/>
    <col min="3860" max="3860" width="7.5546875" style="279" bestFit="1" customWidth="1"/>
    <col min="3861" max="3861" width="17.6640625" style="279" bestFit="1" customWidth="1"/>
    <col min="3862" max="3862" width="16.109375" style="279" customWidth="1"/>
    <col min="3863" max="3863" width="8.33203125" style="279" customWidth="1"/>
    <col min="3864" max="3864" width="10.88671875" style="279" customWidth="1"/>
    <col min="3865" max="4102" width="9.109375" style="279"/>
    <col min="4103" max="4103" width="4.44140625" style="279" bestFit="1" customWidth="1"/>
    <col min="4104" max="4104" width="19.5546875" style="279" customWidth="1"/>
    <col min="4105" max="4105" width="7" style="279" customWidth="1"/>
    <col min="4106" max="4106" width="7.33203125" style="279" customWidth="1"/>
    <col min="4107" max="4107" width="10.109375" style="279" bestFit="1" customWidth="1"/>
    <col min="4108" max="4108" width="8.6640625" style="279" customWidth="1"/>
    <col min="4109" max="4109" width="9.88671875" style="279" customWidth="1"/>
    <col min="4110" max="4110" width="0" style="279" hidden="1" customWidth="1"/>
    <col min="4111" max="4111" width="6.88671875" style="279" customWidth="1"/>
    <col min="4112" max="4112" width="5.5546875" style="279" customWidth="1"/>
    <col min="4113" max="4113" width="8.88671875" style="279" customWidth="1"/>
    <col min="4114" max="4114" width="9.44140625" style="279" customWidth="1"/>
    <col min="4115" max="4115" width="12.33203125" style="279" customWidth="1"/>
    <col min="4116" max="4116" width="7.5546875" style="279" bestFit="1" customWidth="1"/>
    <col min="4117" max="4117" width="17.6640625" style="279" bestFit="1" customWidth="1"/>
    <col min="4118" max="4118" width="16.109375" style="279" customWidth="1"/>
    <col min="4119" max="4119" width="8.33203125" style="279" customWidth="1"/>
    <col min="4120" max="4120" width="10.88671875" style="279" customWidth="1"/>
    <col min="4121" max="4358" width="9.109375" style="279"/>
    <col min="4359" max="4359" width="4.44140625" style="279" bestFit="1" customWidth="1"/>
    <col min="4360" max="4360" width="19.5546875" style="279" customWidth="1"/>
    <col min="4361" max="4361" width="7" style="279" customWidth="1"/>
    <col min="4362" max="4362" width="7.33203125" style="279" customWidth="1"/>
    <col min="4363" max="4363" width="10.109375" style="279" bestFit="1" customWidth="1"/>
    <col min="4364" max="4364" width="8.6640625" style="279" customWidth="1"/>
    <col min="4365" max="4365" width="9.88671875" style="279" customWidth="1"/>
    <col min="4366" max="4366" width="0" style="279" hidden="1" customWidth="1"/>
    <col min="4367" max="4367" width="6.88671875" style="279" customWidth="1"/>
    <col min="4368" max="4368" width="5.5546875" style="279" customWidth="1"/>
    <col min="4369" max="4369" width="8.88671875" style="279" customWidth="1"/>
    <col min="4370" max="4370" width="9.44140625" style="279" customWidth="1"/>
    <col min="4371" max="4371" width="12.33203125" style="279" customWidth="1"/>
    <col min="4372" max="4372" width="7.5546875" style="279" bestFit="1" customWidth="1"/>
    <col min="4373" max="4373" width="17.6640625" style="279" bestFit="1" customWidth="1"/>
    <col min="4374" max="4374" width="16.109375" style="279" customWidth="1"/>
    <col min="4375" max="4375" width="8.33203125" style="279" customWidth="1"/>
    <col min="4376" max="4376" width="10.88671875" style="279" customWidth="1"/>
    <col min="4377" max="4614" width="9.109375" style="279"/>
    <col min="4615" max="4615" width="4.44140625" style="279" bestFit="1" customWidth="1"/>
    <col min="4616" max="4616" width="19.5546875" style="279" customWidth="1"/>
    <col min="4617" max="4617" width="7" style="279" customWidth="1"/>
    <col min="4618" max="4618" width="7.33203125" style="279" customWidth="1"/>
    <col min="4619" max="4619" width="10.109375" style="279" bestFit="1" customWidth="1"/>
    <col min="4620" max="4620" width="8.6640625" style="279" customWidth="1"/>
    <col min="4621" max="4621" width="9.88671875" style="279" customWidth="1"/>
    <col min="4622" max="4622" width="0" style="279" hidden="1" customWidth="1"/>
    <col min="4623" max="4623" width="6.88671875" style="279" customWidth="1"/>
    <col min="4624" max="4624" width="5.5546875" style="279" customWidth="1"/>
    <col min="4625" max="4625" width="8.88671875" style="279" customWidth="1"/>
    <col min="4626" max="4626" width="9.44140625" style="279" customWidth="1"/>
    <col min="4627" max="4627" width="12.33203125" style="279" customWidth="1"/>
    <col min="4628" max="4628" width="7.5546875" style="279" bestFit="1" customWidth="1"/>
    <col min="4629" max="4629" width="17.6640625" style="279" bestFit="1" customWidth="1"/>
    <col min="4630" max="4630" width="16.109375" style="279" customWidth="1"/>
    <col min="4631" max="4631" width="8.33203125" style="279" customWidth="1"/>
    <col min="4632" max="4632" width="10.88671875" style="279" customWidth="1"/>
    <col min="4633" max="4870" width="9.109375" style="279"/>
    <col min="4871" max="4871" width="4.44140625" style="279" bestFit="1" customWidth="1"/>
    <col min="4872" max="4872" width="19.5546875" style="279" customWidth="1"/>
    <col min="4873" max="4873" width="7" style="279" customWidth="1"/>
    <col min="4874" max="4874" width="7.33203125" style="279" customWidth="1"/>
    <col min="4875" max="4875" width="10.109375" style="279" bestFit="1" customWidth="1"/>
    <col min="4876" max="4876" width="8.6640625" style="279" customWidth="1"/>
    <col min="4877" max="4877" width="9.88671875" style="279" customWidth="1"/>
    <col min="4878" max="4878" width="0" style="279" hidden="1" customWidth="1"/>
    <col min="4879" max="4879" width="6.88671875" style="279" customWidth="1"/>
    <col min="4880" max="4880" width="5.5546875" style="279" customWidth="1"/>
    <col min="4881" max="4881" width="8.88671875" style="279" customWidth="1"/>
    <col min="4882" max="4882" width="9.44140625" style="279" customWidth="1"/>
    <col min="4883" max="4883" width="12.33203125" style="279" customWidth="1"/>
    <col min="4884" max="4884" width="7.5546875" style="279" bestFit="1" customWidth="1"/>
    <col min="4885" max="4885" width="17.6640625" style="279" bestFit="1" customWidth="1"/>
    <col min="4886" max="4886" width="16.109375" style="279" customWidth="1"/>
    <col min="4887" max="4887" width="8.33203125" style="279" customWidth="1"/>
    <col min="4888" max="4888" width="10.88671875" style="279" customWidth="1"/>
    <col min="4889" max="5126" width="9.109375" style="279"/>
    <col min="5127" max="5127" width="4.44140625" style="279" bestFit="1" customWidth="1"/>
    <col min="5128" max="5128" width="19.5546875" style="279" customWidth="1"/>
    <col min="5129" max="5129" width="7" style="279" customWidth="1"/>
    <col min="5130" max="5130" width="7.33203125" style="279" customWidth="1"/>
    <col min="5131" max="5131" width="10.109375" style="279" bestFit="1" customWidth="1"/>
    <col min="5132" max="5132" width="8.6640625" style="279" customWidth="1"/>
    <col min="5133" max="5133" width="9.88671875" style="279" customWidth="1"/>
    <col min="5134" max="5134" width="0" style="279" hidden="1" customWidth="1"/>
    <col min="5135" max="5135" width="6.88671875" style="279" customWidth="1"/>
    <col min="5136" max="5136" width="5.5546875" style="279" customWidth="1"/>
    <col min="5137" max="5137" width="8.88671875" style="279" customWidth="1"/>
    <col min="5138" max="5138" width="9.44140625" style="279" customWidth="1"/>
    <col min="5139" max="5139" width="12.33203125" style="279" customWidth="1"/>
    <col min="5140" max="5140" width="7.5546875" style="279" bestFit="1" customWidth="1"/>
    <col min="5141" max="5141" width="17.6640625" style="279" bestFit="1" customWidth="1"/>
    <col min="5142" max="5142" width="16.109375" style="279" customWidth="1"/>
    <col min="5143" max="5143" width="8.33203125" style="279" customWidth="1"/>
    <col min="5144" max="5144" width="10.88671875" style="279" customWidth="1"/>
    <col min="5145" max="5382" width="9.109375" style="279"/>
    <col min="5383" max="5383" width="4.44140625" style="279" bestFit="1" customWidth="1"/>
    <col min="5384" max="5384" width="19.5546875" style="279" customWidth="1"/>
    <col min="5385" max="5385" width="7" style="279" customWidth="1"/>
    <col min="5386" max="5386" width="7.33203125" style="279" customWidth="1"/>
    <col min="5387" max="5387" width="10.109375" style="279" bestFit="1" customWidth="1"/>
    <col min="5388" max="5388" width="8.6640625" style="279" customWidth="1"/>
    <col min="5389" max="5389" width="9.88671875" style="279" customWidth="1"/>
    <col min="5390" max="5390" width="0" style="279" hidden="1" customWidth="1"/>
    <col min="5391" max="5391" width="6.88671875" style="279" customWidth="1"/>
    <col min="5392" max="5392" width="5.5546875" style="279" customWidth="1"/>
    <col min="5393" max="5393" width="8.88671875" style="279" customWidth="1"/>
    <col min="5394" max="5394" width="9.44140625" style="279" customWidth="1"/>
    <col min="5395" max="5395" width="12.33203125" style="279" customWidth="1"/>
    <col min="5396" max="5396" width="7.5546875" style="279" bestFit="1" customWidth="1"/>
    <col min="5397" max="5397" width="17.6640625" style="279" bestFit="1" customWidth="1"/>
    <col min="5398" max="5398" width="16.109375" style="279" customWidth="1"/>
    <col min="5399" max="5399" width="8.33203125" style="279" customWidth="1"/>
    <col min="5400" max="5400" width="10.88671875" style="279" customWidth="1"/>
    <col min="5401" max="5638" width="9.109375" style="279"/>
    <col min="5639" max="5639" width="4.44140625" style="279" bestFit="1" customWidth="1"/>
    <col min="5640" max="5640" width="19.5546875" style="279" customWidth="1"/>
    <col min="5641" max="5641" width="7" style="279" customWidth="1"/>
    <col min="5642" max="5642" width="7.33203125" style="279" customWidth="1"/>
    <col min="5643" max="5643" width="10.109375" style="279" bestFit="1" customWidth="1"/>
    <col min="5644" max="5644" width="8.6640625" style="279" customWidth="1"/>
    <col min="5645" max="5645" width="9.88671875" style="279" customWidth="1"/>
    <col min="5646" max="5646" width="0" style="279" hidden="1" customWidth="1"/>
    <col min="5647" max="5647" width="6.88671875" style="279" customWidth="1"/>
    <col min="5648" max="5648" width="5.5546875" style="279" customWidth="1"/>
    <col min="5649" max="5649" width="8.88671875" style="279" customWidth="1"/>
    <col min="5650" max="5650" width="9.44140625" style="279" customWidth="1"/>
    <col min="5651" max="5651" width="12.33203125" style="279" customWidth="1"/>
    <col min="5652" max="5652" width="7.5546875" style="279" bestFit="1" customWidth="1"/>
    <col min="5653" max="5653" width="17.6640625" style="279" bestFit="1" customWidth="1"/>
    <col min="5654" max="5654" width="16.109375" style="279" customWidth="1"/>
    <col min="5655" max="5655" width="8.33203125" style="279" customWidth="1"/>
    <col min="5656" max="5656" width="10.88671875" style="279" customWidth="1"/>
    <col min="5657" max="5894" width="9.109375" style="279"/>
    <col min="5895" max="5895" width="4.44140625" style="279" bestFit="1" customWidth="1"/>
    <col min="5896" max="5896" width="19.5546875" style="279" customWidth="1"/>
    <col min="5897" max="5897" width="7" style="279" customWidth="1"/>
    <col min="5898" max="5898" width="7.33203125" style="279" customWidth="1"/>
    <col min="5899" max="5899" width="10.109375" style="279" bestFit="1" customWidth="1"/>
    <col min="5900" max="5900" width="8.6640625" style="279" customWidth="1"/>
    <col min="5901" max="5901" width="9.88671875" style="279" customWidth="1"/>
    <col min="5902" max="5902" width="0" style="279" hidden="1" customWidth="1"/>
    <col min="5903" max="5903" width="6.88671875" style="279" customWidth="1"/>
    <col min="5904" max="5904" width="5.5546875" style="279" customWidth="1"/>
    <col min="5905" max="5905" width="8.88671875" style="279" customWidth="1"/>
    <col min="5906" max="5906" width="9.44140625" style="279" customWidth="1"/>
    <col min="5907" max="5907" width="12.33203125" style="279" customWidth="1"/>
    <col min="5908" max="5908" width="7.5546875" style="279" bestFit="1" customWidth="1"/>
    <col min="5909" max="5909" width="17.6640625" style="279" bestFit="1" customWidth="1"/>
    <col min="5910" max="5910" width="16.109375" style="279" customWidth="1"/>
    <col min="5911" max="5911" width="8.33203125" style="279" customWidth="1"/>
    <col min="5912" max="5912" width="10.88671875" style="279" customWidth="1"/>
    <col min="5913" max="6150" width="9.109375" style="279"/>
    <col min="6151" max="6151" width="4.44140625" style="279" bestFit="1" customWidth="1"/>
    <col min="6152" max="6152" width="19.5546875" style="279" customWidth="1"/>
    <col min="6153" max="6153" width="7" style="279" customWidth="1"/>
    <col min="6154" max="6154" width="7.33203125" style="279" customWidth="1"/>
    <col min="6155" max="6155" width="10.109375" style="279" bestFit="1" customWidth="1"/>
    <col min="6156" max="6156" width="8.6640625" style="279" customWidth="1"/>
    <col min="6157" max="6157" width="9.88671875" style="279" customWidth="1"/>
    <col min="6158" max="6158" width="0" style="279" hidden="1" customWidth="1"/>
    <col min="6159" max="6159" width="6.88671875" style="279" customWidth="1"/>
    <col min="6160" max="6160" width="5.5546875" style="279" customWidth="1"/>
    <col min="6161" max="6161" width="8.88671875" style="279" customWidth="1"/>
    <col min="6162" max="6162" width="9.44140625" style="279" customWidth="1"/>
    <col min="6163" max="6163" width="12.33203125" style="279" customWidth="1"/>
    <col min="6164" max="6164" width="7.5546875" style="279" bestFit="1" customWidth="1"/>
    <col min="6165" max="6165" width="17.6640625" style="279" bestFit="1" customWidth="1"/>
    <col min="6166" max="6166" width="16.109375" style="279" customWidth="1"/>
    <col min="6167" max="6167" width="8.33203125" style="279" customWidth="1"/>
    <col min="6168" max="6168" width="10.88671875" style="279" customWidth="1"/>
    <col min="6169" max="6406" width="9.109375" style="279"/>
    <col min="6407" max="6407" width="4.44140625" style="279" bestFit="1" customWidth="1"/>
    <col min="6408" max="6408" width="19.5546875" style="279" customWidth="1"/>
    <col min="6409" max="6409" width="7" style="279" customWidth="1"/>
    <col min="6410" max="6410" width="7.33203125" style="279" customWidth="1"/>
    <col min="6411" max="6411" width="10.109375" style="279" bestFit="1" customWidth="1"/>
    <col min="6412" max="6412" width="8.6640625" style="279" customWidth="1"/>
    <col min="6413" max="6413" width="9.88671875" style="279" customWidth="1"/>
    <col min="6414" max="6414" width="0" style="279" hidden="1" customWidth="1"/>
    <col min="6415" max="6415" width="6.88671875" style="279" customWidth="1"/>
    <col min="6416" max="6416" width="5.5546875" style="279" customWidth="1"/>
    <col min="6417" max="6417" width="8.88671875" style="279" customWidth="1"/>
    <col min="6418" max="6418" width="9.44140625" style="279" customWidth="1"/>
    <col min="6419" max="6419" width="12.33203125" style="279" customWidth="1"/>
    <col min="6420" max="6420" width="7.5546875" style="279" bestFit="1" customWidth="1"/>
    <col min="6421" max="6421" width="17.6640625" style="279" bestFit="1" customWidth="1"/>
    <col min="6422" max="6422" width="16.109375" style="279" customWidth="1"/>
    <col min="6423" max="6423" width="8.33203125" style="279" customWidth="1"/>
    <col min="6424" max="6424" width="10.88671875" style="279" customWidth="1"/>
    <col min="6425" max="6662" width="9.109375" style="279"/>
    <col min="6663" max="6663" width="4.44140625" style="279" bestFit="1" customWidth="1"/>
    <col min="6664" max="6664" width="19.5546875" style="279" customWidth="1"/>
    <col min="6665" max="6665" width="7" style="279" customWidth="1"/>
    <col min="6666" max="6666" width="7.33203125" style="279" customWidth="1"/>
    <col min="6667" max="6667" width="10.109375" style="279" bestFit="1" customWidth="1"/>
    <col min="6668" max="6668" width="8.6640625" style="279" customWidth="1"/>
    <col min="6669" max="6669" width="9.88671875" style="279" customWidth="1"/>
    <col min="6670" max="6670" width="0" style="279" hidden="1" customWidth="1"/>
    <col min="6671" max="6671" width="6.88671875" style="279" customWidth="1"/>
    <col min="6672" max="6672" width="5.5546875" style="279" customWidth="1"/>
    <col min="6673" max="6673" width="8.88671875" style="279" customWidth="1"/>
    <col min="6674" max="6674" width="9.44140625" style="279" customWidth="1"/>
    <col min="6675" max="6675" width="12.33203125" style="279" customWidth="1"/>
    <col min="6676" max="6676" width="7.5546875" style="279" bestFit="1" customWidth="1"/>
    <col min="6677" max="6677" width="17.6640625" style="279" bestFit="1" customWidth="1"/>
    <col min="6678" max="6678" width="16.109375" style="279" customWidth="1"/>
    <col min="6679" max="6679" width="8.33203125" style="279" customWidth="1"/>
    <col min="6680" max="6680" width="10.88671875" style="279" customWidth="1"/>
    <col min="6681" max="6918" width="9.109375" style="279"/>
    <col min="6919" max="6919" width="4.44140625" style="279" bestFit="1" customWidth="1"/>
    <col min="6920" max="6920" width="19.5546875" style="279" customWidth="1"/>
    <col min="6921" max="6921" width="7" style="279" customWidth="1"/>
    <col min="6922" max="6922" width="7.33203125" style="279" customWidth="1"/>
    <col min="6923" max="6923" width="10.109375" style="279" bestFit="1" customWidth="1"/>
    <col min="6924" max="6924" width="8.6640625" style="279" customWidth="1"/>
    <col min="6925" max="6925" width="9.88671875" style="279" customWidth="1"/>
    <col min="6926" max="6926" width="0" style="279" hidden="1" customWidth="1"/>
    <col min="6927" max="6927" width="6.88671875" style="279" customWidth="1"/>
    <col min="6928" max="6928" width="5.5546875" style="279" customWidth="1"/>
    <col min="6929" max="6929" width="8.88671875" style="279" customWidth="1"/>
    <col min="6930" max="6930" width="9.44140625" style="279" customWidth="1"/>
    <col min="6931" max="6931" width="12.33203125" style="279" customWidth="1"/>
    <col min="6932" max="6932" width="7.5546875" style="279" bestFit="1" customWidth="1"/>
    <col min="6933" max="6933" width="17.6640625" style="279" bestFit="1" customWidth="1"/>
    <col min="6934" max="6934" width="16.109375" style="279" customWidth="1"/>
    <col min="6935" max="6935" width="8.33203125" style="279" customWidth="1"/>
    <col min="6936" max="6936" width="10.88671875" style="279" customWidth="1"/>
    <col min="6937" max="7174" width="9.109375" style="279"/>
    <col min="7175" max="7175" width="4.44140625" style="279" bestFit="1" customWidth="1"/>
    <col min="7176" max="7176" width="19.5546875" style="279" customWidth="1"/>
    <col min="7177" max="7177" width="7" style="279" customWidth="1"/>
    <col min="7178" max="7178" width="7.33203125" style="279" customWidth="1"/>
    <col min="7179" max="7179" width="10.109375" style="279" bestFit="1" customWidth="1"/>
    <col min="7180" max="7180" width="8.6640625" style="279" customWidth="1"/>
    <col min="7181" max="7181" width="9.88671875" style="279" customWidth="1"/>
    <col min="7182" max="7182" width="0" style="279" hidden="1" customWidth="1"/>
    <col min="7183" max="7183" width="6.88671875" style="279" customWidth="1"/>
    <col min="7184" max="7184" width="5.5546875" style="279" customWidth="1"/>
    <col min="7185" max="7185" width="8.88671875" style="279" customWidth="1"/>
    <col min="7186" max="7186" width="9.44140625" style="279" customWidth="1"/>
    <col min="7187" max="7187" width="12.33203125" style="279" customWidth="1"/>
    <col min="7188" max="7188" width="7.5546875" style="279" bestFit="1" customWidth="1"/>
    <col min="7189" max="7189" width="17.6640625" style="279" bestFit="1" customWidth="1"/>
    <col min="7190" max="7190" width="16.109375" style="279" customWidth="1"/>
    <col min="7191" max="7191" width="8.33203125" style="279" customWidth="1"/>
    <col min="7192" max="7192" width="10.88671875" style="279" customWidth="1"/>
    <col min="7193" max="7430" width="9.109375" style="279"/>
    <col min="7431" max="7431" width="4.44140625" style="279" bestFit="1" customWidth="1"/>
    <col min="7432" max="7432" width="19.5546875" style="279" customWidth="1"/>
    <col min="7433" max="7433" width="7" style="279" customWidth="1"/>
    <col min="7434" max="7434" width="7.33203125" style="279" customWidth="1"/>
    <col min="7435" max="7435" width="10.109375" style="279" bestFit="1" customWidth="1"/>
    <col min="7436" max="7436" width="8.6640625" style="279" customWidth="1"/>
    <col min="7437" max="7437" width="9.88671875" style="279" customWidth="1"/>
    <col min="7438" max="7438" width="0" style="279" hidden="1" customWidth="1"/>
    <col min="7439" max="7439" width="6.88671875" style="279" customWidth="1"/>
    <col min="7440" max="7440" width="5.5546875" style="279" customWidth="1"/>
    <col min="7441" max="7441" width="8.88671875" style="279" customWidth="1"/>
    <col min="7442" max="7442" width="9.44140625" style="279" customWidth="1"/>
    <col min="7443" max="7443" width="12.33203125" style="279" customWidth="1"/>
    <col min="7444" max="7444" width="7.5546875" style="279" bestFit="1" customWidth="1"/>
    <col min="7445" max="7445" width="17.6640625" style="279" bestFit="1" customWidth="1"/>
    <col min="7446" max="7446" width="16.109375" style="279" customWidth="1"/>
    <col min="7447" max="7447" width="8.33203125" style="279" customWidth="1"/>
    <col min="7448" max="7448" width="10.88671875" style="279" customWidth="1"/>
    <col min="7449" max="7686" width="9.109375" style="279"/>
    <col min="7687" max="7687" width="4.44140625" style="279" bestFit="1" customWidth="1"/>
    <col min="7688" max="7688" width="19.5546875" style="279" customWidth="1"/>
    <col min="7689" max="7689" width="7" style="279" customWidth="1"/>
    <col min="7690" max="7690" width="7.33203125" style="279" customWidth="1"/>
    <col min="7691" max="7691" width="10.109375" style="279" bestFit="1" customWidth="1"/>
    <col min="7692" max="7692" width="8.6640625" style="279" customWidth="1"/>
    <col min="7693" max="7693" width="9.88671875" style="279" customWidth="1"/>
    <col min="7694" max="7694" width="0" style="279" hidden="1" customWidth="1"/>
    <col min="7695" max="7695" width="6.88671875" style="279" customWidth="1"/>
    <col min="7696" max="7696" width="5.5546875" style="279" customWidth="1"/>
    <col min="7697" max="7697" width="8.88671875" style="279" customWidth="1"/>
    <col min="7698" max="7698" width="9.44140625" style="279" customWidth="1"/>
    <col min="7699" max="7699" width="12.33203125" style="279" customWidth="1"/>
    <col min="7700" max="7700" width="7.5546875" style="279" bestFit="1" customWidth="1"/>
    <col min="7701" max="7701" width="17.6640625" style="279" bestFit="1" customWidth="1"/>
    <col min="7702" max="7702" width="16.109375" style="279" customWidth="1"/>
    <col min="7703" max="7703" width="8.33203125" style="279" customWidth="1"/>
    <col min="7704" max="7704" width="10.88671875" style="279" customWidth="1"/>
    <col min="7705" max="7942" width="9.109375" style="279"/>
    <col min="7943" max="7943" width="4.44140625" style="279" bestFit="1" customWidth="1"/>
    <col min="7944" max="7944" width="19.5546875" style="279" customWidth="1"/>
    <col min="7945" max="7945" width="7" style="279" customWidth="1"/>
    <col min="7946" max="7946" width="7.33203125" style="279" customWidth="1"/>
    <col min="7947" max="7947" width="10.109375" style="279" bestFit="1" customWidth="1"/>
    <col min="7948" max="7948" width="8.6640625" style="279" customWidth="1"/>
    <col min="7949" max="7949" width="9.88671875" style="279" customWidth="1"/>
    <col min="7950" max="7950" width="0" style="279" hidden="1" customWidth="1"/>
    <col min="7951" max="7951" width="6.88671875" style="279" customWidth="1"/>
    <col min="7952" max="7952" width="5.5546875" style="279" customWidth="1"/>
    <col min="7953" max="7953" width="8.88671875" style="279" customWidth="1"/>
    <col min="7954" max="7954" width="9.44140625" style="279" customWidth="1"/>
    <col min="7955" max="7955" width="12.33203125" style="279" customWidth="1"/>
    <col min="7956" max="7956" width="7.5546875" style="279" bestFit="1" customWidth="1"/>
    <col min="7957" max="7957" width="17.6640625" style="279" bestFit="1" customWidth="1"/>
    <col min="7958" max="7958" width="16.109375" style="279" customWidth="1"/>
    <col min="7959" max="7959" width="8.33203125" style="279" customWidth="1"/>
    <col min="7960" max="7960" width="10.88671875" style="279" customWidth="1"/>
    <col min="7961" max="8198" width="9.109375" style="279"/>
    <col min="8199" max="8199" width="4.44140625" style="279" bestFit="1" customWidth="1"/>
    <col min="8200" max="8200" width="19.5546875" style="279" customWidth="1"/>
    <col min="8201" max="8201" width="7" style="279" customWidth="1"/>
    <col min="8202" max="8202" width="7.33203125" style="279" customWidth="1"/>
    <col min="8203" max="8203" width="10.109375" style="279" bestFit="1" customWidth="1"/>
    <col min="8204" max="8204" width="8.6640625" style="279" customWidth="1"/>
    <col min="8205" max="8205" width="9.88671875" style="279" customWidth="1"/>
    <col min="8206" max="8206" width="0" style="279" hidden="1" customWidth="1"/>
    <col min="8207" max="8207" width="6.88671875" style="279" customWidth="1"/>
    <col min="8208" max="8208" width="5.5546875" style="279" customWidth="1"/>
    <col min="8209" max="8209" width="8.88671875" style="279" customWidth="1"/>
    <col min="8210" max="8210" width="9.44140625" style="279" customWidth="1"/>
    <col min="8211" max="8211" width="12.33203125" style="279" customWidth="1"/>
    <col min="8212" max="8212" width="7.5546875" style="279" bestFit="1" customWidth="1"/>
    <col min="8213" max="8213" width="17.6640625" style="279" bestFit="1" customWidth="1"/>
    <col min="8214" max="8214" width="16.109375" style="279" customWidth="1"/>
    <col min="8215" max="8215" width="8.33203125" style="279" customWidth="1"/>
    <col min="8216" max="8216" width="10.88671875" style="279" customWidth="1"/>
    <col min="8217" max="8454" width="9.109375" style="279"/>
    <col min="8455" max="8455" width="4.44140625" style="279" bestFit="1" customWidth="1"/>
    <col min="8456" max="8456" width="19.5546875" style="279" customWidth="1"/>
    <col min="8457" max="8457" width="7" style="279" customWidth="1"/>
    <col min="8458" max="8458" width="7.33203125" style="279" customWidth="1"/>
    <col min="8459" max="8459" width="10.109375" style="279" bestFit="1" customWidth="1"/>
    <col min="8460" max="8460" width="8.6640625" style="279" customWidth="1"/>
    <col min="8461" max="8461" width="9.88671875" style="279" customWidth="1"/>
    <col min="8462" max="8462" width="0" style="279" hidden="1" customWidth="1"/>
    <col min="8463" max="8463" width="6.88671875" style="279" customWidth="1"/>
    <col min="8464" max="8464" width="5.5546875" style="279" customWidth="1"/>
    <col min="8465" max="8465" width="8.88671875" style="279" customWidth="1"/>
    <col min="8466" max="8466" width="9.44140625" style="279" customWidth="1"/>
    <col min="8467" max="8467" width="12.33203125" style="279" customWidth="1"/>
    <col min="8468" max="8468" width="7.5546875" style="279" bestFit="1" customWidth="1"/>
    <col min="8469" max="8469" width="17.6640625" style="279" bestFit="1" customWidth="1"/>
    <col min="8470" max="8470" width="16.109375" style="279" customWidth="1"/>
    <col min="8471" max="8471" width="8.33203125" style="279" customWidth="1"/>
    <col min="8472" max="8472" width="10.88671875" style="279" customWidth="1"/>
    <col min="8473" max="8710" width="9.109375" style="279"/>
    <col min="8711" max="8711" width="4.44140625" style="279" bestFit="1" customWidth="1"/>
    <col min="8712" max="8712" width="19.5546875" style="279" customWidth="1"/>
    <col min="8713" max="8713" width="7" style="279" customWidth="1"/>
    <col min="8714" max="8714" width="7.33203125" style="279" customWidth="1"/>
    <col min="8715" max="8715" width="10.109375" style="279" bestFit="1" customWidth="1"/>
    <col min="8716" max="8716" width="8.6640625" style="279" customWidth="1"/>
    <col min="8717" max="8717" width="9.88671875" style="279" customWidth="1"/>
    <col min="8718" max="8718" width="0" style="279" hidden="1" customWidth="1"/>
    <col min="8719" max="8719" width="6.88671875" style="279" customWidth="1"/>
    <col min="8720" max="8720" width="5.5546875" style="279" customWidth="1"/>
    <col min="8721" max="8721" width="8.88671875" style="279" customWidth="1"/>
    <col min="8722" max="8722" width="9.44140625" style="279" customWidth="1"/>
    <col min="8723" max="8723" width="12.33203125" style="279" customWidth="1"/>
    <col min="8724" max="8724" width="7.5546875" style="279" bestFit="1" customWidth="1"/>
    <col min="8725" max="8725" width="17.6640625" style="279" bestFit="1" customWidth="1"/>
    <col min="8726" max="8726" width="16.109375" style="279" customWidth="1"/>
    <col min="8727" max="8727" width="8.33203125" style="279" customWidth="1"/>
    <col min="8728" max="8728" width="10.88671875" style="279" customWidth="1"/>
    <col min="8729" max="8966" width="9.109375" style="279"/>
    <col min="8967" max="8967" width="4.44140625" style="279" bestFit="1" customWidth="1"/>
    <col min="8968" max="8968" width="19.5546875" style="279" customWidth="1"/>
    <col min="8969" max="8969" width="7" style="279" customWidth="1"/>
    <col min="8970" max="8970" width="7.33203125" style="279" customWidth="1"/>
    <col min="8971" max="8971" width="10.109375" style="279" bestFit="1" customWidth="1"/>
    <col min="8972" max="8972" width="8.6640625" style="279" customWidth="1"/>
    <col min="8973" max="8973" width="9.88671875" style="279" customWidth="1"/>
    <col min="8974" max="8974" width="0" style="279" hidden="1" customWidth="1"/>
    <col min="8975" max="8975" width="6.88671875" style="279" customWidth="1"/>
    <col min="8976" max="8976" width="5.5546875" style="279" customWidth="1"/>
    <col min="8977" max="8977" width="8.88671875" style="279" customWidth="1"/>
    <col min="8978" max="8978" width="9.44140625" style="279" customWidth="1"/>
    <col min="8979" max="8979" width="12.33203125" style="279" customWidth="1"/>
    <col min="8980" max="8980" width="7.5546875" style="279" bestFit="1" customWidth="1"/>
    <col min="8981" max="8981" width="17.6640625" style="279" bestFit="1" customWidth="1"/>
    <col min="8982" max="8982" width="16.109375" style="279" customWidth="1"/>
    <col min="8983" max="8983" width="8.33203125" style="279" customWidth="1"/>
    <col min="8984" max="8984" width="10.88671875" style="279" customWidth="1"/>
    <col min="8985" max="9222" width="9.109375" style="279"/>
    <col min="9223" max="9223" width="4.44140625" style="279" bestFit="1" customWidth="1"/>
    <col min="9224" max="9224" width="19.5546875" style="279" customWidth="1"/>
    <col min="9225" max="9225" width="7" style="279" customWidth="1"/>
    <col min="9226" max="9226" width="7.33203125" style="279" customWidth="1"/>
    <col min="9227" max="9227" width="10.109375" style="279" bestFit="1" customWidth="1"/>
    <col min="9228" max="9228" width="8.6640625" style="279" customWidth="1"/>
    <col min="9229" max="9229" width="9.88671875" style="279" customWidth="1"/>
    <col min="9230" max="9230" width="0" style="279" hidden="1" customWidth="1"/>
    <col min="9231" max="9231" width="6.88671875" style="279" customWidth="1"/>
    <col min="9232" max="9232" width="5.5546875" style="279" customWidth="1"/>
    <col min="9233" max="9233" width="8.88671875" style="279" customWidth="1"/>
    <col min="9234" max="9234" width="9.44140625" style="279" customWidth="1"/>
    <col min="9235" max="9235" width="12.33203125" style="279" customWidth="1"/>
    <col min="9236" max="9236" width="7.5546875" style="279" bestFit="1" customWidth="1"/>
    <col min="9237" max="9237" width="17.6640625" style="279" bestFit="1" customWidth="1"/>
    <col min="9238" max="9238" width="16.109375" style="279" customWidth="1"/>
    <col min="9239" max="9239" width="8.33203125" style="279" customWidth="1"/>
    <col min="9240" max="9240" width="10.88671875" style="279" customWidth="1"/>
    <col min="9241" max="9478" width="9.109375" style="279"/>
    <col min="9479" max="9479" width="4.44140625" style="279" bestFit="1" customWidth="1"/>
    <col min="9480" max="9480" width="19.5546875" style="279" customWidth="1"/>
    <col min="9481" max="9481" width="7" style="279" customWidth="1"/>
    <col min="9482" max="9482" width="7.33203125" style="279" customWidth="1"/>
    <col min="9483" max="9483" width="10.109375" style="279" bestFit="1" customWidth="1"/>
    <col min="9484" max="9484" width="8.6640625" style="279" customWidth="1"/>
    <col min="9485" max="9485" width="9.88671875" style="279" customWidth="1"/>
    <col min="9486" max="9486" width="0" style="279" hidden="1" customWidth="1"/>
    <col min="9487" max="9487" width="6.88671875" style="279" customWidth="1"/>
    <col min="9488" max="9488" width="5.5546875" style="279" customWidth="1"/>
    <col min="9489" max="9489" width="8.88671875" style="279" customWidth="1"/>
    <col min="9490" max="9490" width="9.44140625" style="279" customWidth="1"/>
    <col min="9491" max="9491" width="12.33203125" style="279" customWidth="1"/>
    <col min="9492" max="9492" width="7.5546875" style="279" bestFit="1" customWidth="1"/>
    <col min="9493" max="9493" width="17.6640625" style="279" bestFit="1" customWidth="1"/>
    <col min="9494" max="9494" width="16.109375" style="279" customWidth="1"/>
    <col min="9495" max="9495" width="8.33203125" style="279" customWidth="1"/>
    <col min="9496" max="9496" width="10.88671875" style="279" customWidth="1"/>
    <col min="9497" max="9734" width="9.109375" style="279"/>
    <col min="9735" max="9735" width="4.44140625" style="279" bestFit="1" customWidth="1"/>
    <col min="9736" max="9736" width="19.5546875" style="279" customWidth="1"/>
    <col min="9737" max="9737" width="7" style="279" customWidth="1"/>
    <col min="9738" max="9738" width="7.33203125" style="279" customWidth="1"/>
    <col min="9739" max="9739" width="10.109375" style="279" bestFit="1" customWidth="1"/>
    <col min="9740" max="9740" width="8.6640625" style="279" customWidth="1"/>
    <col min="9741" max="9741" width="9.88671875" style="279" customWidth="1"/>
    <col min="9742" max="9742" width="0" style="279" hidden="1" customWidth="1"/>
    <col min="9743" max="9743" width="6.88671875" style="279" customWidth="1"/>
    <col min="9744" max="9744" width="5.5546875" style="279" customWidth="1"/>
    <col min="9745" max="9745" width="8.88671875" style="279" customWidth="1"/>
    <col min="9746" max="9746" width="9.44140625" style="279" customWidth="1"/>
    <col min="9747" max="9747" width="12.33203125" style="279" customWidth="1"/>
    <col min="9748" max="9748" width="7.5546875" style="279" bestFit="1" customWidth="1"/>
    <col min="9749" max="9749" width="17.6640625" style="279" bestFit="1" customWidth="1"/>
    <col min="9750" max="9750" width="16.109375" style="279" customWidth="1"/>
    <col min="9751" max="9751" width="8.33203125" style="279" customWidth="1"/>
    <col min="9752" max="9752" width="10.88671875" style="279" customWidth="1"/>
    <col min="9753" max="9990" width="9.109375" style="279"/>
    <col min="9991" max="9991" width="4.44140625" style="279" bestFit="1" customWidth="1"/>
    <col min="9992" max="9992" width="19.5546875" style="279" customWidth="1"/>
    <col min="9993" max="9993" width="7" style="279" customWidth="1"/>
    <col min="9994" max="9994" width="7.33203125" style="279" customWidth="1"/>
    <col min="9995" max="9995" width="10.109375" style="279" bestFit="1" customWidth="1"/>
    <col min="9996" max="9996" width="8.6640625" style="279" customWidth="1"/>
    <col min="9997" max="9997" width="9.88671875" style="279" customWidth="1"/>
    <col min="9998" max="9998" width="0" style="279" hidden="1" customWidth="1"/>
    <col min="9999" max="9999" width="6.88671875" style="279" customWidth="1"/>
    <col min="10000" max="10000" width="5.5546875" style="279" customWidth="1"/>
    <col min="10001" max="10001" width="8.88671875" style="279" customWidth="1"/>
    <col min="10002" max="10002" width="9.44140625" style="279" customWidth="1"/>
    <col min="10003" max="10003" width="12.33203125" style="279" customWidth="1"/>
    <col min="10004" max="10004" width="7.5546875" style="279" bestFit="1" customWidth="1"/>
    <col min="10005" max="10005" width="17.6640625" style="279" bestFit="1" customWidth="1"/>
    <col min="10006" max="10006" width="16.109375" style="279" customWidth="1"/>
    <col min="10007" max="10007" width="8.33203125" style="279" customWidth="1"/>
    <col min="10008" max="10008" width="10.88671875" style="279" customWidth="1"/>
    <col min="10009" max="10246" width="9.109375" style="279"/>
    <col min="10247" max="10247" width="4.44140625" style="279" bestFit="1" customWidth="1"/>
    <col min="10248" max="10248" width="19.5546875" style="279" customWidth="1"/>
    <col min="10249" max="10249" width="7" style="279" customWidth="1"/>
    <col min="10250" max="10250" width="7.33203125" style="279" customWidth="1"/>
    <col min="10251" max="10251" width="10.109375" style="279" bestFit="1" customWidth="1"/>
    <col min="10252" max="10252" width="8.6640625" style="279" customWidth="1"/>
    <col min="10253" max="10253" width="9.88671875" style="279" customWidth="1"/>
    <col min="10254" max="10254" width="0" style="279" hidden="1" customWidth="1"/>
    <col min="10255" max="10255" width="6.88671875" style="279" customWidth="1"/>
    <col min="10256" max="10256" width="5.5546875" style="279" customWidth="1"/>
    <col min="10257" max="10257" width="8.88671875" style="279" customWidth="1"/>
    <col min="10258" max="10258" width="9.44140625" style="279" customWidth="1"/>
    <col min="10259" max="10259" width="12.33203125" style="279" customWidth="1"/>
    <col min="10260" max="10260" width="7.5546875" style="279" bestFit="1" customWidth="1"/>
    <col min="10261" max="10261" width="17.6640625" style="279" bestFit="1" customWidth="1"/>
    <col min="10262" max="10262" width="16.109375" style="279" customWidth="1"/>
    <col min="10263" max="10263" width="8.33203125" style="279" customWidth="1"/>
    <col min="10264" max="10264" width="10.88671875" style="279" customWidth="1"/>
    <col min="10265" max="10502" width="9.109375" style="279"/>
    <col min="10503" max="10503" width="4.44140625" style="279" bestFit="1" customWidth="1"/>
    <col min="10504" max="10504" width="19.5546875" style="279" customWidth="1"/>
    <col min="10505" max="10505" width="7" style="279" customWidth="1"/>
    <col min="10506" max="10506" width="7.33203125" style="279" customWidth="1"/>
    <col min="10507" max="10507" width="10.109375" style="279" bestFit="1" customWidth="1"/>
    <col min="10508" max="10508" width="8.6640625" style="279" customWidth="1"/>
    <col min="10509" max="10509" width="9.88671875" style="279" customWidth="1"/>
    <col min="10510" max="10510" width="0" style="279" hidden="1" customWidth="1"/>
    <col min="10511" max="10511" width="6.88671875" style="279" customWidth="1"/>
    <col min="10512" max="10512" width="5.5546875" style="279" customWidth="1"/>
    <col min="10513" max="10513" width="8.88671875" style="279" customWidth="1"/>
    <col min="10514" max="10514" width="9.44140625" style="279" customWidth="1"/>
    <col min="10515" max="10515" width="12.33203125" style="279" customWidth="1"/>
    <col min="10516" max="10516" width="7.5546875" style="279" bestFit="1" customWidth="1"/>
    <col min="10517" max="10517" width="17.6640625" style="279" bestFit="1" customWidth="1"/>
    <col min="10518" max="10518" width="16.109375" style="279" customWidth="1"/>
    <col min="10519" max="10519" width="8.33203125" style="279" customWidth="1"/>
    <col min="10520" max="10520" width="10.88671875" style="279" customWidth="1"/>
    <col min="10521" max="10758" width="9.109375" style="279"/>
    <col min="10759" max="10759" width="4.44140625" style="279" bestFit="1" customWidth="1"/>
    <col min="10760" max="10760" width="19.5546875" style="279" customWidth="1"/>
    <col min="10761" max="10761" width="7" style="279" customWidth="1"/>
    <col min="10762" max="10762" width="7.33203125" style="279" customWidth="1"/>
    <col min="10763" max="10763" width="10.109375" style="279" bestFit="1" customWidth="1"/>
    <col min="10764" max="10764" width="8.6640625" style="279" customWidth="1"/>
    <col min="10765" max="10765" width="9.88671875" style="279" customWidth="1"/>
    <col min="10766" max="10766" width="0" style="279" hidden="1" customWidth="1"/>
    <col min="10767" max="10767" width="6.88671875" style="279" customWidth="1"/>
    <col min="10768" max="10768" width="5.5546875" style="279" customWidth="1"/>
    <col min="10769" max="10769" width="8.88671875" style="279" customWidth="1"/>
    <col min="10770" max="10770" width="9.44140625" style="279" customWidth="1"/>
    <col min="10771" max="10771" width="12.33203125" style="279" customWidth="1"/>
    <col min="10772" max="10772" width="7.5546875" style="279" bestFit="1" customWidth="1"/>
    <col min="10773" max="10773" width="17.6640625" style="279" bestFit="1" customWidth="1"/>
    <col min="10774" max="10774" width="16.109375" style="279" customWidth="1"/>
    <col min="10775" max="10775" width="8.33203125" style="279" customWidth="1"/>
    <col min="10776" max="10776" width="10.88671875" style="279" customWidth="1"/>
    <col min="10777" max="11014" width="9.109375" style="279"/>
    <col min="11015" max="11015" width="4.44140625" style="279" bestFit="1" customWidth="1"/>
    <col min="11016" max="11016" width="19.5546875" style="279" customWidth="1"/>
    <col min="11017" max="11017" width="7" style="279" customWidth="1"/>
    <col min="11018" max="11018" width="7.33203125" style="279" customWidth="1"/>
    <col min="11019" max="11019" width="10.109375" style="279" bestFit="1" customWidth="1"/>
    <col min="11020" max="11020" width="8.6640625" style="279" customWidth="1"/>
    <col min="11021" max="11021" width="9.88671875" style="279" customWidth="1"/>
    <col min="11022" max="11022" width="0" style="279" hidden="1" customWidth="1"/>
    <col min="11023" max="11023" width="6.88671875" style="279" customWidth="1"/>
    <col min="11024" max="11024" width="5.5546875" style="279" customWidth="1"/>
    <col min="11025" max="11025" width="8.88671875" style="279" customWidth="1"/>
    <col min="11026" max="11026" width="9.44140625" style="279" customWidth="1"/>
    <col min="11027" max="11027" width="12.33203125" style="279" customWidth="1"/>
    <col min="11028" max="11028" width="7.5546875" style="279" bestFit="1" customWidth="1"/>
    <col min="11029" max="11029" width="17.6640625" style="279" bestFit="1" customWidth="1"/>
    <col min="11030" max="11030" width="16.109375" style="279" customWidth="1"/>
    <col min="11031" max="11031" width="8.33203125" style="279" customWidth="1"/>
    <col min="11032" max="11032" width="10.88671875" style="279" customWidth="1"/>
    <col min="11033" max="11270" width="9.109375" style="279"/>
    <col min="11271" max="11271" width="4.44140625" style="279" bestFit="1" customWidth="1"/>
    <col min="11272" max="11272" width="19.5546875" style="279" customWidth="1"/>
    <col min="11273" max="11273" width="7" style="279" customWidth="1"/>
    <col min="11274" max="11274" width="7.33203125" style="279" customWidth="1"/>
    <col min="11275" max="11275" width="10.109375" style="279" bestFit="1" customWidth="1"/>
    <col min="11276" max="11276" width="8.6640625" style="279" customWidth="1"/>
    <col min="11277" max="11277" width="9.88671875" style="279" customWidth="1"/>
    <col min="11278" max="11278" width="0" style="279" hidden="1" customWidth="1"/>
    <col min="11279" max="11279" width="6.88671875" style="279" customWidth="1"/>
    <col min="11280" max="11280" width="5.5546875" style="279" customWidth="1"/>
    <col min="11281" max="11281" width="8.88671875" style="279" customWidth="1"/>
    <col min="11282" max="11282" width="9.44140625" style="279" customWidth="1"/>
    <col min="11283" max="11283" width="12.33203125" style="279" customWidth="1"/>
    <col min="11284" max="11284" width="7.5546875" style="279" bestFit="1" customWidth="1"/>
    <col min="11285" max="11285" width="17.6640625" style="279" bestFit="1" customWidth="1"/>
    <col min="11286" max="11286" width="16.109375" style="279" customWidth="1"/>
    <col min="11287" max="11287" width="8.33203125" style="279" customWidth="1"/>
    <col min="11288" max="11288" width="10.88671875" style="279" customWidth="1"/>
    <col min="11289" max="11526" width="9.109375" style="279"/>
    <col min="11527" max="11527" width="4.44140625" style="279" bestFit="1" customWidth="1"/>
    <col min="11528" max="11528" width="19.5546875" style="279" customWidth="1"/>
    <col min="11529" max="11529" width="7" style="279" customWidth="1"/>
    <col min="11530" max="11530" width="7.33203125" style="279" customWidth="1"/>
    <col min="11531" max="11531" width="10.109375" style="279" bestFit="1" customWidth="1"/>
    <col min="11532" max="11532" width="8.6640625" style="279" customWidth="1"/>
    <col min="11533" max="11533" width="9.88671875" style="279" customWidth="1"/>
    <col min="11534" max="11534" width="0" style="279" hidden="1" customWidth="1"/>
    <col min="11535" max="11535" width="6.88671875" style="279" customWidth="1"/>
    <col min="11536" max="11536" width="5.5546875" style="279" customWidth="1"/>
    <col min="11537" max="11537" width="8.88671875" style="279" customWidth="1"/>
    <col min="11538" max="11538" width="9.44140625" style="279" customWidth="1"/>
    <col min="11539" max="11539" width="12.33203125" style="279" customWidth="1"/>
    <col min="11540" max="11540" width="7.5546875" style="279" bestFit="1" customWidth="1"/>
    <col min="11541" max="11541" width="17.6640625" style="279" bestFit="1" customWidth="1"/>
    <col min="11542" max="11542" width="16.109375" style="279" customWidth="1"/>
    <col min="11543" max="11543" width="8.33203125" style="279" customWidth="1"/>
    <col min="11544" max="11544" width="10.88671875" style="279" customWidth="1"/>
    <col min="11545" max="11782" width="9.109375" style="279"/>
    <col min="11783" max="11783" width="4.44140625" style="279" bestFit="1" customWidth="1"/>
    <col min="11784" max="11784" width="19.5546875" style="279" customWidth="1"/>
    <col min="11785" max="11785" width="7" style="279" customWidth="1"/>
    <col min="11786" max="11786" width="7.33203125" style="279" customWidth="1"/>
    <col min="11787" max="11787" width="10.109375" style="279" bestFit="1" customWidth="1"/>
    <col min="11788" max="11788" width="8.6640625" style="279" customWidth="1"/>
    <col min="11789" max="11789" width="9.88671875" style="279" customWidth="1"/>
    <col min="11790" max="11790" width="0" style="279" hidden="1" customWidth="1"/>
    <col min="11791" max="11791" width="6.88671875" style="279" customWidth="1"/>
    <col min="11792" max="11792" width="5.5546875" style="279" customWidth="1"/>
    <col min="11793" max="11793" width="8.88671875" style="279" customWidth="1"/>
    <col min="11794" max="11794" width="9.44140625" style="279" customWidth="1"/>
    <col min="11795" max="11795" width="12.33203125" style="279" customWidth="1"/>
    <col min="11796" max="11796" width="7.5546875" style="279" bestFit="1" customWidth="1"/>
    <col min="11797" max="11797" width="17.6640625" style="279" bestFit="1" customWidth="1"/>
    <col min="11798" max="11798" width="16.109375" style="279" customWidth="1"/>
    <col min="11799" max="11799" width="8.33203125" style="279" customWidth="1"/>
    <col min="11800" max="11800" width="10.88671875" style="279" customWidth="1"/>
    <col min="11801" max="12038" width="9.109375" style="279"/>
    <col min="12039" max="12039" width="4.44140625" style="279" bestFit="1" customWidth="1"/>
    <col min="12040" max="12040" width="19.5546875" style="279" customWidth="1"/>
    <col min="12041" max="12041" width="7" style="279" customWidth="1"/>
    <col min="12042" max="12042" width="7.33203125" style="279" customWidth="1"/>
    <col min="12043" max="12043" width="10.109375" style="279" bestFit="1" customWidth="1"/>
    <col min="12044" max="12044" width="8.6640625" style="279" customWidth="1"/>
    <col min="12045" max="12045" width="9.88671875" style="279" customWidth="1"/>
    <col min="12046" max="12046" width="0" style="279" hidden="1" customWidth="1"/>
    <col min="12047" max="12047" width="6.88671875" style="279" customWidth="1"/>
    <col min="12048" max="12048" width="5.5546875" style="279" customWidth="1"/>
    <col min="12049" max="12049" width="8.88671875" style="279" customWidth="1"/>
    <col min="12050" max="12050" width="9.44140625" style="279" customWidth="1"/>
    <col min="12051" max="12051" width="12.33203125" style="279" customWidth="1"/>
    <col min="12052" max="12052" width="7.5546875" style="279" bestFit="1" customWidth="1"/>
    <col min="12053" max="12053" width="17.6640625" style="279" bestFit="1" customWidth="1"/>
    <col min="12054" max="12054" width="16.109375" style="279" customWidth="1"/>
    <col min="12055" max="12055" width="8.33203125" style="279" customWidth="1"/>
    <col min="12056" max="12056" width="10.88671875" style="279" customWidth="1"/>
    <col min="12057" max="12294" width="9.109375" style="279"/>
    <col min="12295" max="12295" width="4.44140625" style="279" bestFit="1" customWidth="1"/>
    <col min="12296" max="12296" width="19.5546875" style="279" customWidth="1"/>
    <col min="12297" max="12297" width="7" style="279" customWidth="1"/>
    <col min="12298" max="12298" width="7.33203125" style="279" customWidth="1"/>
    <col min="12299" max="12299" width="10.109375" style="279" bestFit="1" customWidth="1"/>
    <col min="12300" max="12300" width="8.6640625" style="279" customWidth="1"/>
    <col min="12301" max="12301" width="9.88671875" style="279" customWidth="1"/>
    <col min="12302" max="12302" width="0" style="279" hidden="1" customWidth="1"/>
    <col min="12303" max="12303" width="6.88671875" style="279" customWidth="1"/>
    <col min="12304" max="12304" width="5.5546875" style="279" customWidth="1"/>
    <col min="12305" max="12305" width="8.88671875" style="279" customWidth="1"/>
    <col min="12306" max="12306" width="9.44140625" style="279" customWidth="1"/>
    <col min="12307" max="12307" width="12.33203125" style="279" customWidth="1"/>
    <col min="12308" max="12308" width="7.5546875" style="279" bestFit="1" customWidth="1"/>
    <col min="12309" max="12309" width="17.6640625" style="279" bestFit="1" customWidth="1"/>
    <col min="12310" max="12310" width="16.109375" style="279" customWidth="1"/>
    <col min="12311" max="12311" width="8.33203125" style="279" customWidth="1"/>
    <col min="12312" max="12312" width="10.88671875" style="279" customWidth="1"/>
    <col min="12313" max="12550" width="9.109375" style="279"/>
    <col min="12551" max="12551" width="4.44140625" style="279" bestFit="1" customWidth="1"/>
    <col min="12552" max="12552" width="19.5546875" style="279" customWidth="1"/>
    <col min="12553" max="12553" width="7" style="279" customWidth="1"/>
    <col min="12554" max="12554" width="7.33203125" style="279" customWidth="1"/>
    <col min="12555" max="12555" width="10.109375" style="279" bestFit="1" customWidth="1"/>
    <col min="12556" max="12556" width="8.6640625" style="279" customWidth="1"/>
    <col min="12557" max="12557" width="9.88671875" style="279" customWidth="1"/>
    <col min="12558" max="12558" width="0" style="279" hidden="1" customWidth="1"/>
    <col min="12559" max="12559" width="6.88671875" style="279" customWidth="1"/>
    <col min="12560" max="12560" width="5.5546875" style="279" customWidth="1"/>
    <col min="12561" max="12561" width="8.88671875" style="279" customWidth="1"/>
    <col min="12562" max="12562" width="9.44140625" style="279" customWidth="1"/>
    <col min="12563" max="12563" width="12.33203125" style="279" customWidth="1"/>
    <col min="12564" max="12564" width="7.5546875" style="279" bestFit="1" customWidth="1"/>
    <col min="12565" max="12565" width="17.6640625" style="279" bestFit="1" customWidth="1"/>
    <col min="12566" max="12566" width="16.109375" style="279" customWidth="1"/>
    <col min="12567" max="12567" width="8.33203125" style="279" customWidth="1"/>
    <col min="12568" max="12568" width="10.88671875" style="279" customWidth="1"/>
    <col min="12569" max="12806" width="9.109375" style="279"/>
    <col min="12807" max="12807" width="4.44140625" style="279" bestFit="1" customWidth="1"/>
    <col min="12808" max="12808" width="19.5546875" style="279" customWidth="1"/>
    <col min="12809" max="12809" width="7" style="279" customWidth="1"/>
    <col min="12810" max="12810" width="7.33203125" style="279" customWidth="1"/>
    <col min="12811" max="12811" width="10.109375" style="279" bestFit="1" customWidth="1"/>
    <col min="12812" max="12812" width="8.6640625" style="279" customWidth="1"/>
    <col min="12813" max="12813" width="9.88671875" style="279" customWidth="1"/>
    <col min="12814" max="12814" width="0" style="279" hidden="1" customWidth="1"/>
    <col min="12815" max="12815" width="6.88671875" style="279" customWidth="1"/>
    <col min="12816" max="12816" width="5.5546875" style="279" customWidth="1"/>
    <col min="12817" max="12817" width="8.88671875" style="279" customWidth="1"/>
    <col min="12818" max="12818" width="9.44140625" style="279" customWidth="1"/>
    <col min="12819" max="12819" width="12.33203125" style="279" customWidth="1"/>
    <col min="12820" max="12820" width="7.5546875" style="279" bestFit="1" customWidth="1"/>
    <col min="12821" max="12821" width="17.6640625" style="279" bestFit="1" customWidth="1"/>
    <col min="12822" max="12822" width="16.109375" style="279" customWidth="1"/>
    <col min="12823" max="12823" width="8.33203125" style="279" customWidth="1"/>
    <col min="12824" max="12824" width="10.88671875" style="279" customWidth="1"/>
    <col min="12825" max="13062" width="9.109375" style="279"/>
    <col min="13063" max="13063" width="4.44140625" style="279" bestFit="1" customWidth="1"/>
    <col min="13064" max="13064" width="19.5546875" style="279" customWidth="1"/>
    <col min="13065" max="13065" width="7" style="279" customWidth="1"/>
    <col min="13066" max="13066" width="7.33203125" style="279" customWidth="1"/>
    <col min="13067" max="13067" width="10.109375" style="279" bestFit="1" customWidth="1"/>
    <col min="13068" max="13068" width="8.6640625" style="279" customWidth="1"/>
    <col min="13069" max="13069" width="9.88671875" style="279" customWidth="1"/>
    <col min="13070" max="13070" width="0" style="279" hidden="1" customWidth="1"/>
    <col min="13071" max="13071" width="6.88671875" style="279" customWidth="1"/>
    <col min="13072" max="13072" width="5.5546875" style="279" customWidth="1"/>
    <col min="13073" max="13073" width="8.88671875" style="279" customWidth="1"/>
    <col min="13074" max="13074" width="9.44140625" style="279" customWidth="1"/>
    <col min="13075" max="13075" width="12.33203125" style="279" customWidth="1"/>
    <col min="13076" max="13076" width="7.5546875" style="279" bestFit="1" customWidth="1"/>
    <col min="13077" max="13077" width="17.6640625" style="279" bestFit="1" customWidth="1"/>
    <col min="13078" max="13078" width="16.109375" style="279" customWidth="1"/>
    <col min="13079" max="13079" width="8.33203125" style="279" customWidth="1"/>
    <col min="13080" max="13080" width="10.88671875" style="279" customWidth="1"/>
    <col min="13081" max="13318" width="9.109375" style="279"/>
    <col min="13319" max="13319" width="4.44140625" style="279" bestFit="1" customWidth="1"/>
    <col min="13320" max="13320" width="19.5546875" style="279" customWidth="1"/>
    <col min="13321" max="13321" width="7" style="279" customWidth="1"/>
    <col min="13322" max="13322" width="7.33203125" style="279" customWidth="1"/>
    <col min="13323" max="13323" width="10.109375" style="279" bestFit="1" customWidth="1"/>
    <col min="13324" max="13324" width="8.6640625" style="279" customWidth="1"/>
    <col min="13325" max="13325" width="9.88671875" style="279" customWidth="1"/>
    <col min="13326" max="13326" width="0" style="279" hidden="1" customWidth="1"/>
    <col min="13327" max="13327" width="6.88671875" style="279" customWidth="1"/>
    <col min="13328" max="13328" width="5.5546875" style="279" customWidth="1"/>
    <col min="13329" max="13329" width="8.88671875" style="279" customWidth="1"/>
    <col min="13330" max="13330" width="9.44140625" style="279" customWidth="1"/>
    <col min="13331" max="13331" width="12.33203125" style="279" customWidth="1"/>
    <col min="13332" max="13332" width="7.5546875" style="279" bestFit="1" customWidth="1"/>
    <col min="13333" max="13333" width="17.6640625" style="279" bestFit="1" customWidth="1"/>
    <col min="13334" max="13334" width="16.109375" style="279" customWidth="1"/>
    <col min="13335" max="13335" width="8.33203125" style="279" customWidth="1"/>
    <col min="13336" max="13336" width="10.88671875" style="279" customWidth="1"/>
    <col min="13337" max="13574" width="9.109375" style="279"/>
    <col min="13575" max="13575" width="4.44140625" style="279" bestFit="1" customWidth="1"/>
    <col min="13576" max="13576" width="19.5546875" style="279" customWidth="1"/>
    <col min="13577" max="13577" width="7" style="279" customWidth="1"/>
    <col min="13578" max="13578" width="7.33203125" style="279" customWidth="1"/>
    <col min="13579" max="13579" width="10.109375" style="279" bestFit="1" customWidth="1"/>
    <col min="13580" max="13580" width="8.6640625" style="279" customWidth="1"/>
    <col min="13581" max="13581" width="9.88671875" style="279" customWidth="1"/>
    <col min="13582" max="13582" width="0" style="279" hidden="1" customWidth="1"/>
    <col min="13583" max="13583" width="6.88671875" style="279" customWidth="1"/>
    <col min="13584" max="13584" width="5.5546875" style="279" customWidth="1"/>
    <col min="13585" max="13585" width="8.88671875" style="279" customWidth="1"/>
    <col min="13586" max="13586" width="9.44140625" style="279" customWidth="1"/>
    <col min="13587" max="13587" width="12.33203125" style="279" customWidth="1"/>
    <col min="13588" max="13588" width="7.5546875" style="279" bestFit="1" customWidth="1"/>
    <col min="13589" max="13589" width="17.6640625" style="279" bestFit="1" customWidth="1"/>
    <col min="13590" max="13590" width="16.109375" style="279" customWidth="1"/>
    <col min="13591" max="13591" width="8.33203125" style="279" customWidth="1"/>
    <col min="13592" max="13592" width="10.88671875" style="279" customWidth="1"/>
    <col min="13593" max="13830" width="9.109375" style="279"/>
    <col min="13831" max="13831" width="4.44140625" style="279" bestFit="1" customWidth="1"/>
    <col min="13832" max="13832" width="19.5546875" style="279" customWidth="1"/>
    <col min="13833" max="13833" width="7" style="279" customWidth="1"/>
    <col min="13834" max="13834" width="7.33203125" style="279" customWidth="1"/>
    <col min="13835" max="13835" width="10.109375" style="279" bestFit="1" customWidth="1"/>
    <col min="13836" max="13836" width="8.6640625" style="279" customWidth="1"/>
    <col min="13837" max="13837" width="9.88671875" style="279" customWidth="1"/>
    <col min="13838" max="13838" width="0" style="279" hidden="1" customWidth="1"/>
    <col min="13839" max="13839" width="6.88671875" style="279" customWidth="1"/>
    <col min="13840" max="13840" width="5.5546875" style="279" customWidth="1"/>
    <col min="13841" max="13841" width="8.88671875" style="279" customWidth="1"/>
    <col min="13842" max="13842" width="9.44140625" style="279" customWidth="1"/>
    <col min="13843" max="13843" width="12.33203125" style="279" customWidth="1"/>
    <col min="13844" max="13844" width="7.5546875" style="279" bestFit="1" customWidth="1"/>
    <col min="13845" max="13845" width="17.6640625" style="279" bestFit="1" customWidth="1"/>
    <col min="13846" max="13846" width="16.109375" style="279" customWidth="1"/>
    <col min="13847" max="13847" width="8.33203125" style="279" customWidth="1"/>
    <col min="13848" max="13848" width="10.88671875" style="279" customWidth="1"/>
    <col min="13849" max="14086" width="9.109375" style="279"/>
    <col min="14087" max="14087" width="4.44140625" style="279" bestFit="1" customWidth="1"/>
    <col min="14088" max="14088" width="19.5546875" style="279" customWidth="1"/>
    <col min="14089" max="14089" width="7" style="279" customWidth="1"/>
    <col min="14090" max="14090" width="7.33203125" style="279" customWidth="1"/>
    <col min="14091" max="14091" width="10.109375" style="279" bestFit="1" customWidth="1"/>
    <col min="14092" max="14092" width="8.6640625" style="279" customWidth="1"/>
    <col min="14093" max="14093" width="9.88671875" style="279" customWidth="1"/>
    <col min="14094" max="14094" width="0" style="279" hidden="1" customWidth="1"/>
    <col min="14095" max="14095" width="6.88671875" style="279" customWidth="1"/>
    <col min="14096" max="14096" width="5.5546875" style="279" customWidth="1"/>
    <col min="14097" max="14097" width="8.88671875" style="279" customWidth="1"/>
    <col min="14098" max="14098" width="9.44140625" style="279" customWidth="1"/>
    <col min="14099" max="14099" width="12.33203125" style="279" customWidth="1"/>
    <col min="14100" max="14100" width="7.5546875" style="279" bestFit="1" customWidth="1"/>
    <col min="14101" max="14101" width="17.6640625" style="279" bestFit="1" customWidth="1"/>
    <col min="14102" max="14102" width="16.109375" style="279" customWidth="1"/>
    <col min="14103" max="14103" width="8.33203125" style="279" customWidth="1"/>
    <col min="14104" max="14104" width="10.88671875" style="279" customWidth="1"/>
    <col min="14105" max="14342" width="9.109375" style="279"/>
    <col min="14343" max="14343" width="4.44140625" style="279" bestFit="1" customWidth="1"/>
    <col min="14344" max="14344" width="19.5546875" style="279" customWidth="1"/>
    <col min="14345" max="14345" width="7" style="279" customWidth="1"/>
    <col min="14346" max="14346" width="7.33203125" style="279" customWidth="1"/>
    <col min="14347" max="14347" width="10.109375" style="279" bestFit="1" customWidth="1"/>
    <col min="14348" max="14348" width="8.6640625" style="279" customWidth="1"/>
    <col min="14349" max="14349" width="9.88671875" style="279" customWidth="1"/>
    <col min="14350" max="14350" width="0" style="279" hidden="1" customWidth="1"/>
    <col min="14351" max="14351" width="6.88671875" style="279" customWidth="1"/>
    <col min="14352" max="14352" width="5.5546875" style="279" customWidth="1"/>
    <col min="14353" max="14353" width="8.88671875" style="279" customWidth="1"/>
    <col min="14354" max="14354" width="9.44140625" style="279" customWidth="1"/>
    <col min="14355" max="14355" width="12.33203125" style="279" customWidth="1"/>
    <col min="14356" max="14356" width="7.5546875" style="279" bestFit="1" customWidth="1"/>
    <col min="14357" max="14357" width="17.6640625" style="279" bestFit="1" customWidth="1"/>
    <col min="14358" max="14358" width="16.109375" style="279" customWidth="1"/>
    <col min="14359" max="14359" width="8.33203125" style="279" customWidth="1"/>
    <col min="14360" max="14360" width="10.88671875" style="279" customWidth="1"/>
    <col min="14361" max="14598" width="9.109375" style="279"/>
    <col min="14599" max="14599" width="4.44140625" style="279" bestFit="1" customWidth="1"/>
    <col min="14600" max="14600" width="19.5546875" style="279" customWidth="1"/>
    <col min="14601" max="14601" width="7" style="279" customWidth="1"/>
    <col min="14602" max="14602" width="7.33203125" style="279" customWidth="1"/>
    <col min="14603" max="14603" width="10.109375" style="279" bestFit="1" customWidth="1"/>
    <col min="14604" max="14604" width="8.6640625" style="279" customWidth="1"/>
    <col min="14605" max="14605" width="9.88671875" style="279" customWidth="1"/>
    <col min="14606" max="14606" width="0" style="279" hidden="1" customWidth="1"/>
    <col min="14607" max="14607" width="6.88671875" style="279" customWidth="1"/>
    <col min="14608" max="14608" width="5.5546875" style="279" customWidth="1"/>
    <col min="14609" max="14609" width="8.88671875" style="279" customWidth="1"/>
    <col min="14610" max="14610" width="9.44140625" style="279" customWidth="1"/>
    <col min="14611" max="14611" width="12.33203125" style="279" customWidth="1"/>
    <col min="14612" max="14612" width="7.5546875" style="279" bestFit="1" customWidth="1"/>
    <col min="14613" max="14613" width="17.6640625" style="279" bestFit="1" customWidth="1"/>
    <col min="14614" max="14614" width="16.109375" style="279" customWidth="1"/>
    <col min="14615" max="14615" width="8.33203125" style="279" customWidth="1"/>
    <col min="14616" max="14616" width="10.88671875" style="279" customWidth="1"/>
    <col min="14617" max="14854" width="9.109375" style="279"/>
    <col min="14855" max="14855" width="4.44140625" style="279" bestFit="1" customWidth="1"/>
    <col min="14856" max="14856" width="19.5546875" style="279" customWidth="1"/>
    <col min="14857" max="14857" width="7" style="279" customWidth="1"/>
    <col min="14858" max="14858" width="7.33203125" style="279" customWidth="1"/>
    <col min="14859" max="14859" width="10.109375" style="279" bestFit="1" customWidth="1"/>
    <col min="14860" max="14860" width="8.6640625" style="279" customWidth="1"/>
    <col min="14861" max="14861" width="9.88671875" style="279" customWidth="1"/>
    <col min="14862" max="14862" width="0" style="279" hidden="1" customWidth="1"/>
    <col min="14863" max="14863" width="6.88671875" style="279" customWidth="1"/>
    <col min="14864" max="14864" width="5.5546875" style="279" customWidth="1"/>
    <col min="14865" max="14865" width="8.88671875" style="279" customWidth="1"/>
    <col min="14866" max="14866" width="9.44140625" style="279" customWidth="1"/>
    <col min="14867" max="14867" width="12.33203125" style="279" customWidth="1"/>
    <col min="14868" max="14868" width="7.5546875" style="279" bestFit="1" customWidth="1"/>
    <col min="14869" max="14869" width="17.6640625" style="279" bestFit="1" customWidth="1"/>
    <col min="14870" max="14870" width="16.109375" style="279" customWidth="1"/>
    <col min="14871" max="14871" width="8.33203125" style="279" customWidth="1"/>
    <col min="14872" max="14872" width="10.88671875" style="279" customWidth="1"/>
    <col min="14873" max="15110" width="9.109375" style="279"/>
    <col min="15111" max="15111" width="4.44140625" style="279" bestFit="1" customWidth="1"/>
    <col min="15112" max="15112" width="19.5546875" style="279" customWidth="1"/>
    <col min="15113" max="15113" width="7" style="279" customWidth="1"/>
    <col min="15114" max="15114" width="7.33203125" style="279" customWidth="1"/>
    <col min="15115" max="15115" width="10.109375" style="279" bestFit="1" customWidth="1"/>
    <col min="15116" max="15116" width="8.6640625" style="279" customWidth="1"/>
    <col min="15117" max="15117" width="9.88671875" style="279" customWidth="1"/>
    <col min="15118" max="15118" width="0" style="279" hidden="1" customWidth="1"/>
    <col min="15119" max="15119" width="6.88671875" style="279" customWidth="1"/>
    <col min="15120" max="15120" width="5.5546875" style="279" customWidth="1"/>
    <col min="15121" max="15121" width="8.88671875" style="279" customWidth="1"/>
    <col min="15122" max="15122" width="9.44140625" style="279" customWidth="1"/>
    <col min="15123" max="15123" width="12.33203125" style="279" customWidth="1"/>
    <col min="15124" max="15124" width="7.5546875" style="279" bestFit="1" customWidth="1"/>
    <col min="15125" max="15125" width="17.6640625" style="279" bestFit="1" customWidth="1"/>
    <col min="15126" max="15126" width="16.109375" style="279" customWidth="1"/>
    <col min="15127" max="15127" width="8.33203125" style="279" customWidth="1"/>
    <col min="15128" max="15128" width="10.88671875" style="279" customWidth="1"/>
    <col min="15129" max="15366" width="9.109375" style="279"/>
    <col min="15367" max="15367" width="4.44140625" style="279" bestFit="1" customWidth="1"/>
    <col min="15368" max="15368" width="19.5546875" style="279" customWidth="1"/>
    <col min="15369" max="15369" width="7" style="279" customWidth="1"/>
    <col min="15370" max="15370" width="7.33203125" style="279" customWidth="1"/>
    <col min="15371" max="15371" width="10.109375" style="279" bestFit="1" customWidth="1"/>
    <col min="15372" max="15372" width="8.6640625" style="279" customWidth="1"/>
    <col min="15373" max="15373" width="9.88671875" style="279" customWidth="1"/>
    <col min="15374" max="15374" width="0" style="279" hidden="1" customWidth="1"/>
    <col min="15375" max="15375" width="6.88671875" style="279" customWidth="1"/>
    <col min="15376" max="15376" width="5.5546875" style="279" customWidth="1"/>
    <col min="15377" max="15377" width="8.88671875" style="279" customWidth="1"/>
    <col min="15378" max="15378" width="9.44140625" style="279" customWidth="1"/>
    <col min="15379" max="15379" width="12.33203125" style="279" customWidth="1"/>
    <col min="15380" max="15380" width="7.5546875" style="279" bestFit="1" customWidth="1"/>
    <col min="15381" max="15381" width="17.6640625" style="279" bestFit="1" customWidth="1"/>
    <col min="15382" max="15382" width="16.109375" style="279" customWidth="1"/>
    <col min="15383" max="15383" width="8.33203125" style="279" customWidth="1"/>
    <col min="15384" max="15384" width="10.88671875" style="279" customWidth="1"/>
    <col min="15385" max="15622" width="9.109375" style="279"/>
    <col min="15623" max="15623" width="4.44140625" style="279" bestFit="1" customWidth="1"/>
    <col min="15624" max="15624" width="19.5546875" style="279" customWidth="1"/>
    <col min="15625" max="15625" width="7" style="279" customWidth="1"/>
    <col min="15626" max="15626" width="7.33203125" style="279" customWidth="1"/>
    <col min="15627" max="15627" width="10.109375" style="279" bestFit="1" customWidth="1"/>
    <col min="15628" max="15628" width="8.6640625" style="279" customWidth="1"/>
    <col min="15629" max="15629" width="9.88671875" style="279" customWidth="1"/>
    <col min="15630" max="15630" width="0" style="279" hidden="1" customWidth="1"/>
    <col min="15631" max="15631" width="6.88671875" style="279" customWidth="1"/>
    <col min="15632" max="15632" width="5.5546875" style="279" customWidth="1"/>
    <col min="15633" max="15633" width="8.88671875" style="279" customWidth="1"/>
    <col min="15634" max="15634" width="9.44140625" style="279" customWidth="1"/>
    <col min="15635" max="15635" width="12.33203125" style="279" customWidth="1"/>
    <col min="15636" max="15636" width="7.5546875" style="279" bestFit="1" customWidth="1"/>
    <col min="15637" max="15637" width="17.6640625" style="279" bestFit="1" customWidth="1"/>
    <col min="15638" max="15638" width="16.109375" style="279" customWidth="1"/>
    <col min="15639" max="15639" width="8.33203125" style="279" customWidth="1"/>
    <col min="15640" max="15640" width="10.88671875" style="279" customWidth="1"/>
    <col min="15641" max="15878" width="9.109375" style="279"/>
    <col min="15879" max="15879" width="4.44140625" style="279" bestFit="1" customWidth="1"/>
    <col min="15880" max="15880" width="19.5546875" style="279" customWidth="1"/>
    <col min="15881" max="15881" width="7" style="279" customWidth="1"/>
    <col min="15882" max="15882" width="7.33203125" style="279" customWidth="1"/>
    <col min="15883" max="15883" width="10.109375" style="279" bestFit="1" customWidth="1"/>
    <col min="15884" max="15884" width="8.6640625" style="279" customWidth="1"/>
    <col min="15885" max="15885" width="9.88671875" style="279" customWidth="1"/>
    <col min="15886" max="15886" width="0" style="279" hidden="1" customWidth="1"/>
    <col min="15887" max="15887" width="6.88671875" style="279" customWidth="1"/>
    <col min="15888" max="15888" width="5.5546875" style="279" customWidth="1"/>
    <col min="15889" max="15889" width="8.88671875" style="279" customWidth="1"/>
    <col min="15890" max="15890" width="9.44140625" style="279" customWidth="1"/>
    <col min="15891" max="15891" width="12.33203125" style="279" customWidth="1"/>
    <col min="15892" max="15892" width="7.5546875" style="279" bestFit="1" customWidth="1"/>
    <col min="15893" max="15893" width="17.6640625" style="279" bestFit="1" customWidth="1"/>
    <col min="15894" max="15894" width="16.109375" style="279" customWidth="1"/>
    <col min="15895" max="15895" width="8.33203125" style="279" customWidth="1"/>
    <col min="15896" max="15896" width="10.88671875" style="279" customWidth="1"/>
    <col min="15897" max="16134" width="9.109375" style="279"/>
    <col min="16135" max="16135" width="4.44140625" style="279" bestFit="1" customWidth="1"/>
    <col min="16136" max="16136" width="19.5546875" style="279" customWidth="1"/>
    <col min="16137" max="16137" width="7" style="279" customWidth="1"/>
    <col min="16138" max="16138" width="7.33203125" style="279" customWidth="1"/>
    <col min="16139" max="16139" width="10.109375" style="279" bestFit="1" customWidth="1"/>
    <col min="16140" max="16140" width="8.6640625" style="279" customWidth="1"/>
    <col min="16141" max="16141" width="9.88671875" style="279" customWidth="1"/>
    <col min="16142" max="16142" width="0" style="279" hidden="1" customWidth="1"/>
    <col min="16143" max="16143" width="6.88671875" style="279" customWidth="1"/>
    <col min="16144" max="16144" width="5.5546875" style="279" customWidth="1"/>
    <col min="16145" max="16145" width="8.88671875" style="279" customWidth="1"/>
    <col min="16146" max="16146" width="9.44140625" style="279" customWidth="1"/>
    <col min="16147" max="16147" width="12.33203125" style="279" customWidth="1"/>
    <col min="16148" max="16148" width="7.5546875" style="279" bestFit="1" customWidth="1"/>
    <col min="16149" max="16149" width="17.6640625" style="279" bestFit="1" customWidth="1"/>
    <col min="16150" max="16150" width="16.109375" style="279" customWidth="1"/>
    <col min="16151" max="16151" width="8.33203125" style="279" customWidth="1"/>
    <col min="16152" max="16152" width="10.88671875" style="279" customWidth="1"/>
    <col min="16153" max="16384" width="9.109375" style="279"/>
  </cols>
  <sheetData>
    <row r="1" spans="1:39" ht="18.600000000000001">
      <c r="B1" s="628" t="s">
        <v>0</v>
      </c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363"/>
      <c r="S1" s="363"/>
      <c r="T1" s="363"/>
      <c r="U1" s="362"/>
      <c r="V1" s="361"/>
      <c r="W1" s="361"/>
    </row>
    <row r="2" spans="1:39" ht="16.8">
      <c r="B2" s="629" t="s">
        <v>430</v>
      </c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230"/>
      <c r="S2" s="230"/>
      <c r="T2" s="230"/>
      <c r="U2" s="124"/>
      <c r="V2" s="124"/>
      <c r="W2" s="124"/>
    </row>
    <row r="3" spans="1:39" ht="16.8">
      <c r="B3" s="629" t="s">
        <v>431</v>
      </c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230"/>
      <c r="S3" s="230"/>
      <c r="T3" s="230"/>
      <c r="U3" s="124"/>
      <c r="V3" s="124"/>
      <c r="W3" s="124"/>
    </row>
    <row r="4" spans="1:39" ht="16.8">
      <c r="B4" s="630" t="s">
        <v>298</v>
      </c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360"/>
      <c r="S4" s="360"/>
      <c r="T4" s="360"/>
      <c r="U4" s="359"/>
      <c r="V4" s="358"/>
      <c r="W4" s="358"/>
    </row>
    <row r="5" spans="1:39" ht="15.6">
      <c r="B5" s="631" t="s">
        <v>505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357"/>
      <c r="S5" s="357"/>
      <c r="T5" s="357"/>
      <c r="U5" s="356"/>
      <c r="V5" s="356"/>
      <c r="W5" s="356"/>
    </row>
    <row r="6" spans="1:39" ht="19.2" thickBot="1">
      <c r="B6" s="282"/>
      <c r="E6" s="355"/>
      <c r="F6" s="354"/>
      <c r="G6" s="353"/>
      <c r="H6" s="353"/>
      <c r="I6" s="350"/>
      <c r="J6" s="352"/>
      <c r="K6" s="351"/>
      <c r="L6" s="350"/>
      <c r="M6" s="627" t="s">
        <v>321</v>
      </c>
      <c r="N6" s="627"/>
      <c r="O6" s="627"/>
      <c r="P6" s="627"/>
      <c r="Q6" s="627"/>
      <c r="R6" s="349"/>
      <c r="S6" s="349"/>
      <c r="T6" s="349"/>
      <c r="U6" s="348"/>
      <c r="V6" s="347"/>
      <c r="W6" s="347"/>
    </row>
    <row r="7" spans="1:39" ht="15.6">
      <c r="B7" s="613" t="s">
        <v>1</v>
      </c>
      <c r="C7" s="617" t="s">
        <v>2</v>
      </c>
      <c r="D7" s="617"/>
      <c r="E7" s="617"/>
      <c r="F7" s="617"/>
      <c r="G7" s="617"/>
      <c r="H7" s="617"/>
      <c r="I7" s="617" t="s">
        <v>416</v>
      </c>
      <c r="J7" s="617"/>
      <c r="K7" s="617"/>
      <c r="L7" s="617"/>
      <c r="M7" s="617"/>
      <c r="N7" s="618" t="s">
        <v>322</v>
      </c>
      <c r="O7" s="619"/>
      <c r="P7" s="618" t="s">
        <v>323</v>
      </c>
      <c r="Q7" s="609" t="s">
        <v>392</v>
      </c>
      <c r="R7" s="585" t="s">
        <v>403</v>
      </c>
      <c r="S7" s="581" t="s">
        <v>419</v>
      </c>
      <c r="T7" s="581" t="s">
        <v>465</v>
      </c>
      <c r="U7" s="128"/>
      <c r="V7" s="128"/>
      <c r="W7" s="128"/>
    </row>
    <row r="8" spans="1:39" ht="15.6">
      <c r="B8" s="614"/>
      <c r="C8" s="600" t="s">
        <v>504</v>
      </c>
      <c r="D8" s="600"/>
      <c r="E8" s="600"/>
      <c r="F8" s="600"/>
      <c r="G8" s="600"/>
      <c r="H8" s="600"/>
      <c r="I8" s="600" t="s">
        <v>461</v>
      </c>
      <c r="J8" s="600"/>
      <c r="K8" s="600"/>
      <c r="L8" s="600"/>
      <c r="M8" s="600"/>
      <c r="N8" s="620"/>
      <c r="O8" s="620"/>
      <c r="P8" s="581"/>
      <c r="Q8" s="610"/>
      <c r="R8" s="585"/>
      <c r="S8" s="581"/>
      <c r="T8" s="581"/>
      <c r="U8" s="128"/>
      <c r="V8" s="128"/>
      <c r="W8" s="128"/>
      <c r="AE8" s="346"/>
    </row>
    <row r="9" spans="1:39" ht="15.75" customHeight="1">
      <c r="B9" s="614"/>
      <c r="C9" s="582" t="s">
        <v>5</v>
      </c>
      <c r="D9" s="581" t="s">
        <v>6</v>
      </c>
      <c r="E9" s="581" t="s">
        <v>7</v>
      </c>
      <c r="F9" s="583" t="s">
        <v>9</v>
      </c>
      <c r="G9" s="584"/>
      <c r="H9" s="585"/>
      <c r="I9" s="581" t="s">
        <v>8</v>
      </c>
      <c r="J9" s="621" t="s">
        <v>6</v>
      </c>
      <c r="K9" s="624" t="s">
        <v>9</v>
      </c>
      <c r="L9" s="581" t="s">
        <v>7</v>
      </c>
      <c r="M9" s="581" t="s">
        <v>415</v>
      </c>
      <c r="N9" s="588" t="s">
        <v>10</v>
      </c>
      <c r="O9" s="589" t="s">
        <v>324</v>
      </c>
      <c r="P9" s="581"/>
      <c r="Q9" s="610"/>
      <c r="R9" s="585"/>
      <c r="S9" s="581"/>
      <c r="T9" s="581"/>
      <c r="U9" s="128"/>
      <c r="V9" s="128"/>
      <c r="W9" s="128"/>
      <c r="AE9" s="345"/>
    </row>
    <row r="10" spans="1:39" ht="15.75" customHeight="1">
      <c r="B10" s="614"/>
      <c r="C10" s="601"/>
      <c r="D10" s="581"/>
      <c r="E10" s="581"/>
      <c r="F10" s="593" t="s">
        <v>11</v>
      </c>
      <c r="G10" s="596" t="s">
        <v>12</v>
      </c>
      <c r="H10" s="581" t="s">
        <v>506</v>
      </c>
      <c r="I10" s="581"/>
      <c r="J10" s="621"/>
      <c r="K10" s="624"/>
      <c r="L10" s="581"/>
      <c r="M10" s="581"/>
      <c r="N10" s="588"/>
      <c r="O10" s="591"/>
      <c r="P10" s="581"/>
      <c r="Q10" s="610"/>
      <c r="R10" s="585"/>
      <c r="S10" s="581"/>
      <c r="T10" s="581"/>
      <c r="U10" s="128"/>
      <c r="V10" s="128"/>
      <c r="W10" s="128"/>
      <c r="X10" s="344"/>
      <c r="Y10" s="344" t="s">
        <v>11</v>
      </c>
      <c r="Z10" s="344"/>
      <c r="AA10" s="344"/>
      <c r="AB10" s="344"/>
      <c r="AC10" s="344"/>
      <c r="AD10" s="344"/>
      <c r="AE10" s="345"/>
      <c r="AF10" s="344"/>
      <c r="AG10" s="344" t="s">
        <v>12</v>
      </c>
      <c r="AH10" s="344"/>
      <c r="AI10" s="344"/>
      <c r="AJ10" s="344"/>
      <c r="AK10" s="344"/>
      <c r="AL10" s="344"/>
    </row>
    <row r="11" spans="1:39" ht="15.6">
      <c r="B11" s="615"/>
      <c r="C11" s="601"/>
      <c r="D11" s="582"/>
      <c r="E11" s="582"/>
      <c r="F11" s="594"/>
      <c r="G11" s="597"/>
      <c r="H11" s="582"/>
      <c r="I11" s="582"/>
      <c r="J11" s="622"/>
      <c r="K11" s="625"/>
      <c r="L11" s="582"/>
      <c r="M11" s="582"/>
      <c r="N11" s="589"/>
      <c r="O11" s="591"/>
      <c r="P11" s="582"/>
      <c r="Q11" s="611"/>
      <c r="R11" s="599"/>
      <c r="S11" s="582"/>
      <c r="T11" s="582"/>
      <c r="U11" s="128"/>
      <c r="V11" s="128"/>
      <c r="W11" s="128"/>
      <c r="X11" s="342" t="s">
        <v>406</v>
      </c>
      <c r="Y11" s="342" t="s">
        <v>407</v>
      </c>
      <c r="Z11" s="342" t="s">
        <v>408</v>
      </c>
      <c r="AA11" s="342" t="s">
        <v>409</v>
      </c>
      <c r="AB11" s="342" t="s">
        <v>410</v>
      </c>
      <c r="AC11" s="342" t="s">
        <v>411</v>
      </c>
      <c r="AD11" s="342" t="s">
        <v>412</v>
      </c>
      <c r="AE11" s="343"/>
      <c r="AF11" s="342" t="s">
        <v>406</v>
      </c>
      <c r="AG11" s="342" t="s">
        <v>407</v>
      </c>
      <c r="AH11" s="342" t="s">
        <v>408</v>
      </c>
      <c r="AI11" s="342" t="s">
        <v>409</v>
      </c>
      <c r="AJ11" s="342" t="s">
        <v>410</v>
      </c>
      <c r="AK11" s="342" t="s">
        <v>413</v>
      </c>
      <c r="AL11" s="342" t="s">
        <v>412</v>
      </c>
    </row>
    <row r="12" spans="1:39" ht="15.6">
      <c r="B12" s="616"/>
      <c r="C12" s="602"/>
      <c r="D12" s="603"/>
      <c r="E12" s="603"/>
      <c r="F12" s="595"/>
      <c r="G12" s="598"/>
      <c r="H12" s="603"/>
      <c r="I12" s="603"/>
      <c r="J12" s="623"/>
      <c r="K12" s="626"/>
      <c r="L12" s="603"/>
      <c r="M12" s="603"/>
      <c r="N12" s="590"/>
      <c r="O12" s="592"/>
      <c r="P12" s="603"/>
      <c r="Q12" s="612"/>
      <c r="R12" s="585"/>
      <c r="S12" s="581"/>
      <c r="T12" s="581"/>
      <c r="U12" s="128"/>
      <c r="V12" s="128"/>
      <c r="W12" s="128"/>
      <c r="X12" s="342">
        <f t="shared" ref="X12:AD12" si="0">SUM(X13:X172)</f>
        <v>7</v>
      </c>
      <c r="Y12" s="342">
        <f t="shared" si="0"/>
        <v>29</v>
      </c>
      <c r="Z12" s="342">
        <f t="shared" si="0"/>
        <v>17</v>
      </c>
      <c r="AA12" s="342">
        <f t="shared" si="0"/>
        <v>14</v>
      </c>
      <c r="AB12" s="342">
        <f t="shared" si="0"/>
        <v>10</v>
      </c>
      <c r="AC12" s="342">
        <f t="shared" si="0"/>
        <v>2</v>
      </c>
      <c r="AD12" s="342">
        <f t="shared" si="0"/>
        <v>0</v>
      </c>
      <c r="AE12" s="343">
        <f>SUM(X12:AD12)</f>
        <v>79</v>
      </c>
      <c r="AF12" s="342">
        <f t="shared" ref="AF12:AL12" si="1">SUM(AF13:AF173)</f>
        <v>1</v>
      </c>
      <c r="AG12" s="342">
        <f t="shared" si="1"/>
        <v>3</v>
      </c>
      <c r="AH12" s="342">
        <f t="shared" si="1"/>
        <v>7</v>
      </c>
      <c r="AI12" s="342">
        <f t="shared" si="1"/>
        <v>10</v>
      </c>
      <c r="AJ12" s="342">
        <f t="shared" si="1"/>
        <v>8</v>
      </c>
      <c r="AK12" s="342">
        <f t="shared" si="1"/>
        <v>0</v>
      </c>
      <c r="AL12" s="342">
        <f t="shared" si="1"/>
        <v>0</v>
      </c>
      <c r="AM12" s="282">
        <f>SUM(AF12:AL12)</f>
        <v>29</v>
      </c>
    </row>
    <row r="13" spans="1:39" ht="19.5" customHeight="1">
      <c r="A13" s="279" t="str">
        <f t="shared" ref="A13:A44" si="2">I13&amp;".."&amp;D13</f>
        <v>8..331</v>
      </c>
      <c r="B13" s="330">
        <f>IF(C13&lt;&gt;"",SUBTOTAL(103,$C$13:C13),"")</f>
        <v>1</v>
      </c>
      <c r="C13" s="332" t="s">
        <v>377</v>
      </c>
      <c r="D13" s="325" t="s">
        <v>67</v>
      </c>
      <c r="E13" s="328" t="s">
        <v>55</v>
      </c>
      <c r="F13" s="327">
        <v>0</v>
      </c>
      <c r="G13" s="327">
        <v>1517</v>
      </c>
      <c r="H13" s="326">
        <v>925.7</v>
      </c>
      <c r="I13" s="325">
        <v>8</v>
      </c>
      <c r="J13" s="324" t="s">
        <v>67</v>
      </c>
      <c r="K13" s="322">
        <v>1006.5</v>
      </c>
      <c r="L13" s="321" t="s">
        <v>420</v>
      </c>
      <c r="M13" s="321" t="s">
        <v>523</v>
      </c>
      <c r="N13" s="322"/>
      <c r="O13" s="321"/>
      <c r="P13" s="321" t="s">
        <v>494</v>
      </c>
      <c r="Q13" s="441" t="s">
        <v>451</v>
      </c>
      <c r="R13" s="312"/>
      <c r="S13" s="308"/>
      <c r="T13" s="308">
        <f>H13</f>
        <v>925.7</v>
      </c>
      <c r="U13" s="295" t="e">
        <f>VLOOKUP(A13,#REF!,27,0)</f>
        <v>#REF!</v>
      </c>
      <c r="V13" s="294" t="e">
        <f>EXACT(U13,C13)</f>
        <v>#REF!</v>
      </c>
      <c r="W13" s="305"/>
      <c r="X13" s="319">
        <f t="shared" ref="X13:X44" si="3">IF(AND($F13&gt;0,$F13&lt;=100),1,0)</f>
        <v>0</v>
      </c>
      <c r="Y13" s="319">
        <f t="shared" ref="Y13:Y44" si="4">IF(AND($F13&gt;100,$F13&lt;=300),1,0)</f>
        <v>0</v>
      </c>
      <c r="Z13" s="319">
        <f t="shared" ref="Z13:Z44" si="5">IF(AND($F13&gt;300,$F13&lt;=500),1,0)</f>
        <v>0</v>
      </c>
      <c r="AA13" s="319">
        <f t="shared" ref="AA13:AA44" si="6">IF(AND($F13&gt;500,$F13&lt;=1000),1,0)</f>
        <v>0</v>
      </c>
      <c r="AB13" s="319">
        <f t="shared" ref="AB13:AB44" si="7">IF(AND($F13&gt;1000,$F13&lt;=3000),1,0)</f>
        <v>0</v>
      </c>
      <c r="AC13" s="319">
        <f t="shared" ref="AC13:AC44" si="8">IF(AND($F13&gt;3000,$F13&lt;=10000),1,0)</f>
        <v>0</v>
      </c>
      <c r="AD13" s="319">
        <f t="shared" ref="AD13:AD44" si="9">IF(AND($F13&gt;10000,$F13&lt;=100000),1,0)</f>
        <v>0</v>
      </c>
      <c r="AF13" s="319">
        <f t="shared" ref="AF13:AF44" si="10">IF(AND(G13&lt;=100,G13&gt;0),1,0)</f>
        <v>0</v>
      </c>
      <c r="AG13" s="319">
        <f t="shared" ref="AG13:AG44" si="11">IF(AND($G13&gt;100,$G13&lt;=300),1,0)</f>
        <v>0</v>
      </c>
      <c r="AH13" s="319">
        <f t="shared" ref="AH13:AH44" si="12">IF(AND($G13&gt;300,$G13&lt;=500),1,0)</f>
        <v>0</v>
      </c>
      <c r="AI13" s="319">
        <f t="shared" ref="AI13:AI44" si="13">IF(AND($G13&gt;500,$G13&lt;=1000),1,0)</f>
        <v>0</v>
      </c>
      <c r="AJ13" s="319">
        <f t="shared" ref="AJ13:AJ44" si="14">IF(AND($G13&gt;1000,$G13&lt;=3000),1,0)</f>
        <v>1</v>
      </c>
      <c r="AK13" s="319">
        <f t="shared" ref="AK13:AK44" si="15">IF(AND($G13&gt;3000,$G13&lt;=10000),1,0)</f>
        <v>0</v>
      </c>
      <c r="AL13" s="319">
        <f t="shared" ref="AL13:AL44" si="16">IF(AND($G13&gt;10000,$G13&lt;=100000),1,0)</f>
        <v>0</v>
      </c>
    </row>
    <row r="14" spans="1:39" ht="19.5" customHeight="1">
      <c r="A14" s="279" t="str">
        <f t="shared" si="2"/>
        <v>8..377</v>
      </c>
      <c r="B14" s="330">
        <f>IF(C14&lt;&gt;"",SUBTOTAL(103,$C$13:C14),"")</f>
        <v>2</v>
      </c>
      <c r="C14" s="332" t="s">
        <v>377</v>
      </c>
      <c r="D14" s="325" t="s">
        <v>69</v>
      </c>
      <c r="E14" s="328" t="s">
        <v>55</v>
      </c>
      <c r="F14" s="327">
        <v>0</v>
      </c>
      <c r="G14" s="326">
        <v>1374</v>
      </c>
      <c r="H14" s="326">
        <v>1223</v>
      </c>
      <c r="I14" s="325">
        <v>8</v>
      </c>
      <c r="J14" s="324" t="s">
        <v>69</v>
      </c>
      <c r="K14" s="323">
        <v>659.5</v>
      </c>
      <c r="L14" s="321" t="s">
        <v>421</v>
      </c>
      <c r="M14" s="321" t="s">
        <v>523</v>
      </c>
      <c r="N14" s="322"/>
      <c r="O14" s="321"/>
      <c r="P14" s="321" t="s">
        <v>493</v>
      </c>
      <c r="Q14" s="441" t="s">
        <v>451</v>
      </c>
      <c r="R14" s="312"/>
      <c r="S14" s="308"/>
      <c r="T14" s="308">
        <f>H14</f>
        <v>1223</v>
      </c>
      <c r="U14" s="295" t="e">
        <f>VLOOKUP(A14,#REF!,27,0)</f>
        <v>#REF!</v>
      </c>
      <c r="V14" s="294" t="e">
        <f t="shared" ref="V14:V77" si="17">EXACT(U14,C14)</f>
        <v>#REF!</v>
      </c>
      <c r="W14" s="305"/>
      <c r="X14" s="319">
        <f t="shared" si="3"/>
        <v>0</v>
      </c>
      <c r="Y14" s="319">
        <f t="shared" si="4"/>
        <v>0</v>
      </c>
      <c r="Z14" s="319">
        <f t="shared" si="5"/>
        <v>0</v>
      </c>
      <c r="AA14" s="319">
        <f t="shared" si="6"/>
        <v>0</v>
      </c>
      <c r="AB14" s="319">
        <f t="shared" si="7"/>
        <v>0</v>
      </c>
      <c r="AC14" s="319">
        <f t="shared" si="8"/>
        <v>0</v>
      </c>
      <c r="AD14" s="319">
        <f t="shared" si="9"/>
        <v>0</v>
      </c>
      <c r="AF14" s="319">
        <f t="shared" si="10"/>
        <v>0</v>
      </c>
      <c r="AG14" s="319">
        <f t="shared" si="11"/>
        <v>0</v>
      </c>
      <c r="AH14" s="319">
        <f t="shared" si="12"/>
        <v>0</v>
      </c>
      <c r="AI14" s="319">
        <f t="shared" si="13"/>
        <v>0</v>
      </c>
      <c r="AJ14" s="319">
        <f t="shared" si="14"/>
        <v>1</v>
      </c>
      <c r="AK14" s="319">
        <f t="shared" si="15"/>
        <v>0</v>
      </c>
      <c r="AL14" s="319">
        <f t="shared" si="16"/>
        <v>0</v>
      </c>
    </row>
    <row r="15" spans="1:39" ht="15.6">
      <c r="A15" s="279" t="str">
        <f t="shared" si="2"/>
        <v>8..589</v>
      </c>
      <c r="B15" s="330">
        <f>IF(C15&lt;&gt;"",SUBTOTAL(103,$C$13:C15),"")</f>
        <v>3</v>
      </c>
      <c r="C15" s="329" t="s">
        <v>432</v>
      </c>
      <c r="D15" s="325" t="s">
        <v>88</v>
      </c>
      <c r="E15" s="328" t="s">
        <v>64</v>
      </c>
      <c r="F15" s="327">
        <v>316</v>
      </c>
      <c r="G15" s="327">
        <v>0</v>
      </c>
      <c r="H15" s="326">
        <v>285.60000000000002</v>
      </c>
      <c r="I15" s="325" t="s">
        <v>56</v>
      </c>
      <c r="J15" s="324" t="s">
        <v>88</v>
      </c>
      <c r="K15" s="322">
        <v>316</v>
      </c>
      <c r="L15" s="321" t="s">
        <v>64</v>
      </c>
      <c r="M15" s="321" t="s">
        <v>435</v>
      </c>
      <c r="N15" s="322"/>
      <c r="O15" s="321"/>
      <c r="P15" s="321" t="s">
        <v>381</v>
      </c>
      <c r="Q15" s="441" t="s">
        <v>451</v>
      </c>
      <c r="R15" s="312"/>
      <c r="S15" s="308"/>
      <c r="T15" s="308">
        <f>H15</f>
        <v>285.60000000000002</v>
      </c>
      <c r="U15" s="295" t="e">
        <f>VLOOKUP(A15,#REF!,27,0)</f>
        <v>#REF!</v>
      </c>
      <c r="V15" s="294" t="e">
        <f t="shared" si="17"/>
        <v>#REF!</v>
      </c>
      <c r="W15" s="305"/>
      <c r="X15" s="319">
        <f t="shared" si="3"/>
        <v>0</v>
      </c>
      <c r="Y15" s="319">
        <f t="shared" si="4"/>
        <v>0</v>
      </c>
      <c r="Z15" s="319">
        <f t="shared" si="5"/>
        <v>1</v>
      </c>
      <c r="AA15" s="319">
        <f t="shared" si="6"/>
        <v>0</v>
      </c>
      <c r="AB15" s="319">
        <f t="shared" si="7"/>
        <v>0</v>
      </c>
      <c r="AC15" s="319">
        <f t="shared" si="8"/>
        <v>0</v>
      </c>
      <c r="AD15" s="319">
        <f t="shared" si="9"/>
        <v>0</v>
      </c>
      <c r="AF15" s="319">
        <f t="shared" si="10"/>
        <v>0</v>
      </c>
      <c r="AG15" s="319">
        <f t="shared" si="11"/>
        <v>0</v>
      </c>
      <c r="AH15" s="319">
        <f t="shared" si="12"/>
        <v>0</v>
      </c>
      <c r="AI15" s="319">
        <f t="shared" si="13"/>
        <v>0</v>
      </c>
      <c r="AJ15" s="319">
        <f t="shared" si="14"/>
        <v>0</v>
      </c>
      <c r="AK15" s="319">
        <f t="shared" si="15"/>
        <v>0</v>
      </c>
      <c r="AL15" s="319">
        <f t="shared" si="16"/>
        <v>0</v>
      </c>
    </row>
    <row r="16" spans="1:39" ht="19.5" customHeight="1">
      <c r="A16" s="279" t="str">
        <f t="shared" si="2"/>
        <v>8..672</v>
      </c>
      <c r="B16" s="330">
        <f>IF(C16&lt;&gt;"",SUBTOTAL(103,$C$13:C16),"")</f>
        <v>4</v>
      </c>
      <c r="C16" s="329" t="s">
        <v>377</v>
      </c>
      <c r="D16" s="325" t="s">
        <v>95</v>
      </c>
      <c r="E16" s="328" t="s">
        <v>55</v>
      </c>
      <c r="F16" s="327">
        <v>83</v>
      </c>
      <c r="G16" s="327">
        <v>0</v>
      </c>
      <c r="H16" s="326">
        <v>83</v>
      </c>
      <c r="I16" s="325" t="s">
        <v>56</v>
      </c>
      <c r="J16" s="324" t="s">
        <v>95</v>
      </c>
      <c r="K16" s="322">
        <v>83</v>
      </c>
      <c r="L16" s="321" t="s">
        <v>96</v>
      </c>
      <c r="M16" s="321" t="s">
        <v>523</v>
      </c>
      <c r="N16" s="322"/>
      <c r="O16" s="321"/>
      <c r="P16" s="321"/>
      <c r="Q16" s="441" t="s">
        <v>451</v>
      </c>
      <c r="R16" s="312"/>
      <c r="S16" s="308"/>
      <c r="T16" s="308">
        <f t="shared" ref="T16:T26" si="18">H16</f>
        <v>83</v>
      </c>
      <c r="U16" s="295" t="e">
        <f>VLOOKUP(A16,#REF!,27,0)</f>
        <v>#REF!</v>
      </c>
      <c r="V16" s="294" t="e">
        <f t="shared" si="17"/>
        <v>#REF!</v>
      </c>
      <c r="W16" s="305"/>
      <c r="X16" s="319">
        <f t="shared" si="3"/>
        <v>1</v>
      </c>
      <c r="Y16" s="319">
        <f t="shared" si="4"/>
        <v>0</v>
      </c>
      <c r="Z16" s="319">
        <f t="shared" si="5"/>
        <v>0</v>
      </c>
      <c r="AA16" s="319">
        <f t="shared" si="6"/>
        <v>0</v>
      </c>
      <c r="AB16" s="319">
        <f t="shared" si="7"/>
        <v>0</v>
      </c>
      <c r="AC16" s="319">
        <f t="shared" si="8"/>
        <v>0</v>
      </c>
      <c r="AD16" s="319">
        <f t="shared" si="9"/>
        <v>0</v>
      </c>
      <c r="AF16" s="319">
        <f t="shared" si="10"/>
        <v>0</v>
      </c>
      <c r="AG16" s="319">
        <f t="shared" si="11"/>
        <v>0</v>
      </c>
      <c r="AH16" s="319">
        <f t="shared" si="12"/>
        <v>0</v>
      </c>
      <c r="AI16" s="319">
        <f t="shared" si="13"/>
        <v>0</v>
      </c>
      <c r="AJ16" s="319">
        <f t="shared" si="14"/>
        <v>0</v>
      </c>
      <c r="AK16" s="319">
        <f t="shared" si="15"/>
        <v>0</v>
      </c>
      <c r="AL16" s="319">
        <f t="shared" si="16"/>
        <v>0</v>
      </c>
    </row>
    <row r="17" spans="1:38" ht="19.5" customHeight="1">
      <c r="A17" s="279" t="str">
        <f t="shared" si="2"/>
        <v>8..673</v>
      </c>
      <c r="B17" s="330">
        <f>IF(C17&lt;&gt;"",SUBTOTAL(103,$C$13:C17),"")</f>
        <v>5</v>
      </c>
      <c r="C17" s="329" t="s">
        <v>377</v>
      </c>
      <c r="D17" s="325" t="s">
        <v>97</v>
      </c>
      <c r="E17" s="328" t="s">
        <v>96</v>
      </c>
      <c r="F17" s="327">
        <v>115</v>
      </c>
      <c r="G17" s="327">
        <v>0</v>
      </c>
      <c r="H17" s="326">
        <v>115</v>
      </c>
      <c r="I17" s="325" t="s">
        <v>56</v>
      </c>
      <c r="J17" s="324" t="s">
        <v>97</v>
      </c>
      <c r="K17" s="322">
        <v>115</v>
      </c>
      <c r="L17" s="321" t="s">
        <v>96</v>
      </c>
      <c r="M17" s="321" t="s">
        <v>523</v>
      </c>
      <c r="N17" s="322"/>
      <c r="O17" s="321"/>
      <c r="P17" s="321"/>
      <c r="Q17" s="441" t="s">
        <v>451</v>
      </c>
      <c r="R17" s="312"/>
      <c r="S17" s="308"/>
      <c r="T17" s="308">
        <f t="shared" si="18"/>
        <v>115</v>
      </c>
      <c r="U17" s="295" t="e">
        <f>VLOOKUP(A17,#REF!,27,0)</f>
        <v>#REF!</v>
      </c>
      <c r="V17" s="294" t="e">
        <f t="shared" si="17"/>
        <v>#REF!</v>
      </c>
      <c r="W17" s="305"/>
      <c r="X17" s="319">
        <f t="shared" si="3"/>
        <v>0</v>
      </c>
      <c r="Y17" s="319">
        <f t="shared" si="4"/>
        <v>1</v>
      </c>
      <c r="Z17" s="319">
        <f t="shared" si="5"/>
        <v>0</v>
      </c>
      <c r="AA17" s="319">
        <f t="shared" si="6"/>
        <v>0</v>
      </c>
      <c r="AB17" s="319">
        <f t="shared" si="7"/>
        <v>0</v>
      </c>
      <c r="AC17" s="319">
        <f t="shared" si="8"/>
        <v>0</v>
      </c>
      <c r="AD17" s="319">
        <f t="shared" si="9"/>
        <v>0</v>
      </c>
      <c r="AF17" s="319">
        <f t="shared" si="10"/>
        <v>0</v>
      </c>
      <c r="AG17" s="319">
        <f t="shared" si="11"/>
        <v>0</v>
      </c>
      <c r="AH17" s="319">
        <f t="shared" si="12"/>
        <v>0</v>
      </c>
      <c r="AI17" s="319">
        <f t="shared" si="13"/>
        <v>0</v>
      </c>
      <c r="AJ17" s="319">
        <f t="shared" si="14"/>
        <v>0</v>
      </c>
      <c r="AK17" s="319">
        <f t="shared" si="15"/>
        <v>0</v>
      </c>
      <c r="AL17" s="319">
        <f t="shared" si="16"/>
        <v>0</v>
      </c>
    </row>
    <row r="18" spans="1:38" ht="19.5" customHeight="1">
      <c r="A18" s="279" t="str">
        <f t="shared" si="2"/>
        <v>8..674</v>
      </c>
      <c r="B18" s="330">
        <f>IF(C18&lt;&gt;"",SUBTOTAL(103,$C$13:C18),"")</f>
        <v>6</v>
      </c>
      <c r="C18" s="329" t="s">
        <v>377</v>
      </c>
      <c r="D18" s="325" t="s">
        <v>98</v>
      </c>
      <c r="E18" s="328" t="s">
        <v>96</v>
      </c>
      <c r="F18" s="327">
        <v>412</v>
      </c>
      <c r="G18" s="327">
        <v>0</v>
      </c>
      <c r="H18" s="326">
        <v>412</v>
      </c>
      <c r="I18" s="325" t="s">
        <v>56</v>
      </c>
      <c r="J18" s="324" t="s">
        <v>98</v>
      </c>
      <c r="K18" s="322">
        <v>412</v>
      </c>
      <c r="L18" s="321" t="s">
        <v>96</v>
      </c>
      <c r="M18" s="321" t="s">
        <v>523</v>
      </c>
      <c r="N18" s="322"/>
      <c r="O18" s="321"/>
      <c r="P18" s="321"/>
      <c r="Q18" s="441" t="s">
        <v>451</v>
      </c>
      <c r="R18" s="312"/>
      <c r="S18" s="308"/>
      <c r="T18" s="308">
        <f t="shared" si="18"/>
        <v>412</v>
      </c>
      <c r="U18" s="295" t="e">
        <f>VLOOKUP(A18,#REF!,27,0)</f>
        <v>#REF!</v>
      </c>
      <c r="V18" s="294" t="e">
        <f t="shared" si="17"/>
        <v>#REF!</v>
      </c>
      <c r="W18" s="305"/>
      <c r="X18" s="319">
        <f t="shared" si="3"/>
        <v>0</v>
      </c>
      <c r="Y18" s="319">
        <f t="shared" si="4"/>
        <v>0</v>
      </c>
      <c r="Z18" s="319">
        <f t="shared" si="5"/>
        <v>1</v>
      </c>
      <c r="AA18" s="319">
        <f t="shared" si="6"/>
        <v>0</v>
      </c>
      <c r="AB18" s="319">
        <f t="shared" si="7"/>
        <v>0</v>
      </c>
      <c r="AC18" s="319">
        <f t="shared" si="8"/>
        <v>0</v>
      </c>
      <c r="AD18" s="319">
        <f t="shared" si="9"/>
        <v>0</v>
      </c>
      <c r="AF18" s="319">
        <f t="shared" si="10"/>
        <v>0</v>
      </c>
      <c r="AG18" s="319">
        <f t="shared" si="11"/>
        <v>0</v>
      </c>
      <c r="AH18" s="319">
        <f t="shared" si="12"/>
        <v>0</v>
      </c>
      <c r="AI18" s="319">
        <f t="shared" si="13"/>
        <v>0</v>
      </c>
      <c r="AJ18" s="319">
        <f t="shared" si="14"/>
        <v>0</v>
      </c>
      <c r="AK18" s="319">
        <f t="shared" si="15"/>
        <v>0</v>
      </c>
      <c r="AL18" s="319">
        <f t="shared" si="16"/>
        <v>0</v>
      </c>
    </row>
    <row r="19" spans="1:38" ht="19.5" customHeight="1">
      <c r="A19" s="279" t="str">
        <f t="shared" si="2"/>
        <v>8..675</v>
      </c>
      <c r="B19" s="330">
        <f>IF(C19&lt;&gt;"",SUBTOTAL(103,$C$13:C19),"")</f>
        <v>7</v>
      </c>
      <c r="C19" s="329" t="s">
        <v>377</v>
      </c>
      <c r="D19" s="325" t="s">
        <v>99</v>
      </c>
      <c r="E19" s="328" t="s">
        <v>96</v>
      </c>
      <c r="F19" s="327">
        <v>214</v>
      </c>
      <c r="G19" s="327">
        <v>0</v>
      </c>
      <c r="H19" s="326">
        <v>110</v>
      </c>
      <c r="I19" s="325" t="s">
        <v>56</v>
      </c>
      <c r="J19" s="324" t="s">
        <v>99</v>
      </c>
      <c r="K19" s="322">
        <v>214</v>
      </c>
      <c r="L19" s="321" t="s">
        <v>96</v>
      </c>
      <c r="M19" s="321" t="s">
        <v>523</v>
      </c>
      <c r="N19" s="322"/>
      <c r="O19" s="321"/>
      <c r="P19" s="321"/>
      <c r="Q19" s="441" t="s">
        <v>451</v>
      </c>
      <c r="R19" s="312"/>
      <c r="S19" s="308"/>
      <c r="T19" s="308">
        <f t="shared" si="18"/>
        <v>110</v>
      </c>
      <c r="U19" s="295" t="e">
        <f>VLOOKUP(A19,#REF!,27,0)</f>
        <v>#REF!</v>
      </c>
      <c r="V19" s="294" t="e">
        <f t="shared" si="17"/>
        <v>#REF!</v>
      </c>
      <c r="W19" s="305"/>
      <c r="X19" s="319">
        <f t="shared" si="3"/>
        <v>0</v>
      </c>
      <c r="Y19" s="319">
        <f t="shared" si="4"/>
        <v>1</v>
      </c>
      <c r="Z19" s="319">
        <f t="shared" si="5"/>
        <v>0</v>
      </c>
      <c r="AA19" s="319">
        <f t="shared" si="6"/>
        <v>0</v>
      </c>
      <c r="AB19" s="319">
        <f t="shared" si="7"/>
        <v>0</v>
      </c>
      <c r="AC19" s="319">
        <f t="shared" si="8"/>
        <v>0</v>
      </c>
      <c r="AD19" s="319">
        <f t="shared" si="9"/>
        <v>0</v>
      </c>
      <c r="AF19" s="319">
        <f t="shared" si="10"/>
        <v>0</v>
      </c>
      <c r="AG19" s="319">
        <f t="shared" si="11"/>
        <v>0</v>
      </c>
      <c r="AH19" s="319">
        <f t="shared" si="12"/>
        <v>0</v>
      </c>
      <c r="AI19" s="319">
        <f t="shared" si="13"/>
        <v>0</v>
      </c>
      <c r="AJ19" s="319">
        <f t="shared" si="14"/>
        <v>0</v>
      </c>
      <c r="AK19" s="319">
        <f t="shared" si="15"/>
        <v>0</v>
      </c>
      <c r="AL19" s="319">
        <f t="shared" si="16"/>
        <v>0</v>
      </c>
    </row>
    <row r="20" spans="1:38" ht="19.5" customHeight="1">
      <c r="A20" s="279" t="str">
        <f t="shared" si="2"/>
        <v>8..677</v>
      </c>
      <c r="B20" s="330">
        <f>IF(C20&lt;&gt;"",SUBTOTAL(103,$C$13:C20),"")</f>
        <v>8</v>
      </c>
      <c r="C20" s="329" t="s">
        <v>377</v>
      </c>
      <c r="D20" s="325" t="s">
        <v>100</v>
      </c>
      <c r="E20" s="328" t="s">
        <v>96</v>
      </c>
      <c r="F20" s="327">
        <v>977</v>
      </c>
      <c r="G20" s="327">
        <v>0</v>
      </c>
      <c r="H20" s="326">
        <v>662</v>
      </c>
      <c r="I20" s="325" t="s">
        <v>56</v>
      </c>
      <c r="J20" s="324" t="s">
        <v>100</v>
      </c>
      <c r="K20" s="322">
        <v>977</v>
      </c>
      <c r="L20" s="321" t="s">
        <v>96</v>
      </c>
      <c r="M20" s="321" t="s">
        <v>523</v>
      </c>
      <c r="N20" s="322"/>
      <c r="O20" s="321"/>
      <c r="P20" s="321"/>
      <c r="Q20" s="441" t="s">
        <v>451</v>
      </c>
      <c r="R20" s="312"/>
      <c r="S20" s="308"/>
      <c r="T20" s="308">
        <f t="shared" si="18"/>
        <v>662</v>
      </c>
      <c r="U20" s="295" t="e">
        <f>VLOOKUP(A20,#REF!,27,0)</f>
        <v>#REF!</v>
      </c>
      <c r="V20" s="294" t="e">
        <f t="shared" si="17"/>
        <v>#REF!</v>
      </c>
      <c r="W20" s="305"/>
      <c r="X20" s="319">
        <f t="shared" si="3"/>
        <v>0</v>
      </c>
      <c r="Y20" s="319">
        <f t="shared" si="4"/>
        <v>0</v>
      </c>
      <c r="Z20" s="319">
        <f t="shared" si="5"/>
        <v>0</v>
      </c>
      <c r="AA20" s="319">
        <f t="shared" si="6"/>
        <v>1</v>
      </c>
      <c r="AB20" s="319">
        <f t="shared" si="7"/>
        <v>0</v>
      </c>
      <c r="AC20" s="319">
        <f t="shared" si="8"/>
        <v>0</v>
      </c>
      <c r="AD20" s="319">
        <f t="shared" si="9"/>
        <v>0</v>
      </c>
      <c r="AF20" s="319">
        <f t="shared" si="10"/>
        <v>0</v>
      </c>
      <c r="AG20" s="319">
        <f t="shared" si="11"/>
        <v>0</v>
      </c>
      <c r="AH20" s="319">
        <f t="shared" si="12"/>
        <v>0</v>
      </c>
      <c r="AI20" s="319">
        <f t="shared" si="13"/>
        <v>0</v>
      </c>
      <c r="AJ20" s="319">
        <f t="shared" si="14"/>
        <v>0</v>
      </c>
      <c r="AK20" s="319">
        <f t="shared" si="15"/>
        <v>0</v>
      </c>
      <c r="AL20" s="319">
        <f t="shared" si="16"/>
        <v>0</v>
      </c>
    </row>
    <row r="21" spans="1:38" ht="19.5" customHeight="1">
      <c r="A21" s="279" t="str">
        <f t="shared" si="2"/>
        <v>8..685</v>
      </c>
      <c r="B21" s="330">
        <f>IF(C21&lt;&gt;"",SUBTOTAL(103,$C$13:C21),"")</f>
        <v>9</v>
      </c>
      <c r="C21" s="329" t="s">
        <v>377</v>
      </c>
      <c r="D21" s="325" t="s">
        <v>101</v>
      </c>
      <c r="E21" s="328" t="s">
        <v>96</v>
      </c>
      <c r="F21" s="327">
        <v>668</v>
      </c>
      <c r="G21" s="327">
        <v>0</v>
      </c>
      <c r="H21" s="326">
        <v>110.9</v>
      </c>
      <c r="I21" s="325" t="s">
        <v>56</v>
      </c>
      <c r="J21" s="324" t="s">
        <v>101</v>
      </c>
      <c r="K21" s="322">
        <v>668</v>
      </c>
      <c r="L21" s="321" t="s">
        <v>96</v>
      </c>
      <c r="M21" s="321" t="s">
        <v>523</v>
      </c>
      <c r="N21" s="322"/>
      <c r="O21" s="321"/>
      <c r="P21" s="321"/>
      <c r="Q21" s="441" t="s">
        <v>451</v>
      </c>
      <c r="R21" s="312"/>
      <c r="S21" s="308"/>
      <c r="T21" s="308">
        <f t="shared" si="18"/>
        <v>110.9</v>
      </c>
      <c r="U21" s="295" t="e">
        <f>VLOOKUP(A21,#REF!,27,0)</f>
        <v>#REF!</v>
      </c>
      <c r="V21" s="294" t="e">
        <f t="shared" si="17"/>
        <v>#REF!</v>
      </c>
      <c r="W21" s="305"/>
      <c r="X21" s="319">
        <f t="shared" si="3"/>
        <v>0</v>
      </c>
      <c r="Y21" s="319">
        <f t="shared" si="4"/>
        <v>0</v>
      </c>
      <c r="Z21" s="319">
        <f t="shared" si="5"/>
        <v>0</v>
      </c>
      <c r="AA21" s="319">
        <f t="shared" si="6"/>
        <v>1</v>
      </c>
      <c r="AB21" s="319">
        <f t="shared" si="7"/>
        <v>0</v>
      </c>
      <c r="AC21" s="319">
        <f t="shared" si="8"/>
        <v>0</v>
      </c>
      <c r="AD21" s="319">
        <f t="shared" si="9"/>
        <v>0</v>
      </c>
      <c r="AF21" s="319">
        <f t="shared" si="10"/>
        <v>0</v>
      </c>
      <c r="AG21" s="319">
        <f t="shared" si="11"/>
        <v>0</v>
      </c>
      <c r="AH21" s="319">
        <f t="shared" si="12"/>
        <v>0</v>
      </c>
      <c r="AI21" s="319">
        <f t="shared" si="13"/>
        <v>0</v>
      </c>
      <c r="AJ21" s="319">
        <f t="shared" si="14"/>
        <v>0</v>
      </c>
      <c r="AK21" s="319">
        <f t="shared" si="15"/>
        <v>0</v>
      </c>
      <c r="AL21" s="319">
        <f t="shared" si="16"/>
        <v>0</v>
      </c>
    </row>
    <row r="22" spans="1:38" ht="19.5" customHeight="1">
      <c r="A22" s="279" t="str">
        <f t="shared" si="2"/>
        <v>8..686</v>
      </c>
      <c r="B22" s="330">
        <f>IF(C22&lt;&gt;"",SUBTOTAL(103,$C$13:C22),"")</f>
        <v>10</v>
      </c>
      <c r="C22" s="329" t="s">
        <v>377</v>
      </c>
      <c r="D22" s="325" t="s">
        <v>102</v>
      </c>
      <c r="E22" s="328" t="s">
        <v>52</v>
      </c>
      <c r="F22" s="327">
        <v>1488</v>
      </c>
      <c r="G22" s="327">
        <v>0</v>
      </c>
      <c r="H22" s="326">
        <v>716.7</v>
      </c>
      <c r="I22" s="325" t="s">
        <v>56</v>
      </c>
      <c r="J22" s="324" t="s">
        <v>102</v>
      </c>
      <c r="K22" s="322">
        <v>1488</v>
      </c>
      <c r="L22" s="321" t="s">
        <v>52</v>
      </c>
      <c r="M22" s="321" t="s">
        <v>523</v>
      </c>
      <c r="N22" s="322"/>
      <c r="O22" s="321"/>
      <c r="P22" s="321"/>
      <c r="Q22" s="441" t="s">
        <v>451</v>
      </c>
      <c r="R22" s="312"/>
      <c r="S22" s="308"/>
      <c r="T22" s="308">
        <f t="shared" si="18"/>
        <v>716.7</v>
      </c>
      <c r="U22" s="295" t="e">
        <f>VLOOKUP(A22,#REF!,27,0)</f>
        <v>#REF!</v>
      </c>
      <c r="V22" s="294" t="e">
        <f t="shared" si="17"/>
        <v>#REF!</v>
      </c>
      <c r="W22" s="305"/>
      <c r="X22" s="319">
        <f t="shared" si="3"/>
        <v>0</v>
      </c>
      <c r="Y22" s="319">
        <f t="shared" si="4"/>
        <v>0</v>
      </c>
      <c r="Z22" s="319">
        <f t="shared" si="5"/>
        <v>0</v>
      </c>
      <c r="AA22" s="319">
        <f t="shared" si="6"/>
        <v>0</v>
      </c>
      <c r="AB22" s="319">
        <f t="shared" si="7"/>
        <v>1</v>
      </c>
      <c r="AC22" s="319">
        <f t="shared" si="8"/>
        <v>0</v>
      </c>
      <c r="AD22" s="319">
        <f t="shared" si="9"/>
        <v>0</v>
      </c>
      <c r="AF22" s="319">
        <f t="shared" si="10"/>
        <v>0</v>
      </c>
      <c r="AG22" s="319">
        <f t="shared" si="11"/>
        <v>0</v>
      </c>
      <c r="AH22" s="319">
        <f t="shared" si="12"/>
        <v>0</v>
      </c>
      <c r="AI22" s="319">
        <f t="shared" si="13"/>
        <v>0</v>
      </c>
      <c r="AJ22" s="319">
        <f t="shared" si="14"/>
        <v>0</v>
      </c>
      <c r="AK22" s="319">
        <f t="shared" si="15"/>
        <v>0</v>
      </c>
      <c r="AL22" s="319">
        <f t="shared" si="16"/>
        <v>0</v>
      </c>
    </row>
    <row r="23" spans="1:38" ht="19.5" customHeight="1">
      <c r="A23" s="279" t="str">
        <f t="shared" si="2"/>
        <v>8..687</v>
      </c>
      <c r="B23" s="330">
        <f>IF(C23&lt;&gt;"",SUBTOTAL(103,$C$13:C23),"")</f>
        <v>11</v>
      </c>
      <c r="C23" s="329" t="s">
        <v>377</v>
      </c>
      <c r="D23" s="325" t="s">
        <v>103</v>
      </c>
      <c r="E23" s="328" t="s">
        <v>96</v>
      </c>
      <c r="F23" s="327">
        <v>60</v>
      </c>
      <c r="G23" s="327">
        <v>0</v>
      </c>
      <c r="H23" s="326">
        <v>60</v>
      </c>
      <c r="I23" s="325" t="s">
        <v>56</v>
      </c>
      <c r="J23" s="324" t="s">
        <v>103</v>
      </c>
      <c r="K23" s="322">
        <v>60</v>
      </c>
      <c r="L23" s="321" t="s">
        <v>96</v>
      </c>
      <c r="M23" s="321" t="s">
        <v>523</v>
      </c>
      <c r="N23" s="322"/>
      <c r="O23" s="321"/>
      <c r="P23" s="321"/>
      <c r="Q23" s="441" t="s">
        <v>451</v>
      </c>
      <c r="R23" s="312"/>
      <c r="S23" s="308"/>
      <c r="T23" s="308">
        <f t="shared" si="18"/>
        <v>60</v>
      </c>
      <c r="U23" s="295" t="e">
        <f>VLOOKUP(A23,#REF!,27,0)</f>
        <v>#REF!</v>
      </c>
      <c r="V23" s="294" t="e">
        <f t="shared" si="17"/>
        <v>#REF!</v>
      </c>
      <c r="W23" s="305"/>
      <c r="X23" s="319">
        <f t="shared" si="3"/>
        <v>1</v>
      </c>
      <c r="Y23" s="319">
        <f t="shared" si="4"/>
        <v>0</v>
      </c>
      <c r="Z23" s="319">
        <f t="shared" si="5"/>
        <v>0</v>
      </c>
      <c r="AA23" s="319">
        <f t="shared" si="6"/>
        <v>0</v>
      </c>
      <c r="AB23" s="319">
        <f t="shared" si="7"/>
        <v>0</v>
      </c>
      <c r="AC23" s="319">
        <f t="shared" si="8"/>
        <v>0</v>
      </c>
      <c r="AD23" s="319">
        <f t="shared" si="9"/>
        <v>0</v>
      </c>
      <c r="AF23" s="319">
        <f t="shared" si="10"/>
        <v>0</v>
      </c>
      <c r="AG23" s="319">
        <f t="shared" si="11"/>
        <v>0</v>
      </c>
      <c r="AH23" s="319">
        <f t="shared" si="12"/>
        <v>0</v>
      </c>
      <c r="AI23" s="319">
        <f t="shared" si="13"/>
        <v>0</v>
      </c>
      <c r="AJ23" s="319">
        <f t="shared" si="14"/>
        <v>0</v>
      </c>
      <c r="AK23" s="319">
        <f t="shared" si="15"/>
        <v>0</v>
      </c>
      <c r="AL23" s="319">
        <f t="shared" si="16"/>
        <v>0</v>
      </c>
    </row>
    <row r="24" spans="1:38" ht="19.5" customHeight="1">
      <c r="A24" s="279" t="str">
        <f t="shared" si="2"/>
        <v>8..688</v>
      </c>
      <c r="B24" s="330">
        <f>IF(C24&lt;&gt;"",SUBTOTAL(103,$C$13:C24),"")</f>
        <v>12</v>
      </c>
      <c r="C24" s="329" t="s">
        <v>377</v>
      </c>
      <c r="D24" s="325" t="s">
        <v>104</v>
      </c>
      <c r="E24" s="328" t="s">
        <v>96</v>
      </c>
      <c r="F24" s="327">
        <v>130</v>
      </c>
      <c r="G24" s="327">
        <v>0</v>
      </c>
      <c r="H24" s="326">
        <v>130</v>
      </c>
      <c r="I24" s="325" t="s">
        <v>56</v>
      </c>
      <c r="J24" s="324" t="s">
        <v>104</v>
      </c>
      <c r="K24" s="322">
        <v>130</v>
      </c>
      <c r="L24" s="321" t="s">
        <v>96</v>
      </c>
      <c r="M24" s="321" t="s">
        <v>523</v>
      </c>
      <c r="N24" s="322"/>
      <c r="O24" s="321"/>
      <c r="P24" s="321"/>
      <c r="Q24" s="441" t="s">
        <v>451</v>
      </c>
      <c r="R24" s="312"/>
      <c r="S24" s="308"/>
      <c r="T24" s="308">
        <f t="shared" si="18"/>
        <v>130</v>
      </c>
      <c r="U24" s="295" t="e">
        <f>VLOOKUP(A24,#REF!,27,0)</f>
        <v>#REF!</v>
      </c>
      <c r="V24" s="294" t="e">
        <f t="shared" si="17"/>
        <v>#REF!</v>
      </c>
      <c r="W24" s="305"/>
      <c r="X24" s="319">
        <f t="shared" si="3"/>
        <v>0</v>
      </c>
      <c r="Y24" s="319">
        <f t="shared" si="4"/>
        <v>1</v>
      </c>
      <c r="Z24" s="319">
        <f t="shared" si="5"/>
        <v>0</v>
      </c>
      <c r="AA24" s="319">
        <f t="shared" si="6"/>
        <v>0</v>
      </c>
      <c r="AB24" s="319">
        <f t="shared" si="7"/>
        <v>0</v>
      </c>
      <c r="AC24" s="319">
        <f t="shared" si="8"/>
        <v>0</v>
      </c>
      <c r="AD24" s="319">
        <f t="shared" si="9"/>
        <v>0</v>
      </c>
      <c r="AF24" s="319">
        <f t="shared" si="10"/>
        <v>0</v>
      </c>
      <c r="AG24" s="319">
        <f t="shared" si="11"/>
        <v>0</v>
      </c>
      <c r="AH24" s="319">
        <f t="shared" si="12"/>
        <v>0</v>
      </c>
      <c r="AI24" s="319">
        <f t="shared" si="13"/>
        <v>0</v>
      </c>
      <c r="AJ24" s="319">
        <f t="shared" si="14"/>
        <v>0</v>
      </c>
      <c r="AK24" s="319">
        <f t="shared" si="15"/>
        <v>0</v>
      </c>
      <c r="AL24" s="319">
        <f t="shared" si="16"/>
        <v>0</v>
      </c>
    </row>
    <row r="25" spans="1:38" ht="19.5" customHeight="1">
      <c r="A25" s="279" t="str">
        <f t="shared" si="2"/>
        <v>8..689</v>
      </c>
      <c r="B25" s="330">
        <f>IF(C25&lt;&gt;"",SUBTOTAL(103,$C$13:C25),"")</f>
        <v>13</v>
      </c>
      <c r="C25" s="329" t="s">
        <v>377</v>
      </c>
      <c r="D25" s="325" t="s">
        <v>105</v>
      </c>
      <c r="E25" s="328" t="s">
        <v>96</v>
      </c>
      <c r="F25" s="327">
        <v>291</v>
      </c>
      <c r="G25" s="327">
        <v>0</v>
      </c>
      <c r="H25" s="326">
        <v>291</v>
      </c>
      <c r="I25" s="325" t="s">
        <v>56</v>
      </c>
      <c r="J25" s="324" t="s">
        <v>105</v>
      </c>
      <c r="K25" s="322">
        <v>291</v>
      </c>
      <c r="L25" s="321" t="s">
        <v>96</v>
      </c>
      <c r="M25" s="321" t="s">
        <v>523</v>
      </c>
      <c r="N25" s="322"/>
      <c r="O25" s="321"/>
      <c r="P25" s="321"/>
      <c r="Q25" s="441" t="s">
        <v>451</v>
      </c>
      <c r="R25" s="312"/>
      <c r="S25" s="308"/>
      <c r="T25" s="308">
        <f t="shared" si="18"/>
        <v>291</v>
      </c>
      <c r="U25" s="295" t="e">
        <f>VLOOKUP(A25,#REF!,27,0)</f>
        <v>#REF!</v>
      </c>
      <c r="V25" s="294" t="e">
        <f t="shared" si="17"/>
        <v>#REF!</v>
      </c>
      <c r="W25" s="305"/>
      <c r="X25" s="319">
        <f t="shared" si="3"/>
        <v>0</v>
      </c>
      <c r="Y25" s="319">
        <f t="shared" si="4"/>
        <v>1</v>
      </c>
      <c r="Z25" s="319">
        <f t="shared" si="5"/>
        <v>0</v>
      </c>
      <c r="AA25" s="319">
        <f t="shared" si="6"/>
        <v>0</v>
      </c>
      <c r="AB25" s="319">
        <f t="shared" si="7"/>
        <v>0</v>
      </c>
      <c r="AC25" s="319">
        <f t="shared" si="8"/>
        <v>0</v>
      </c>
      <c r="AD25" s="319">
        <f t="shared" si="9"/>
        <v>0</v>
      </c>
      <c r="AF25" s="319">
        <f t="shared" si="10"/>
        <v>0</v>
      </c>
      <c r="AG25" s="319">
        <f t="shared" si="11"/>
        <v>0</v>
      </c>
      <c r="AH25" s="319">
        <f t="shared" si="12"/>
        <v>0</v>
      </c>
      <c r="AI25" s="319">
        <f t="shared" si="13"/>
        <v>0</v>
      </c>
      <c r="AJ25" s="319">
        <f t="shared" si="14"/>
        <v>0</v>
      </c>
      <c r="AK25" s="319">
        <f t="shared" si="15"/>
        <v>0</v>
      </c>
      <c r="AL25" s="319">
        <f t="shared" si="16"/>
        <v>0</v>
      </c>
    </row>
    <row r="26" spans="1:38" ht="19.5" customHeight="1">
      <c r="A26" s="279" t="str">
        <f t="shared" si="2"/>
        <v>8..728</v>
      </c>
      <c r="B26" s="330">
        <f>IF(C26&lt;&gt;"",SUBTOTAL(103,$C$13:C26),"")</f>
        <v>14</v>
      </c>
      <c r="C26" s="329" t="s">
        <v>377</v>
      </c>
      <c r="D26" s="325" t="s">
        <v>106</v>
      </c>
      <c r="E26" s="328" t="s">
        <v>52</v>
      </c>
      <c r="F26" s="327">
        <v>1030</v>
      </c>
      <c r="G26" s="327">
        <v>0</v>
      </c>
      <c r="H26" s="326">
        <v>714</v>
      </c>
      <c r="I26" s="325" t="s">
        <v>56</v>
      </c>
      <c r="J26" s="324" t="s">
        <v>106</v>
      </c>
      <c r="K26" s="322">
        <v>1030</v>
      </c>
      <c r="L26" s="321" t="s">
        <v>52</v>
      </c>
      <c r="M26" s="321" t="s">
        <v>523</v>
      </c>
      <c r="N26" s="322"/>
      <c r="O26" s="321"/>
      <c r="P26" s="321"/>
      <c r="Q26" s="441" t="s">
        <v>451</v>
      </c>
      <c r="R26" s="312"/>
      <c r="S26" s="308"/>
      <c r="T26" s="308">
        <f t="shared" si="18"/>
        <v>714</v>
      </c>
      <c r="U26" s="295" t="e">
        <f>VLOOKUP(A26,#REF!,27,0)</f>
        <v>#REF!</v>
      </c>
      <c r="V26" s="294" t="e">
        <f t="shared" si="17"/>
        <v>#REF!</v>
      </c>
      <c r="W26" s="305"/>
      <c r="X26" s="319">
        <f t="shared" si="3"/>
        <v>0</v>
      </c>
      <c r="Y26" s="319">
        <f t="shared" si="4"/>
        <v>0</v>
      </c>
      <c r="Z26" s="319">
        <f t="shared" si="5"/>
        <v>0</v>
      </c>
      <c r="AA26" s="319">
        <f t="shared" si="6"/>
        <v>0</v>
      </c>
      <c r="AB26" s="319">
        <f t="shared" si="7"/>
        <v>1</v>
      </c>
      <c r="AC26" s="319">
        <f t="shared" si="8"/>
        <v>0</v>
      </c>
      <c r="AD26" s="319">
        <f t="shared" si="9"/>
        <v>0</v>
      </c>
      <c r="AF26" s="319">
        <f t="shared" si="10"/>
        <v>0</v>
      </c>
      <c r="AG26" s="319">
        <f t="shared" si="11"/>
        <v>0</v>
      </c>
      <c r="AH26" s="319">
        <f t="shared" si="12"/>
        <v>0</v>
      </c>
      <c r="AI26" s="319">
        <f t="shared" si="13"/>
        <v>0</v>
      </c>
      <c r="AJ26" s="319">
        <f t="shared" si="14"/>
        <v>0</v>
      </c>
      <c r="AK26" s="319">
        <f t="shared" si="15"/>
        <v>0</v>
      </c>
      <c r="AL26" s="319">
        <f t="shared" si="16"/>
        <v>0</v>
      </c>
    </row>
    <row r="27" spans="1:38" ht="19.5" customHeight="1">
      <c r="A27" s="279" t="str">
        <f t="shared" si="2"/>
        <v>8..778</v>
      </c>
      <c r="B27" s="330">
        <f>IF(C27&lt;&gt;"",SUBTOTAL(103,$C$13:C27),"")</f>
        <v>15</v>
      </c>
      <c r="C27" s="332" t="s">
        <v>377</v>
      </c>
      <c r="D27" s="325" t="s">
        <v>110</v>
      </c>
      <c r="E27" s="328" t="s">
        <v>64</v>
      </c>
      <c r="F27" s="327">
        <v>299</v>
      </c>
      <c r="G27" s="327">
        <v>0</v>
      </c>
      <c r="H27" s="326">
        <v>177.7</v>
      </c>
      <c r="I27" s="325" t="s">
        <v>56</v>
      </c>
      <c r="J27" s="324" t="s">
        <v>110</v>
      </c>
      <c r="K27" s="322">
        <v>299</v>
      </c>
      <c r="L27" s="321" t="s">
        <v>64</v>
      </c>
      <c r="M27" s="321" t="s">
        <v>523</v>
      </c>
      <c r="N27" s="322"/>
      <c r="O27" s="321"/>
      <c r="P27" s="321"/>
      <c r="Q27" s="441" t="s">
        <v>451</v>
      </c>
      <c r="R27" s="312"/>
      <c r="S27" s="308"/>
      <c r="T27" s="308">
        <f>H27</f>
        <v>177.7</v>
      </c>
      <c r="U27" s="295" t="e">
        <f>VLOOKUP(A27,#REF!,27,0)</f>
        <v>#REF!</v>
      </c>
      <c r="V27" s="294" t="e">
        <f t="shared" si="17"/>
        <v>#REF!</v>
      </c>
      <c r="W27" s="305"/>
      <c r="X27" s="319">
        <f t="shared" si="3"/>
        <v>0</v>
      </c>
      <c r="Y27" s="319">
        <f t="shared" si="4"/>
        <v>1</v>
      </c>
      <c r="Z27" s="319">
        <f t="shared" si="5"/>
        <v>0</v>
      </c>
      <c r="AA27" s="319">
        <f t="shared" si="6"/>
        <v>0</v>
      </c>
      <c r="AB27" s="319">
        <f t="shared" si="7"/>
        <v>0</v>
      </c>
      <c r="AC27" s="319">
        <f t="shared" si="8"/>
        <v>0</v>
      </c>
      <c r="AD27" s="319">
        <f t="shared" si="9"/>
        <v>0</v>
      </c>
      <c r="AF27" s="319">
        <f t="shared" si="10"/>
        <v>0</v>
      </c>
      <c r="AG27" s="319">
        <f t="shared" si="11"/>
        <v>0</v>
      </c>
      <c r="AH27" s="319">
        <f t="shared" si="12"/>
        <v>0</v>
      </c>
      <c r="AI27" s="319">
        <f t="shared" si="13"/>
        <v>0</v>
      </c>
      <c r="AJ27" s="319">
        <f t="shared" si="14"/>
        <v>0</v>
      </c>
      <c r="AK27" s="319">
        <f t="shared" si="15"/>
        <v>0</v>
      </c>
      <c r="AL27" s="319">
        <f t="shared" si="16"/>
        <v>0</v>
      </c>
    </row>
    <row r="28" spans="1:38" ht="19.5" customHeight="1">
      <c r="A28" s="279" t="str">
        <f t="shared" si="2"/>
        <v>8..862</v>
      </c>
      <c r="B28" s="330">
        <f>IF(C28&lt;&gt;"",SUBTOTAL(103,$C$13:C28),"")</f>
        <v>16</v>
      </c>
      <c r="C28" s="329" t="s">
        <v>377</v>
      </c>
      <c r="D28" s="325" t="s">
        <v>115</v>
      </c>
      <c r="E28" s="328" t="s">
        <v>44</v>
      </c>
      <c r="F28" s="327">
        <v>244</v>
      </c>
      <c r="G28" s="327">
        <v>0</v>
      </c>
      <c r="H28" s="326">
        <v>2.6</v>
      </c>
      <c r="I28" s="325" t="s">
        <v>56</v>
      </c>
      <c r="J28" s="324" t="s">
        <v>115</v>
      </c>
      <c r="K28" s="322">
        <v>244</v>
      </c>
      <c r="L28" s="321" t="s">
        <v>44</v>
      </c>
      <c r="M28" s="321" t="s">
        <v>523</v>
      </c>
      <c r="N28" s="322"/>
      <c r="O28" s="321"/>
      <c r="P28" s="321"/>
      <c r="Q28" s="441" t="s">
        <v>451</v>
      </c>
      <c r="R28" s="312"/>
      <c r="S28" s="308"/>
      <c r="T28" s="308">
        <f>H28</f>
        <v>2.6</v>
      </c>
      <c r="U28" s="295" t="e">
        <f>VLOOKUP(A28,#REF!,27,0)</f>
        <v>#REF!</v>
      </c>
      <c r="V28" s="294" t="e">
        <f t="shared" si="17"/>
        <v>#REF!</v>
      </c>
      <c r="W28" s="305"/>
      <c r="X28" s="319">
        <f t="shared" si="3"/>
        <v>0</v>
      </c>
      <c r="Y28" s="319">
        <f t="shared" si="4"/>
        <v>1</v>
      </c>
      <c r="Z28" s="319">
        <f t="shared" si="5"/>
        <v>0</v>
      </c>
      <c r="AA28" s="319">
        <f t="shared" si="6"/>
        <v>0</v>
      </c>
      <c r="AB28" s="319">
        <f t="shared" si="7"/>
        <v>0</v>
      </c>
      <c r="AC28" s="319">
        <f t="shared" si="8"/>
        <v>0</v>
      </c>
      <c r="AD28" s="319">
        <f t="shared" si="9"/>
        <v>0</v>
      </c>
      <c r="AF28" s="319">
        <f t="shared" si="10"/>
        <v>0</v>
      </c>
      <c r="AG28" s="319">
        <f t="shared" si="11"/>
        <v>0</v>
      </c>
      <c r="AH28" s="319">
        <f t="shared" si="12"/>
        <v>0</v>
      </c>
      <c r="AI28" s="319">
        <f t="shared" si="13"/>
        <v>0</v>
      </c>
      <c r="AJ28" s="319">
        <f t="shared" si="14"/>
        <v>0</v>
      </c>
      <c r="AK28" s="319">
        <f t="shared" si="15"/>
        <v>0</v>
      </c>
      <c r="AL28" s="319">
        <f t="shared" si="16"/>
        <v>0</v>
      </c>
    </row>
    <row r="29" spans="1:38" ht="19.5" customHeight="1">
      <c r="A29" s="279" t="str">
        <f t="shared" si="2"/>
        <v>8..922</v>
      </c>
      <c r="B29" s="330">
        <f>IF(C29&lt;&gt;"",SUBTOTAL(103,$C$13:C29),"")</f>
        <v>17</v>
      </c>
      <c r="C29" s="332" t="s">
        <v>377</v>
      </c>
      <c r="D29" s="325" t="s">
        <v>130</v>
      </c>
      <c r="E29" s="328" t="s">
        <v>64</v>
      </c>
      <c r="F29" s="327">
        <v>396</v>
      </c>
      <c r="G29" s="327">
        <v>0</v>
      </c>
      <c r="H29" s="326">
        <v>396</v>
      </c>
      <c r="I29" s="325" t="s">
        <v>56</v>
      </c>
      <c r="J29" s="324" t="s">
        <v>130</v>
      </c>
      <c r="K29" s="322">
        <v>396</v>
      </c>
      <c r="L29" s="321" t="s">
        <v>64</v>
      </c>
      <c r="M29" s="321" t="s">
        <v>523</v>
      </c>
      <c r="N29" s="322"/>
      <c r="O29" s="321"/>
      <c r="P29" s="321" t="s">
        <v>492</v>
      </c>
      <c r="Q29" s="441" t="s">
        <v>451</v>
      </c>
      <c r="R29" s="312"/>
      <c r="S29" s="308"/>
      <c r="T29" s="308">
        <f>H29</f>
        <v>396</v>
      </c>
      <c r="U29" s="295" t="e">
        <f>VLOOKUP(A29,#REF!,27,0)</f>
        <v>#REF!</v>
      </c>
      <c r="V29" s="294" t="e">
        <f t="shared" si="17"/>
        <v>#REF!</v>
      </c>
      <c r="W29" s="305"/>
      <c r="X29" s="319">
        <f t="shared" si="3"/>
        <v>0</v>
      </c>
      <c r="Y29" s="319">
        <f t="shared" si="4"/>
        <v>0</v>
      </c>
      <c r="Z29" s="319">
        <f t="shared" si="5"/>
        <v>1</v>
      </c>
      <c r="AA29" s="319">
        <f t="shared" si="6"/>
        <v>0</v>
      </c>
      <c r="AB29" s="319">
        <f t="shared" si="7"/>
        <v>0</v>
      </c>
      <c r="AC29" s="319">
        <f t="shared" si="8"/>
        <v>0</v>
      </c>
      <c r="AD29" s="319">
        <f t="shared" si="9"/>
        <v>0</v>
      </c>
      <c r="AF29" s="319">
        <f t="shared" si="10"/>
        <v>0</v>
      </c>
      <c r="AG29" s="319">
        <f t="shared" si="11"/>
        <v>0</v>
      </c>
      <c r="AH29" s="319">
        <f t="shared" si="12"/>
        <v>0</v>
      </c>
      <c r="AI29" s="319">
        <f t="shared" si="13"/>
        <v>0</v>
      </c>
      <c r="AJ29" s="319">
        <f t="shared" si="14"/>
        <v>0</v>
      </c>
      <c r="AK29" s="319">
        <f t="shared" si="15"/>
        <v>0</v>
      </c>
      <c r="AL29" s="319">
        <f t="shared" si="16"/>
        <v>0</v>
      </c>
    </row>
    <row r="30" spans="1:38" ht="19.5" customHeight="1">
      <c r="A30" s="279" t="str">
        <f t="shared" si="2"/>
        <v>8..952</v>
      </c>
      <c r="B30" s="330">
        <f>IF(C30&lt;&gt;"",SUBTOTAL(103,$C$13:C30),"")</f>
        <v>18</v>
      </c>
      <c r="C30" s="329" t="s">
        <v>377</v>
      </c>
      <c r="D30" s="325" t="s">
        <v>135</v>
      </c>
      <c r="E30" s="328" t="s">
        <v>64</v>
      </c>
      <c r="F30" s="327">
        <v>314</v>
      </c>
      <c r="G30" s="327">
        <v>0</v>
      </c>
      <c r="H30" s="326">
        <v>66.7</v>
      </c>
      <c r="I30" s="325" t="s">
        <v>56</v>
      </c>
      <c r="J30" s="324" t="s">
        <v>135</v>
      </c>
      <c r="K30" s="322">
        <v>314</v>
      </c>
      <c r="L30" s="321" t="s">
        <v>64</v>
      </c>
      <c r="M30" s="321" t="s">
        <v>523</v>
      </c>
      <c r="N30" s="322"/>
      <c r="O30" s="321"/>
      <c r="P30" s="321"/>
      <c r="Q30" s="441" t="s">
        <v>451</v>
      </c>
      <c r="R30" s="312"/>
      <c r="S30" s="308"/>
      <c r="T30" s="308">
        <f t="shared" ref="T30:T32" si="19">H30</f>
        <v>66.7</v>
      </c>
      <c r="U30" s="295" t="e">
        <f>VLOOKUP(A30,#REF!,27,0)</f>
        <v>#REF!</v>
      </c>
      <c r="V30" s="294" t="e">
        <f t="shared" si="17"/>
        <v>#REF!</v>
      </c>
      <c r="W30" s="305"/>
      <c r="X30" s="319">
        <f t="shared" si="3"/>
        <v>0</v>
      </c>
      <c r="Y30" s="319">
        <f t="shared" si="4"/>
        <v>0</v>
      </c>
      <c r="Z30" s="319">
        <f t="shared" si="5"/>
        <v>1</v>
      </c>
      <c r="AA30" s="319">
        <f t="shared" si="6"/>
        <v>0</v>
      </c>
      <c r="AB30" s="319">
        <f t="shared" si="7"/>
        <v>0</v>
      </c>
      <c r="AC30" s="319">
        <f t="shared" si="8"/>
        <v>0</v>
      </c>
      <c r="AD30" s="319">
        <f t="shared" si="9"/>
        <v>0</v>
      </c>
      <c r="AF30" s="319">
        <f t="shared" si="10"/>
        <v>0</v>
      </c>
      <c r="AG30" s="319">
        <f t="shared" si="11"/>
        <v>0</v>
      </c>
      <c r="AH30" s="319">
        <f t="shared" si="12"/>
        <v>0</v>
      </c>
      <c r="AI30" s="319">
        <f t="shared" si="13"/>
        <v>0</v>
      </c>
      <c r="AJ30" s="319">
        <f t="shared" si="14"/>
        <v>0</v>
      </c>
      <c r="AK30" s="319">
        <f t="shared" si="15"/>
        <v>0</v>
      </c>
      <c r="AL30" s="319">
        <f t="shared" si="16"/>
        <v>0</v>
      </c>
    </row>
    <row r="31" spans="1:38" ht="19.5" customHeight="1">
      <c r="A31" s="279" t="str">
        <f t="shared" si="2"/>
        <v>8..953</v>
      </c>
      <c r="B31" s="330">
        <f>IF(C31&lt;&gt;"",SUBTOTAL(103,$C$13:C31),"")</f>
        <v>19</v>
      </c>
      <c r="C31" s="332" t="s">
        <v>377</v>
      </c>
      <c r="D31" s="325" t="s">
        <v>136</v>
      </c>
      <c r="E31" s="328" t="s">
        <v>64</v>
      </c>
      <c r="F31" s="327">
        <v>319</v>
      </c>
      <c r="G31" s="327">
        <v>0</v>
      </c>
      <c r="H31" s="326">
        <v>319</v>
      </c>
      <c r="I31" s="325" t="s">
        <v>56</v>
      </c>
      <c r="J31" s="324" t="s">
        <v>136</v>
      </c>
      <c r="K31" s="322">
        <v>319</v>
      </c>
      <c r="L31" s="321" t="s">
        <v>64</v>
      </c>
      <c r="M31" s="321" t="s">
        <v>523</v>
      </c>
      <c r="N31" s="322"/>
      <c r="O31" s="321"/>
      <c r="P31" s="321"/>
      <c r="Q31" s="441" t="s">
        <v>451</v>
      </c>
      <c r="R31" s="312"/>
      <c r="S31" s="308"/>
      <c r="T31" s="308">
        <f t="shared" si="19"/>
        <v>319</v>
      </c>
      <c r="U31" s="295" t="e">
        <f>VLOOKUP(A31,#REF!,27,0)</f>
        <v>#REF!</v>
      </c>
      <c r="V31" s="294" t="e">
        <f t="shared" si="17"/>
        <v>#REF!</v>
      </c>
      <c r="W31" s="305"/>
      <c r="X31" s="319">
        <f t="shared" si="3"/>
        <v>0</v>
      </c>
      <c r="Y31" s="319">
        <f t="shared" si="4"/>
        <v>0</v>
      </c>
      <c r="Z31" s="319">
        <f t="shared" si="5"/>
        <v>1</v>
      </c>
      <c r="AA31" s="319">
        <f t="shared" si="6"/>
        <v>0</v>
      </c>
      <c r="AB31" s="319">
        <f t="shared" si="7"/>
        <v>0</v>
      </c>
      <c r="AC31" s="319">
        <f t="shared" si="8"/>
        <v>0</v>
      </c>
      <c r="AD31" s="319">
        <f t="shared" si="9"/>
        <v>0</v>
      </c>
      <c r="AF31" s="319">
        <f t="shared" si="10"/>
        <v>0</v>
      </c>
      <c r="AG31" s="319">
        <f t="shared" si="11"/>
        <v>0</v>
      </c>
      <c r="AH31" s="319">
        <f t="shared" si="12"/>
        <v>0</v>
      </c>
      <c r="AI31" s="319">
        <f t="shared" si="13"/>
        <v>0</v>
      </c>
      <c r="AJ31" s="319">
        <f t="shared" si="14"/>
        <v>0</v>
      </c>
      <c r="AK31" s="319">
        <f t="shared" si="15"/>
        <v>0</v>
      </c>
      <c r="AL31" s="319">
        <f t="shared" si="16"/>
        <v>0</v>
      </c>
    </row>
    <row r="32" spans="1:38" ht="19.5" customHeight="1">
      <c r="A32" s="279" t="str">
        <f t="shared" si="2"/>
        <v>8..954</v>
      </c>
      <c r="B32" s="330">
        <f>IF(C32&lt;&gt;"",SUBTOTAL(103,$C$13:C32),"")</f>
        <v>20</v>
      </c>
      <c r="C32" s="332" t="s">
        <v>377</v>
      </c>
      <c r="D32" s="325" t="s">
        <v>137</v>
      </c>
      <c r="E32" s="328" t="s">
        <v>64</v>
      </c>
      <c r="F32" s="327">
        <v>332</v>
      </c>
      <c r="G32" s="327">
        <v>0</v>
      </c>
      <c r="H32" s="326">
        <v>332</v>
      </c>
      <c r="I32" s="325" t="s">
        <v>56</v>
      </c>
      <c r="J32" s="324" t="s">
        <v>137</v>
      </c>
      <c r="K32" s="322">
        <v>332</v>
      </c>
      <c r="L32" s="321" t="s">
        <v>64</v>
      </c>
      <c r="M32" s="321" t="s">
        <v>523</v>
      </c>
      <c r="N32" s="322"/>
      <c r="O32" s="321"/>
      <c r="P32" s="321"/>
      <c r="Q32" s="441" t="s">
        <v>451</v>
      </c>
      <c r="R32" s="312"/>
      <c r="S32" s="308"/>
      <c r="T32" s="308">
        <f t="shared" si="19"/>
        <v>332</v>
      </c>
      <c r="U32" s="295" t="e">
        <f>VLOOKUP(A32,#REF!,27,0)</f>
        <v>#REF!</v>
      </c>
      <c r="V32" s="294" t="e">
        <f t="shared" si="17"/>
        <v>#REF!</v>
      </c>
      <c r="W32" s="305"/>
      <c r="X32" s="319">
        <f t="shared" si="3"/>
        <v>0</v>
      </c>
      <c r="Y32" s="319">
        <f t="shared" si="4"/>
        <v>0</v>
      </c>
      <c r="Z32" s="319">
        <f t="shared" si="5"/>
        <v>1</v>
      </c>
      <c r="AA32" s="319">
        <f t="shared" si="6"/>
        <v>0</v>
      </c>
      <c r="AB32" s="319">
        <f t="shared" si="7"/>
        <v>0</v>
      </c>
      <c r="AC32" s="319">
        <f t="shared" si="8"/>
        <v>0</v>
      </c>
      <c r="AD32" s="319">
        <f t="shared" si="9"/>
        <v>0</v>
      </c>
      <c r="AF32" s="319">
        <f t="shared" si="10"/>
        <v>0</v>
      </c>
      <c r="AG32" s="319">
        <f t="shared" si="11"/>
        <v>0</v>
      </c>
      <c r="AH32" s="319">
        <f t="shared" si="12"/>
        <v>0</v>
      </c>
      <c r="AI32" s="319">
        <f t="shared" si="13"/>
        <v>0</v>
      </c>
      <c r="AJ32" s="319">
        <f t="shared" si="14"/>
        <v>0</v>
      </c>
      <c r="AK32" s="319">
        <f t="shared" si="15"/>
        <v>0</v>
      </c>
      <c r="AL32" s="319">
        <f t="shared" si="16"/>
        <v>0</v>
      </c>
    </row>
    <row r="33" spans="1:38" ht="19.5" customHeight="1">
      <c r="A33" s="279" t="str">
        <f t="shared" si="2"/>
        <v>8..981</v>
      </c>
      <c r="B33" s="330">
        <f>IF(C33&lt;&gt;"",SUBTOTAL(103,$C$13:C33),"")</f>
        <v>21</v>
      </c>
      <c r="C33" s="332" t="s">
        <v>377</v>
      </c>
      <c r="D33" s="325" t="s">
        <v>142</v>
      </c>
      <c r="E33" s="328" t="s">
        <v>64</v>
      </c>
      <c r="F33" s="327">
        <v>393</v>
      </c>
      <c r="G33" s="327">
        <v>0</v>
      </c>
      <c r="H33" s="326">
        <v>127.4</v>
      </c>
      <c r="I33" s="325" t="s">
        <v>56</v>
      </c>
      <c r="J33" s="324" t="s">
        <v>142</v>
      </c>
      <c r="K33" s="322">
        <v>393</v>
      </c>
      <c r="L33" s="321" t="s">
        <v>64</v>
      </c>
      <c r="M33" s="321" t="s">
        <v>523</v>
      </c>
      <c r="N33" s="322"/>
      <c r="O33" s="321"/>
      <c r="P33" s="321"/>
      <c r="Q33" s="441" t="s">
        <v>451</v>
      </c>
      <c r="R33" s="312"/>
      <c r="S33" s="308"/>
      <c r="T33" s="308">
        <f>H33</f>
        <v>127.4</v>
      </c>
      <c r="U33" s="295" t="e">
        <f>VLOOKUP(A33,#REF!,27,0)</f>
        <v>#REF!</v>
      </c>
      <c r="V33" s="294" t="e">
        <f t="shared" si="17"/>
        <v>#REF!</v>
      </c>
      <c r="W33" s="305"/>
      <c r="X33" s="319">
        <f t="shared" si="3"/>
        <v>0</v>
      </c>
      <c r="Y33" s="319">
        <f t="shared" si="4"/>
        <v>0</v>
      </c>
      <c r="Z33" s="319">
        <f t="shared" si="5"/>
        <v>1</v>
      </c>
      <c r="AA33" s="319">
        <f t="shared" si="6"/>
        <v>0</v>
      </c>
      <c r="AB33" s="319">
        <f t="shared" si="7"/>
        <v>0</v>
      </c>
      <c r="AC33" s="319">
        <f t="shared" si="8"/>
        <v>0</v>
      </c>
      <c r="AD33" s="319">
        <f t="shared" si="9"/>
        <v>0</v>
      </c>
      <c r="AF33" s="319">
        <f t="shared" si="10"/>
        <v>0</v>
      </c>
      <c r="AG33" s="319">
        <f t="shared" si="11"/>
        <v>0</v>
      </c>
      <c r="AH33" s="319">
        <f t="shared" si="12"/>
        <v>0</v>
      </c>
      <c r="AI33" s="319">
        <f t="shared" si="13"/>
        <v>0</v>
      </c>
      <c r="AJ33" s="319">
        <f t="shared" si="14"/>
        <v>0</v>
      </c>
      <c r="AK33" s="319">
        <f t="shared" si="15"/>
        <v>0</v>
      </c>
      <c r="AL33" s="319">
        <f t="shared" si="16"/>
        <v>0</v>
      </c>
    </row>
    <row r="34" spans="1:38" ht="78">
      <c r="A34" s="279" t="str">
        <f t="shared" si="2"/>
        <v>8..1047</v>
      </c>
      <c r="B34" s="339">
        <f>IF(C34&lt;&gt;"",SUBTOTAL(103,$C$13:C34),"")</f>
        <v>22</v>
      </c>
      <c r="C34" s="329" t="s">
        <v>438</v>
      </c>
      <c r="D34" s="336" t="s">
        <v>145</v>
      </c>
      <c r="E34" s="338" t="s">
        <v>64</v>
      </c>
      <c r="F34" s="524">
        <v>505</v>
      </c>
      <c r="G34" s="524">
        <v>0</v>
      </c>
      <c r="H34" s="337">
        <v>1</v>
      </c>
      <c r="I34" s="336" t="s">
        <v>56</v>
      </c>
      <c r="J34" s="335">
        <v>1047</v>
      </c>
      <c r="K34" s="341">
        <v>505</v>
      </c>
      <c r="L34" s="333" t="s">
        <v>64</v>
      </c>
      <c r="M34" s="333" t="s">
        <v>378</v>
      </c>
      <c r="N34" s="322"/>
      <c r="O34" s="321"/>
      <c r="P34" s="321" t="s">
        <v>489</v>
      </c>
      <c r="Q34" s="441" t="s">
        <v>451</v>
      </c>
      <c r="R34" s="312"/>
      <c r="S34" s="308"/>
      <c r="T34" s="308">
        <f>H34</f>
        <v>1</v>
      </c>
      <c r="U34" s="295" t="e">
        <f>VLOOKUP(A34,#REF!,27,0)</f>
        <v>#REF!</v>
      </c>
      <c r="V34" s="294" t="e">
        <f t="shared" si="17"/>
        <v>#REF!</v>
      </c>
      <c r="W34" s="305"/>
      <c r="X34" s="319">
        <f t="shared" si="3"/>
        <v>0</v>
      </c>
      <c r="Y34" s="319">
        <f t="shared" si="4"/>
        <v>0</v>
      </c>
      <c r="Z34" s="319">
        <f t="shared" si="5"/>
        <v>0</v>
      </c>
      <c r="AA34" s="319">
        <f t="shared" si="6"/>
        <v>1</v>
      </c>
      <c r="AB34" s="319">
        <f t="shared" si="7"/>
        <v>0</v>
      </c>
      <c r="AC34" s="319">
        <f t="shared" si="8"/>
        <v>0</v>
      </c>
      <c r="AD34" s="319">
        <f t="shared" si="9"/>
        <v>0</v>
      </c>
      <c r="AF34" s="319">
        <f t="shared" si="10"/>
        <v>0</v>
      </c>
      <c r="AG34" s="319">
        <f t="shared" si="11"/>
        <v>0</v>
      </c>
      <c r="AH34" s="319">
        <f t="shared" si="12"/>
        <v>0</v>
      </c>
      <c r="AI34" s="319">
        <f t="shared" si="13"/>
        <v>0</v>
      </c>
      <c r="AJ34" s="319">
        <f t="shared" si="14"/>
        <v>0</v>
      </c>
      <c r="AK34" s="319">
        <f t="shared" si="15"/>
        <v>0</v>
      </c>
      <c r="AL34" s="319">
        <f t="shared" si="16"/>
        <v>0</v>
      </c>
    </row>
    <row r="35" spans="1:38" ht="109.2">
      <c r="A35" s="279" t="str">
        <f t="shared" si="2"/>
        <v>8..1068</v>
      </c>
      <c r="B35" s="339">
        <f>IF(C35&lt;&gt;"",SUBTOTAL(103,$C$13:C35),"")</f>
        <v>23</v>
      </c>
      <c r="C35" s="329" t="s">
        <v>437</v>
      </c>
      <c r="D35" s="336" t="s">
        <v>149</v>
      </c>
      <c r="E35" s="338" t="s">
        <v>64</v>
      </c>
      <c r="F35" s="524">
        <v>1061</v>
      </c>
      <c r="G35" s="524">
        <v>0</v>
      </c>
      <c r="H35" s="337">
        <v>554.20000000000005</v>
      </c>
      <c r="I35" s="336" t="s">
        <v>56</v>
      </c>
      <c r="J35" s="335">
        <v>1068</v>
      </c>
      <c r="K35" s="341">
        <v>1061</v>
      </c>
      <c r="L35" s="333" t="s">
        <v>64</v>
      </c>
      <c r="M35" s="333" t="s">
        <v>334</v>
      </c>
      <c r="N35" s="322">
        <f>F35+G35-K35</f>
        <v>0</v>
      </c>
      <c r="O35" s="321"/>
      <c r="P35" s="321" t="s">
        <v>326</v>
      </c>
      <c r="Q35" s="441" t="s">
        <v>451</v>
      </c>
      <c r="R35" s="312"/>
      <c r="S35" s="308"/>
      <c r="T35" s="308">
        <f t="shared" ref="T35:T36" si="20">H35</f>
        <v>554.20000000000005</v>
      </c>
      <c r="U35" s="295" t="e">
        <f>VLOOKUP(A35,#REF!,27,0)</f>
        <v>#REF!</v>
      </c>
      <c r="V35" s="294" t="e">
        <f t="shared" si="17"/>
        <v>#REF!</v>
      </c>
      <c r="W35" s="305"/>
      <c r="X35" s="319">
        <f t="shared" si="3"/>
        <v>0</v>
      </c>
      <c r="Y35" s="319">
        <f t="shared" si="4"/>
        <v>0</v>
      </c>
      <c r="Z35" s="319">
        <f t="shared" si="5"/>
        <v>0</v>
      </c>
      <c r="AA35" s="319">
        <f t="shared" si="6"/>
        <v>0</v>
      </c>
      <c r="AB35" s="319">
        <f t="shared" si="7"/>
        <v>1</v>
      </c>
      <c r="AC35" s="319">
        <f t="shared" si="8"/>
        <v>0</v>
      </c>
      <c r="AD35" s="319">
        <f t="shared" si="9"/>
        <v>0</v>
      </c>
      <c r="AF35" s="319">
        <f t="shared" si="10"/>
        <v>0</v>
      </c>
      <c r="AG35" s="319">
        <f t="shared" si="11"/>
        <v>0</v>
      </c>
      <c r="AH35" s="319">
        <f t="shared" si="12"/>
        <v>0</v>
      </c>
      <c r="AI35" s="319">
        <f t="shared" si="13"/>
        <v>0</v>
      </c>
      <c r="AJ35" s="319">
        <f t="shared" si="14"/>
        <v>0</v>
      </c>
      <c r="AK35" s="319">
        <f t="shared" si="15"/>
        <v>0</v>
      </c>
      <c r="AL35" s="319">
        <f t="shared" si="16"/>
        <v>0</v>
      </c>
    </row>
    <row r="36" spans="1:38" ht="19.5" customHeight="1">
      <c r="A36" s="279" t="str">
        <f t="shared" si="2"/>
        <v>8..1069</v>
      </c>
      <c r="B36" s="330">
        <f>IF(C36&lt;&gt;"",SUBTOTAL(103,$C$13:C36),"")</f>
        <v>24</v>
      </c>
      <c r="C36" s="329" t="s">
        <v>377</v>
      </c>
      <c r="D36" s="325" t="s">
        <v>151</v>
      </c>
      <c r="E36" s="328" t="s">
        <v>64</v>
      </c>
      <c r="F36" s="327">
        <v>1120</v>
      </c>
      <c r="G36" s="327">
        <v>0</v>
      </c>
      <c r="H36" s="326">
        <v>162.9</v>
      </c>
      <c r="I36" s="325" t="s">
        <v>56</v>
      </c>
      <c r="J36" s="324" t="s">
        <v>151</v>
      </c>
      <c r="K36" s="322">
        <v>1120</v>
      </c>
      <c r="L36" s="321" t="s">
        <v>64</v>
      </c>
      <c r="M36" s="321" t="s">
        <v>523</v>
      </c>
      <c r="N36" s="322"/>
      <c r="O36" s="321"/>
      <c r="P36" s="321"/>
      <c r="Q36" s="441" t="s">
        <v>451</v>
      </c>
      <c r="R36" s="312"/>
      <c r="S36" s="308"/>
      <c r="T36" s="308">
        <f t="shared" si="20"/>
        <v>162.9</v>
      </c>
      <c r="U36" s="295" t="e">
        <f>VLOOKUP(A36,#REF!,27,0)</f>
        <v>#REF!</v>
      </c>
      <c r="V36" s="294" t="e">
        <f t="shared" si="17"/>
        <v>#REF!</v>
      </c>
      <c r="W36" s="305"/>
      <c r="X36" s="319">
        <f t="shared" si="3"/>
        <v>0</v>
      </c>
      <c r="Y36" s="319">
        <f t="shared" si="4"/>
        <v>0</v>
      </c>
      <c r="Z36" s="319">
        <f t="shared" si="5"/>
        <v>0</v>
      </c>
      <c r="AA36" s="319">
        <f t="shared" si="6"/>
        <v>0</v>
      </c>
      <c r="AB36" s="319">
        <f t="shared" si="7"/>
        <v>1</v>
      </c>
      <c r="AC36" s="319">
        <f t="shared" si="8"/>
        <v>0</v>
      </c>
      <c r="AD36" s="319">
        <f t="shared" si="9"/>
        <v>0</v>
      </c>
      <c r="AF36" s="319">
        <f t="shared" si="10"/>
        <v>0</v>
      </c>
      <c r="AG36" s="319">
        <f t="shared" si="11"/>
        <v>0</v>
      </c>
      <c r="AH36" s="319">
        <f t="shared" si="12"/>
        <v>0</v>
      </c>
      <c r="AI36" s="319">
        <f t="shared" si="13"/>
        <v>0</v>
      </c>
      <c r="AJ36" s="319">
        <f t="shared" si="14"/>
        <v>0</v>
      </c>
      <c r="AK36" s="319">
        <f t="shared" si="15"/>
        <v>0</v>
      </c>
      <c r="AL36" s="319">
        <f t="shared" si="16"/>
        <v>0</v>
      </c>
    </row>
    <row r="37" spans="1:38" ht="19.5" customHeight="1">
      <c r="A37" s="279" t="str">
        <f t="shared" si="2"/>
        <v>8..1118</v>
      </c>
      <c r="B37" s="330">
        <f>IF(C37&lt;&gt;"",SUBTOTAL(103,$C$13:C37),"")</f>
        <v>25</v>
      </c>
      <c r="C37" s="332" t="s">
        <v>377</v>
      </c>
      <c r="D37" s="325" t="s">
        <v>154</v>
      </c>
      <c r="E37" s="328" t="s">
        <v>55</v>
      </c>
      <c r="F37" s="327">
        <v>0</v>
      </c>
      <c r="G37" s="327">
        <v>942</v>
      </c>
      <c r="H37" s="326">
        <v>942</v>
      </c>
      <c r="I37" s="325" t="s">
        <v>56</v>
      </c>
      <c r="J37" s="324" t="s">
        <v>1</v>
      </c>
      <c r="K37" s="323"/>
      <c r="L37" s="321"/>
      <c r="M37" s="321" t="s">
        <v>523</v>
      </c>
      <c r="N37" s="322"/>
      <c r="O37" s="321"/>
      <c r="P37" s="321" t="s">
        <v>478</v>
      </c>
      <c r="Q37" s="441" t="s">
        <v>451</v>
      </c>
      <c r="R37" s="312"/>
      <c r="S37" s="308"/>
      <c r="T37" s="308">
        <f t="shared" ref="T37:T38" si="21">H37</f>
        <v>942</v>
      </c>
      <c r="U37" s="295" t="e">
        <f>VLOOKUP(A37,#REF!,27,0)</f>
        <v>#REF!</v>
      </c>
      <c r="V37" s="294" t="e">
        <f t="shared" si="17"/>
        <v>#REF!</v>
      </c>
      <c r="W37" s="305"/>
      <c r="X37" s="319">
        <f t="shared" si="3"/>
        <v>0</v>
      </c>
      <c r="Y37" s="319">
        <f t="shared" si="4"/>
        <v>0</v>
      </c>
      <c r="Z37" s="319">
        <f t="shared" si="5"/>
        <v>0</v>
      </c>
      <c r="AA37" s="319">
        <f t="shared" si="6"/>
        <v>0</v>
      </c>
      <c r="AB37" s="319">
        <f t="shared" si="7"/>
        <v>0</v>
      </c>
      <c r="AC37" s="319">
        <f t="shared" si="8"/>
        <v>0</v>
      </c>
      <c r="AD37" s="319">
        <f t="shared" si="9"/>
        <v>0</v>
      </c>
      <c r="AF37" s="319">
        <f t="shared" si="10"/>
        <v>0</v>
      </c>
      <c r="AG37" s="319">
        <f t="shared" si="11"/>
        <v>0</v>
      </c>
      <c r="AH37" s="319">
        <f t="shared" si="12"/>
        <v>0</v>
      </c>
      <c r="AI37" s="319">
        <f t="shared" si="13"/>
        <v>1</v>
      </c>
      <c r="AJ37" s="319">
        <f t="shared" si="14"/>
        <v>0</v>
      </c>
      <c r="AK37" s="319">
        <f t="shared" si="15"/>
        <v>0</v>
      </c>
      <c r="AL37" s="319">
        <f t="shared" si="16"/>
        <v>0</v>
      </c>
    </row>
    <row r="38" spans="1:38" ht="19.5" customHeight="1">
      <c r="A38" s="279" t="str">
        <f t="shared" si="2"/>
        <v>8..1119</v>
      </c>
      <c r="B38" s="330">
        <f>IF(C38&lt;&gt;"",SUBTOTAL(103,$C$13:C38),"")</f>
        <v>26</v>
      </c>
      <c r="C38" s="332" t="s">
        <v>377</v>
      </c>
      <c r="D38" s="325" t="s">
        <v>155</v>
      </c>
      <c r="E38" s="328" t="s">
        <v>55</v>
      </c>
      <c r="F38" s="327">
        <v>0</v>
      </c>
      <c r="G38" s="327">
        <v>463</v>
      </c>
      <c r="H38" s="326">
        <v>35.700000000000003</v>
      </c>
      <c r="I38" s="325" t="s">
        <v>56</v>
      </c>
      <c r="J38" s="324" t="s">
        <v>1</v>
      </c>
      <c r="K38" s="323"/>
      <c r="L38" s="321"/>
      <c r="M38" s="321" t="s">
        <v>523</v>
      </c>
      <c r="N38" s="322"/>
      <c r="O38" s="321"/>
      <c r="P38" s="321" t="s">
        <v>491</v>
      </c>
      <c r="Q38" s="441" t="s">
        <v>451</v>
      </c>
      <c r="R38" s="312"/>
      <c r="S38" s="308"/>
      <c r="T38" s="308">
        <f t="shared" si="21"/>
        <v>35.700000000000003</v>
      </c>
      <c r="U38" s="295" t="e">
        <f>VLOOKUP(A38,#REF!,27,0)</f>
        <v>#REF!</v>
      </c>
      <c r="V38" s="294" t="e">
        <f t="shared" si="17"/>
        <v>#REF!</v>
      </c>
      <c r="W38" s="305"/>
      <c r="X38" s="319">
        <f t="shared" si="3"/>
        <v>0</v>
      </c>
      <c r="Y38" s="319">
        <f t="shared" si="4"/>
        <v>0</v>
      </c>
      <c r="Z38" s="319">
        <f t="shared" si="5"/>
        <v>0</v>
      </c>
      <c r="AA38" s="319">
        <f t="shared" si="6"/>
        <v>0</v>
      </c>
      <c r="AB38" s="319">
        <f t="shared" si="7"/>
        <v>0</v>
      </c>
      <c r="AC38" s="319">
        <f t="shared" si="8"/>
        <v>0</v>
      </c>
      <c r="AD38" s="319">
        <f t="shared" si="9"/>
        <v>0</v>
      </c>
      <c r="AF38" s="319">
        <f t="shared" si="10"/>
        <v>0</v>
      </c>
      <c r="AG38" s="319">
        <f t="shared" si="11"/>
        <v>0</v>
      </c>
      <c r="AH38" s="319">
        <f t="shared" si="12"/>
        <v>1</v>
      </c>
      <c r="AI38" s="319">
        <f t="shared" si="13"/>
        <v>0</v>
      </c>
      <c r="AJ38" s="319">
        <f t="shared" si="14"/>
        <v>0</v>
      </c>
      <c r="AK38" s="319">
        <f t="shared" si="15"/>
        <v>0</v>
      </c>
      <c r="AL38" s="319">
        <f t="shared" si="16"/>
        <v>0</v>
      </c>
    </row>
    <row r="39" spans="1:38" ht="19.5" customHeight="1">
      <c r="A39" s="279" t="str">
        <f t="shared" si="2"/>
        <v>8..1121</v>
      </c>
      <c r="B39" s="330">
        <f>IF(C39&lt;&gt;"",SUBTOTAL(103,$C$13:C39),"")</f>
        <v>27</v>
      </c>
      <c r="C39" s="332" t="s">
        <v>377</v>
      </c>
      <c r="D39" s="325" t="s">
        <v>157</v>
      </c>
      <c r="E39" s="328" t="s">
        <v>64</v>
      </c>
      <c r="F39" s="327">
        <v>0</v>
      </c>
      <c r="G39" s="327">
        <v>671</v>
      </c>
      <c r="H39" s="326">
        <v>514.29999999999995</v>
      </c>
      <c r="I39" s="325" t="s">
        <v>56</v>
      </c>
      <c r="J39" s="324" t="s">
        <v>1</v>
      </c>
      <c r="K39" s="323"/>
      <c r="L39" s="321"/>
      <c r="M39" s="321" t="s">
        <v>523</v>
      </c>
      <c r="N39" s="322"/>
      <c r="O39" s="321"/>
      <c r="P39" s="321" t="s">
        <v>326</v>
      </c>
      <c r="Q39" s="441" t="s">
        <v>451</v>
      </c>
      <c r="R39" s="312"/>
      <c r="S39" s="308"/>
      <c r="T39" s="308">
        <f t="shared" ref="T39:T41" si="22">H39</f>
        <v>514.29999999999995</v>
      </c>
      <c r="U39" s="295" t="e">
        <f>VLOOKUP(A39,#REF!,27,0)</f>
        <v>#REF!</v>
      </c>
      <c r="V39" s="294" t="e">
        <f t="shared" si="17"/>
        <v>#REF!</v>
      </c>
      <c r="W39" s="305"/>
      <c r="X39" s="319">
        <f t="shared" si="3"/>
        <v>0</v>
      </c>
      <c r="Y39" s="319">
        <f t="shared" si="4"/>
        <v>0</v>
      </c>
      <c r="Z39" s="319">
        <f t="shared" si="5"/>
        <v>0</v>
      </c>
      <c r="AA39" s="319">
        <f t="shared" si="6"/>
        <v>0</v>
      </c>
      <c r="AB39" s="319">
        <f t="shared" si="7"/>
        <v>0</v>
      </c>
      <c r="AC39" s="319">
        <f t="shared" si="8"/>
        <v>0</v>
      </c>
      <c r="AD39" s="319">
        <f t="shared" si="9"/>
        <v>0</v>
      </c>
      <c r="AF39" s="319">
        <f t="shared" si="10"/>
        <v>0</v>
      </c>
      <c r="AG39" s="319">
        <f t="shared" si="11"/>
        <v>0</v>
      </c>
      <c r="AH39" s="319">
        <f t="shared" si="12"/>
        <v>0</v>
      </c>
      <c r="AI39" s="319">
        <f t="shared" si="13"/>
        <v>1</v>
      </c>
      <c r="AJ39" s="319">
        <f t="shared" si="14"/>
        <v>0</v>
      </c>
      <c r="AK39" s="319">
        <f t="shared" si="15"/>
        <v>0</v>
      </c>
      <c r="AL39" s="319">
        <f t="shared" si="16"/>
        <v>0</v>
      </c>
    </row>
    <row r="40" spans="1:38" ht="19.5" customHeight="1">
      <c r="A40" s="279" t="str">
        <f t="shared" si="2"/>
        <v>8..1122</v>
      </c>
      <c r="B40" s="330">
        <f>IF(C40&lt;&gt;"",SUBTOTAL(103,$C$13:C40),"")</f>
        <v>28</v>
      </c>
      <c r="C40" s="332" t="s">
        <v>377</v>
      </c>
      <c r="D40" s="325" t="s">
        <v>158</v>
      </c>
      <c r="E40" s="328" t="s">
        <v>64</v>
      </c>
      <c r="F40" s="327">
        <v>0</v>
      </c>
      <c r="G40" s="327">
        <v>651</v>
      </c>
      <c r="H40" s="326">
        <v>421</v>
      </c>
      <c r="I40" s="325" t="s">
        <v>56</v>
      </c>
      <c r="J40" s="324" t="s">
        <v>1</v>
      </c>
      <c r="K40" s="323"/>
      <c r="L40" s="321"/>
      <c r="M40" s="321" t="s">
        <v>523</v>
      </c>
      <c r="N40" s="322"/>
      <c r="O40" s="321"/>
      <c r="P40" s="321" t="s">
        <v>490</v>
      </c>
      <c r="Q40" s="441" t="s">
        <v>451</v>
      </c>
      <c r="R40" s="312"/>
      <c r="S40" s="308"/>
      <c r="T40" s="308">
        <f t="shared" si="22"/>
        <v>421</v>
      </c>
      <c r="U40" s="295" t="e">
        <f>VLOOKUP(A40,#REF!,27,0)</f>
        <v>#REF!</v>
      </c>
      <c r="V40" s="294" t="e">
        <f t="shared" si="17"/>
        <v>#REF!</v>
      </c>
      <c r="W40" s="305"/>
      <c r="X40" s="319">
        <f t="shared" si="3"/>
        <v>0</v>
      </c>
      <c r="Y40" s="319">
        <f t="shared" si="4"/>
        <v>0</v>
      </c>
      <c r="Z40" s="319">
        <f t="shared" si="5"/>
        <v>0</v>
      </c>
      <c r="AA40" s="319">
        <f t="shared" si="6"/>
        <v>0</v>
      </c>
      <c r="AB40" s="319">
        <f t="shared" si="7"/>
        <v>0</v>
      </c>
      <c r="AC40" s="319">
        <f t="shared" si="8"/>
        <v>0</v>
      </c>
      <c r="AD40" s="319">
        <f t="shared" si="9"/>
        <v>0</v>
      </c>
      <c r="AF40" s="319">
        <f t="shared" si="10"/>
        <v>0</v>
      </c>
      <c r="AG40" s="319">
        <f t="shared" si="11"/>
        <v>0</v>
      </c>
      <c r="AH40" s="319">
        <f t="shared" si="12"/>
        <v>0</v>
      </c>
      <c r="AI40" s="319">
        <f t="shared" si="13"/>
        <v>1</v>
      </c>
      <c r="AJ40" s="319">
        <f t="shared" si="14"/>
        <v>0</v>
      </c>
      <c r="AK40" s="319">
        <f t="shared" si="15"/>
        <v>0</v>
      </c>
      <c r="AL40" s="319">
        <f t="shared" si="16"/>
        <v>0</v>
      </c>
    </row>
    <row r="41" spans="1:38" ht="19.5" customHeight="1">
      <c r="A41" s="279" t="str">
        <f t="shared" si="2"/>
        <v>8..1123</v>
      </c>
      <c r="B41" s="330">
        <f>IF(C41&lt;&gt;"",SUBTOTAL(103,$C$13:C41),"")</f>
        <v>29</v>
      </c>
      <c r="C41" s="332" t="s">
        <v>377</v>
      </c>
      <c r="D41" s="325" t="s">
        <v>159</v>
      </c>
      <c r="E41" s="328" t="s">
        <v>64</v>
      </c>
      <c r="F41" s="327">
        <v>0</v>
      </c>
      <c r="G41" s="327">
        <v>1009</v>
      </c>
      <c r="H41" s="326">
        <v>915</v>
      </c>
      <c r="I41" s="325" t="s">
        <v>56</v>
      </c>
      <c r="J41" s="324" t="s">
        <v>1</v>
      </c>
      <c r="K41" s="323"/>
      <c r="L41" s="321"/>
      <c r="M41" s="321" t="s">
        <v>523</v>
      </c>
      <c r="N41" s="322"/>
      <c r="O41" s="321"/>
      <c r="P41" s="321"/>
      <c r="Q41" s="441" t="s">
        <v>451</v>
      </c>
      <c r="R41" s="312"/>
      <c r="S41" s="308"/>
      <c r="T41" s="308">
        <f t="shared" si="22"/>
        <v>915</v>
      </c>
      <c r="U41" s="295" t="e">
        <f>VLOOKUP(A41,#REF!,27,0)</f>
        <v>#REF!</v>
      </c>
      <c r="V41" s="294" t="e">
        <f t="shared" si="17"/>
        <v>#REF!</v>
      </c>
      <c r="W41" s="305"/>
      <c r="X41" s="319">
        <f t="shared" si="3"/>
        <v>0</v>
      </c>
      <c r="Y41" s="319">
        <f t="shared" si="4"/>
        <v>0</v>
      </c>
      <c r="Z41" s="319">
        <f t="shared" si="5"/>
        <v>0</v>
      </c>
      <c r="AA41" s="319">
        <f t="shared" si="6"/>
        <v>0</v>
      </c>
      <c r="AB41" s="319">
        <f t="shared" si="7"/>
        <v>0</v>
      </c>
      <c r="AC41" s="319">
        <f t="shared" si="8"/>
        <v>0</v>
      </c>
      <c r="AD41" s="319">
        <f t="shared" si="9"/>
        <v>0</v>
      </c>
      <c r="AF41" s="319">
        <f t="shared" si="10"/>
        <v>0</v>
      </c>
      <c r="AG41" s="319">
        <f t="shared" si="11"/>
        <v>0</v>
      </c>
      <c r="AH41" s="319">
        <f t="shared" si="12"/>
        <v>0</v>
      </c>
      <c r="AI41" s="319">
        <f t="shared" si="13"/>
        <v>0</v>
      </c>
      <c r="AJ41" s="319">
        <f t="shared" si="14"/>
        <v>1</v>
      </c>
      <c r="AK41" s="319">
        <f t="shared" si="15"/>
        <v>0</v>
      </c>
      <c r="AL41" s="319">
        <f t="shared" si="16"/>
        <v>0</v>
      </c>
    </row>
    <row r="42" spans="1:38" ht="93.6">
      <c r="A42" s="279" t="str">
        <f t="shared" si="2"/>
        <v>17..7</v>
      </c>
      <c r="B42" s="339">
        <f>IF(C42&lt;&gt;"",SUBTOTAL(103,$C$13:C42),"")</f>
        <v>30</v>
      </c>
      <c r="C42" s="329" t="s">
        <v>447</v>
      </c>
      <c r="D42" s="336" t="s">
        <v>53</v>
      </c>
      <c r="E42" s="338" t="s">
        <v>44</v>
      </c>
      <c r="F42" s="524">
        <v>5039</v>
      </c>
      <c r="G42" s="524">
        <v>0</v>
      </c>
      <c r="H42" s="337">
        <v>7</v>
      </c>
      <c r="I42" s="336" t="s">
        <v>65</v>
      </c>
      <c r="J42" s="335" t="s">
        <v>53</v>
      </c>
      <c r="K42" s="341">
        <v>5039</v>
      </c>
      <c r="L42" s="333" t="s">
        <v>44</v>
      </c>
      <c r="M42" s="333" t="s">
        <v>436</v>
      </c>
      <c r="N42" s="322"/>
      <c r="O42" s="321" t="s">
        <v>385</v>
      </c>
      <c r="P42" s="321" t="s">
        <v>489</v>
      </c>
      <c r="Q42" s="441" t="s">
        <v>451</v>
      </c>
      <c r="R42" s="312"/>
      <c r="S42" s="308"/>
      <c r="T42" s="308">
        <f>H42</f>
        <v>7</v>
      </c>
      <c r="U42" s="295" t="e">
        <f>VLOOKUP(A42,#REF!,27,0)</f>
        <v>#REF!</v>
      </c>
      <c r="V42" s="294" t="e">
        <f t="shared" si="17"/>
        <v>#REF!</v>
      </c>
      <c r="W42" s="305"/>
      <c r="X42" s="319">
        <f t="shared" si="3"/>
        <v>0</v>
      </c>
      <c r="Y42" s="319">
        <f t="shared" si="4"/>
        <v>0</v>
      </c>
      <c r="Z42" s="319">
        <f t="shared" si="5"/>
        <v>0</v>
      </c>
      <c r="AA42" s="319">
        <f t="shared" si="6"/>
        <v>0</v>
      </c>
      <c r="AB42" s="319">
        <f t="shared" si="7"/>
        <v>0</v>
      </c>
      <c r="AC42" s="319">
        <f t="shared" si="8"/>
        <v>1</v>
      </c>
      <c r="AD42" s="319">
        <f t="shared" si="9"/>
        <v>0</v>
      </c>
      <c r="AF42" s="319">
        <f t="shared" si="10"/>
        <v>0</v>
      </c>
      <c r="AG42" s="319">
        <f t="shared" si="11"/>
        <v>0</v>
      </c>
      <c r="AH42" s="319">
        <f t="shared" si="12"/>
        <v>0</v>
      </c>
      <c r="AI42" s="319">
        <f t="shared" si="13"/>
        <v>0</v>
      </c>
      <c r="AJ42" s="319">
        <f t="shared" si="14"/>
        <v>0</v>
      </c>
      <c r="AK42" s="319">
        <f t="shared" si="15"/>
        <v>0</v>
      </c>
      <c r="AL42" s="319">
        <f t="shared" si="16"/>
        <v>0</v>
      </c>
    </row>
    <row r="43" spans="1:38" ht="19.5" customHeight="1">
      <c r="A43" s="279" t="str">
        <f t="shared" si="2"/>
        <v>17..35</v>
      </c>
      <c r="B43" s="330">
        <f>IF(C43&lt;&gt;"",SUBTOTAL(103,$C$13:C43),"")</f>
        <v>31</v>
      </c>
      <c r="C43" s="329" t="s">
        <v>377</v>
      </c>
      <c r="D43" s="325" t="s">
        <v>80</v>
      </c>
      <c r="E43" s="328" t="s">
        <v>44</v>
      </c>
      <c r="F43" s="327">
        <v>70</v>
      </c>
      <c r="G43" s="327">
        <v>0</v>
      </c>
      <c r="H43" s="326">
        <v>70</v>
      </c>
      <c r="I43" s="325" t="s">
        <v>65</v>
      </c>
      <c r="J43" s="324" t="s">
        <v>80</v>
      </c>
      <c r="K43" s="322">
        <v>70</v>
      </c>
      <c r="L43" s="321" t="s">
        <v>44</v>
      </c>
      <c r="M43" s="321" t="s">
        <v>523</v>
      </c>
      <c r="N43" s="322"/>
      <c r="O43" s="321"/>
      <c r="P43" s="321"/>
      <c r="Q43" s="441" t="s">
        <v>451</v>
      </c>
      <c r="R43" s="312"/>
      <c r="S43" s="308"/>
      <c r="T43" s="308">
        <f t="shared" ref="T43:T44" si="23">H43</f>
        <v>70</v>
      </c>
      <c r="U43" s="295" t="e">
        <f>VLOOKUP(A43,#REF!,27,0)</f>
        <v>#REF!</v>
      </c>
      <c r="V43" s="294" t="e">
        <f t="shared" si="17"/>
        <v>#REF!</v>
      </c>
      <c r="W43" s="305"/>
      <c r="X43" s="319">
        <f t="shared" si="3"/>
        <v>1</v>
      </c>
      <c r="Y43" s="319">
        <f t="shared" si="4"/>
        <v>0</v>
      </c>
      <c r="Z43" s="319">
        <f t="shared" si="5"/>
        <v>0</v>
      </c>
      <c r="AA43" s="319">
        <f t="shared" si="6"/>
        <v>0</v>
      </c>
      <c r="AB43" s="319">
        <f t="shared" si="7"/>
        <v>0</v>
      </c>
      <c r="AC43" s="319">
        <f t="shared" si="8"/>
        <v>0</v>
      </c>
      <c r="AD43" s="319">
        <f t="shared" si="9"/>
        <v>0</v>
      </c>
      <c r="AF43" s="319">
        <f t="shared" si="10"/>
        <v>0</v>
      </c>
      <c r="AG43" s="319">
        <f t="shared" si="11"/>
        <v>0</v>
      </c>
      <c r="AH43" s="319">
        <f t="shared" si="12"/>
        <v>0</v>
      </c>
      <c r="AI43" s="319">
        <f t="shared" si="13"/>
        <v>0</v>
      </c>
      <c r="AJ43" s="319">
        <f t="shared" si="14"/>
        <v>0</v>
      </c>
      <c r="AK43" s="319">
        <f t="shared" si="15"/>
        <v>0</v>
      </c>
      <c r="AL43" s="319">
        <f t="shared" si="16"/>
        <v>0</v>
      </c>
    </row>
    <row r="44" spans="1:38" ht="19.5" customHeight="1">
      <c r="A44" s="279" t="str">
        <f t="shared" si="2"/>
        <v>17..36</v>
      </c>
      <c r="B44" s="330">
        <f>IF(C44&lt;&gt;"",SUBTOTAL(103,$C$13:C44),"")</f>
        <v>32</v>
      </c>
      <c r="C44" s="329" t="s">
        <v>377</v>
      </c>
      <c r="D44" s="325" t="s">
        <v>81</v>
      </c>
      <c r="E44" s="328" t="s">
        <v>64</v>
      </c>
      <c r="F44" s="327">
        <v>185</v>
      </c>
      <c r="G44" s="327">
        <v>0</v>
      </c>
      <c r="H44" s="326">
        <v>9.4</v>
      </c>
      <c r="I44" s="325" t="s">
        <v>65</v>
      </c>
      <c r="J44" s="324" t="s">
        <v>81</v>
      </c>
      <c r="K44" s="322">
        <v>185</v>
      </c>
      <c r="L44" s="321" t="s">
        <v>64</v>
      </c>
      <c r="M44" s="321" t="s">
        <v>523</v>
      </c>
      <c r="N44" s="322"/>
      <c r="O44" s="321"/>
      <c r="P44" s="321"/>
      <c r="Q44" s="441" t="s">
        <v>451</v>
      </c>
      <c r="R44" s="312"/>
      <c r="S44" s="308"/>
      <c r="T44" s="308">
        <f t="shared" si="23"/>
        <v>9.4</v>
      </c>
      <c r="U44" s="295" t="e">
        <f>VLOOKUP(A44,#REF!,27,0)</f>
        <v>#REF!</v>
      </c>
      <c r="V44" s="294" t="e">
        <f t="shared" si="17"/>
        <v>#REF!</v>
      </c>
      <c r="W44" s="305"/>
      <c r="X44" s="319">
        <f t="shared" si="3"/>
        <v>0</v>
      </c>
      <c r="Y44" s="319">
        <f t="shared" si="4"/>
        <v>1</v>
      </c>
      <c r="Z44" s="319">
        <f t="shared" si="5"/>
        <v>0</v>
      </c>
      <c r="AA44" s="319">
        <f t="shared" si="6"/>
        <v>0</v>
      </c>
      <c r="AB44" s="319">
        <f t="shared" si="7"/>
        <v>0</v>
      </c>
      <c r="AC44" s="319">
        <f t="shared" si="8"/>
        <v>0</v>
      </c>
      <c r="AD44" s="319">
        <f t="shared" si="9"/>
        <v>0</v>
      </c>
      <c r="AF44" s="319">
        <f t="shared" si="10"/>
        <v>0</v>
      </c>
      <c r="AG44" s="319">
        <f t="shared" si="11"/>
        <v>0</v>
      </c>
      <c r="AH44" s="319">
        <f t="shared" si="12"/>
        <v>0</v>
      </c>
      <c r="AI44" s="319">
        <f t="shared" si="13"/>
        <v>0</v>
      </c>
      <c r="AJ44" s="319">
        <f t="shared" si="14"/>
        <v>0</v>
      </c>
      <c r="AK44" s="319">
        <f t="shared" si="15"/>
        <v>0</v>
      </c>
      <c r="AL44" s="319">
        <f t="shared" si="16"/>
        <v>0</v>
      </c>
    </row>
    <row r="45" spans="1:38" ht="19.5" customHeight="1">
      <c r="A45" s="279" t="str">
        <f t="shared" ref="A45:A76" si="24">I45&amp;".."&amp;D45</f>
        <v>17..66</v>
      </c>
      <c r="B45" s="330">
        <f>IF(C45&lt;&gt;"",SUBTOTAL(103,$C$13:C45),"")</f>
        <v>33</v>
      </c>
      <c r="C45" s="332" t="s">
        <v>377</v>
      </c>
      <c r="D45" s="325" t="s">
        <v>108</v>
      </c>
      <c r="E45" s="328" t="s">
        <v>165</v>
      </c>
      <c r="F45" s="327">
        <v>641</v>
      </c>
      <c r="G45" s="327">
        <v>0</v>
      </c>
      <c r="H45" s="326">
        <v>641</v>
      </c>
      <c r="I45" s="325" t="s">
        <v>65</v>
      </c>
      <c r="J45" s="324" t="s">
        <v>108</v>
      </c>
      <c r="K45" s="322">
        <v>641</v>
      </c>
      <c r="L45" s="321" t="s">
        <v>165</v>
      </c>
      <c r="M45" s="321" t="s">
        <v>523</v>
      </c>
      <c r="N45" s="322"/>
      <c r="O45" s="321"/>
      <c r="P45" s="321"/>
      <c r="Q45" s="441" t="s">
        <v>451</v>
      </c>
      <c r="R45" s="312"/>
      <c r="S45" s="308"/>
      <c r="T45" s="308">
        <f t="shared" ref="T45:T46" si="25">H45</f>
        <v>641</v>
      </c>
      <c r="U45" s="295" t="e">
        <f>VLOOKUP(A45,#REF!,27,0)</f>
        <v>#REF!</v>
      </c>
      <c r="V45" s="294" t="e">
        <f t="shared" si="17"/>
        <v>#REF!</v>
      </c>
      <c r="W45" s="305"/>
      <c r="X45" s="319">
        <f t="shared" ref="X45:X76" si="26">IF(AND($F45&gt;0,$F45&lt;=100),1,0)</f>
        <v>0</v>
      </c>
      <c r="Y45" s="319">
        <f t="shared" ref="Y45:Y76" si="27">IF(AND($F45&gt;100,$F45&lt;=300),1,0)</f>
        <v>0</v>
      </c>
      <c r="Z45" s="319">
        <f t="shared" ref="Z45:Z76" si="28">IF(AND($F45&gt;300,$F45&lt;=500),1,0)</f>
        <v>0</v>
      </c>
      <c r="AA45" s="319">
        <f t="shared" ref="AA45:AA76" si="29">IF(AND($F45&gt;500,$F45&lt;=1000),1,0)</f>
        <v>1</v>
      </c>
      <c r="AB45" s="319">
        <f t="shared" ref="AB45:AB76" si="30">IF(AND($F45&gt;1000,$F45&lt;=3000),1,0)</f>
        <v>0</v>
      </c>
      <c r="AC45" s="319">
        <f t="shared" ref="AC45:AC76" si="31">IF(AND($F45&gt;3000,$F45&lt;=10000),1,0)</f>
        <v>0</v>
      </c>
      <c r="AD45" s="319">
        <f t="shared" ref="AD45:AD76" si="32">IF(AND($F45&gt;10000,$F45&lt;=100000),1,0)</f>
        <v>0</v>
      </c>
      <c r="AF45" s="319">
        <f t="shared" ref="AF45:AF76" si="33">IF(AND(G45&lt;=100,G45&gt;0),1,0)</f>
        <v>0</v>
      </c>
      <c r="AG45" s="319">
        <f t="shared" ref="AG45:AG76" si="34">IF(AND($G45&gt;100,$G45&lt;=300),1,0)</f>
        <v>0</v>
      </c>
      <c r="AH45" s="319">
        <f t="shared" ref="AH45:AH76" si="35">IF(AND($G45&gt;300,$G45&lt;=500),1,0)</f>
        <v>0</v>
      </c>
      <c r="AI45" s="319">
        <f t="shared" ref="AI45:AI76" si="36">IF(AND($G45&gt;500,$G45&lt;=1000),1,0)</f>
        <v>0</v>
      </c>
      <c r="AJ45" s="319">
        <f t="shared" ref="AJ45:AJ76" si="37">IF(AND($G45&gt;1000,$G45&lt;=3000),1,0)</f>
        <v>0</v>
      </c>
      <c r="AK45" s="319">
        <f t="shared" ref="AK45:AK76" si="38">IF(AND($G45&gt;3000,$G45&lt;=10000),1,0)</f>
        <v>0</v>
      </c>
      <c r="AL45" s="319">
        <f t="shared" ref="AL45:AL76" si="39">IF(AND($G45&gt;10000,$G45&lt;=100000),1,0)</f>
        <v>0</v>
      </c>
    </row>
    <row r="46" spans="1:38" ht="19.5" customHeight="1">
      <c r="A46" s="279" t="str">
        <f t="shared" si="24"/>
        <v>17..67</v>
      </c>
      <c r="B46" s="330">
        <f>IF(C46&lt;&gt;"",SUBTOTAL(103,$C$13:C46),"")</f>
        <v>34</v>
      </c>
      <c r="C46" s="329" t="s">
        <v>377</v>
      </c>
      <c r="D46" s="325" t="s">
        <v>109</v>
      </c>
      <c r="E46" s="328" t="s">
        <v>47</v>
      </c>
      <c r="F46" s="327">
        <v>429</v>
      </c>
      <c r="G46" s="327">
        <v>0</v>
      </c>
      <c r="H46" s="326">
        <v>403.2</v>
      </c>
      <c r="I46" s="325" t="s">
        <v>65</v>
      </c>
      <c r="J46" s="324" t="s">
        <v>109</v>
      </c>
      <c r="K46" s="322">
        <v>429</v>
      </c>
      <c r="L46" s="321" t="s">
        <v>47</v>
      </c>
      <c r="M46" s="321" t="s">
        <v>523</v>
      </c>
      <c r="N46" s="322"/>
      <c r="O46" s="321"/>
      <c r="P46" s="321"/>
      <c r="Q46" s="441" t="s">
        <v>451</v>
      </c>
      <c r="R46" s="312"/>
      <c r="S46" s="308"/>
      <c r="T46" s="308">
        <f t="shared" si="25"/>
        <v>403.2</v>
      </c>
      <c r="U46" s="295" t="e">
        <f>VLOOKUP(A46,#REF!,27,0)</f>
        <v>#REF!</v>
      </c>
      <c r="V46" s="294" t="e">
        <f t="shared" si="17"/>
        <v>#REF!</v>
      </c>
      <c r="W46" s="305"/>
      <c r="X46" s="319">
        <f t="shared" si="26"/>
        <v>0</v>
      </c>
      <c r="Y46" s="319">
        <f t="shared" si="27"/>
        <v>0</v>
      </c>
      <c r="Z46" s="319">
        <f t="shared" si="28"/>
        <v>1</v>
      </c>
      <c r="AA46" s="319">
        <f t="shared" si="29"/>
        <v>0</v>
      </c>
      <c r="AB46" s="319">
        <f t="shared" si="30"/>
        <v>0</v>
      </c>
      <c r="AC46" s="319">
        <f t="shared" si="31"/>
        <v>0</v>
      </c>
      <c r="AD46" s="319">
        <f t="shared" si="32"/>
        <v>0</v>
      </c>
      <c r="AF46" s="319">
        <f t="shared" si="33"/>
        <v>0</v>
      </c>
      <c r="AG46" s="319">
        <f t="shared" si="34"/>
        <v>0</v>
      </c>
      <c r="AH46" s="319">
        <f t="shared" si="35"/>
        <v>0</v>
      </c>
      <c r="AI46" s="319">
        <f t="shared" si="36"/>
        <v>0</v>
      </c>
      <c r="AJ46" s="319">
        <f t="shared" si="37"/>
        <v>0</v>
      </c>
      <c r="AK46" s="319">
        <f t="shared" si="38"/>
        <v>0</v>
      </c>
      <c r="AL46" s="319">
        <f t="shared" si="39"/>
        <v>0</v>
      </c>
    </row>
    <row r="47" spans="1:38" ht="19.5" customHeight="1">
      <c r="A47" s="279" t="str">
        <f t="shared" si="24"/>
        <v>17..108</v>
      </c>
      <c r="B47" s="330">
        <f>IF(C47&lt;&gt;"",SUBTOTAL(103,$C$13:C47),"")</f>
        <v>35</v>
      </c>
      <c r="C47" s="329" t="s">
        <v>377</v>
      </c>
      <c r="D47" s="325" t="s">
        <v>146</v>
      </c>
      <c r="E47" s="328" t="s">
        <v>47</v>
      </c>
      <c r="F47" s="327">
        <v>233</v>
      </c>
      <c r="G47" s="327">
        <v>0</v>
      </c>
      <c r="H47" s="326">
        <v>233</v>
      </c>
      <c r="I47" s="325" t="s">
        <v>65</v>
      </c>
      <c r="J47" s="324" t="s">
        <v>146</v>
      </c>
      <c r="K47" s="322">
        <v>233</v>
      </c>
      <c r="L47" s="321" t="s">
        <v>47</v>
      </c>
      <c r="M47" s="321" t="s">
        <v>523</v>
      </c>
      <c r="N47" s="322"/>
      <c r="O47" s="321"/>
      <c r="P47" s="321"/>
      <c r="Q47" s="441" t="s">
        <v>451</v>
      </c>
      <c r="R47" s="312"/>
      <c r="S47" s="308"/>
      <c r="T47" s="308">
        <f>H47</f>
        <v>233</v>
      </c>
      <c r="U47" s="295" t="e">
        <f>VLOOKUP(A47,#REF!,27,0)</f>
        <v>#REF!</v>
      </c>
      <c r="V47" s="294" t="e">
        <f t="shared" si="17"/>
        <v>#REF!</v>
      </c>
      <c r="W47" s="305"/>
      <c r="X47" s="319">
        <f t="shared" si="26"/>
        <v>0</v>
      </c>
      <c r="Y47" s="319">
        <f t="shared" si="27"/>
        <v>1</v>
      </c>
      <c r="Z47" s="319">
        <f t="shared" si="28"/>
        <v>0</v>
      </c>
      <c r="AA47" s="319">
        <f t="shared" si="29"/>
        <v>0</v>
      </c>
      <c r="AB47" s="319">
        <f t="shared" si="30"/>
        <v>0</v>
      </c>
      <c r="AC47" s="319">
        <f t="shared" si="31"/>
        <v>0</v>
      </c>
      <c r="AD47" s="319">
        <f t="shared" si="32"/>
        <v>0</v>
      </c>
      <c r="AF47" s="319">
        <f t="shared" si="33"/>
        <v>0</v>
      </c>
      <c r="AG47" s="319">
        <f t="shared" si="34"/>
        <v>0</v>
      </c>
      <c r="AH47" s="319">
        <f t="shared" si="35"/>
        <v>0</v>
      </c>
      <c r="AI47" s="319">
        <f t="shared" si="36"/>
        <v>0</v>
      </c>
      <c r="AJ47" s="319">
        <f t="shared" si="37"/>
        <v>0</v>
      </c>
      <c r="AK47" s="319">
        <f t="shared" si="38"/>
        <v>0</v>
      </c>
      <c r="AL47" s="319">
        <f t="shared" si="39"/>
        <v>0</v>
      </c>
    </row>
    <row r="48" spans="1:38" ht="19.5" customHeight="1">
      <c r="A48" s="279" t="str">
        <f t="shared" si="24"/>
        <v>17..110</v>
      </c>
      <c r="B48" s="330">
        <f>IF(C48&lt;&gt;"",SUBTOTAL(103,$C$13:C48),"")</f>
        <v>36</v>
      </c>
      <c r="C48" s="332" t="s">
        <v>377</v>
      </c>
      <c r="D48" s="325" t="s">
        <v>148</v>
      </c>
      <c r="E48" s="328" t="s">
        <v>44</v>
      </c>
      <c r="F48" s="327">
        <v>187</v>
      </c>
      <c r="G48" s="327">
        <v>0</v>
      </c>
      <c r="H48" s="326">
        <v>187</v>
      </c>
      <c r="I48" s="325" t="s">
        <v>65</v>
      </c>
      <c r="J48" s="324" t="s">
        <v>148</v>
      </c>
      <c r="K48" s="322">
        <v>187</v>
      </c>
      <c r="L48" s="321" t="s">
        <v>44</v>
      </c>
      <c r="M48" s="321" t="s">
        <v>523</v>
      </c>
      <c r="N48" s="322"/>
      <c r="O48" s="321"/>
      <c r="P48" s="321"/>
      <c r="Q48" s="441" t="s">
        <v>451</v>
      </c>
      <c r="R48" s="312"/>
      <c r="S48" s="308"/>
      <c r="T48" s="308">
        <f>H48</f>
        <v>187</v>
      </c>
      <c r="U48" s="295" t="e">
        <f>VLOOKUP(A48,#REF!,27,0)</f>
        <v>#REF!</v>
      </c>
      <c r="V48" s="294" t="e">
        <f t="shared" si="17"/>
        <v>#REF!</v>
      </c>
      <c r="W48" s="305"/>
      <c r="X48" s="319">
        <f t="shared" si="26"/>
        <v>0</v>
      </c>
      <c r="Y48" s="319">
        <f t="shared" si="27"/>
        <v>1</v>
      </c>
      <c r="Z48" s="319">
        <f t="shared" si="28"/>
        <v>0</v>
      </c>
      <c r="AA48" s="319">
        <f t="shared" si="29"/>
        <v>0</v>
      </c>
      <c r="AB48" s="319">
        <f t="shared" si="30"/>
        <v>0</v>
      </c>
      <c r="AC48" s="319">
        <f t="shared" si="31"/>
        <v>0</v>
      </c>
      <c r="AD48" s="319">
        <f t="shared" si="32"/>
        <v>0</v>
      </c>
      <c r="AF48" s="319">
        <f t="shared" si="33"/>
        <v>0</v>
      </c>
      <c r="AG48" s="319">
        <f t="shared" si="34"/>
        <v>0</v>
      </c>
      <c r="AH48" s="319">
        <f t="shared" si="35"/>
        <v>0</v>
      </c>
      <c r="AI48" s="319">
        <f t="shared" si="36"/>
        <v>0</v>
      </c>
      <c r="AJ48" s="319">
        <f t="shared" si="37"/>
        <v>0</v>
      </c>
      <c r="AK48" s="319">
        <f t="shared" si="38"/>
        <v>0</v>
      </c>
      <c r="AL48" s="319">
        <f t="shared" si="39"/>
        <v>0</v>
      </c>
    </row>
    <row r="49" spans="1:38" ht="19.5" customHeight="1">
      <c r="A49" s="279" t="str">
        <f t="shared" si="24"/>
        <v>17..112</v>
      </c>
      <c r="B49" s="330">
        <f>IF(C49&lt;&gt;"",SUBTOTAL(103,$C$13:C49),"")</f>
        <v>37</v>
      </c>
      <c r="C49" s="332" t="s">
        <v>377</v>
      </c>
      <c r="D49" s="325" t="s">
        <v>152</v>
      </c>
      <c r="E49" s="328" t="s">
        <v>55</v>
      </c>
      <c r="F49" s="327">
        <v>358</v>
      </c>
      <c r="G49" s="327">
        <v>0</v>
      </c>
      <c r="H49" s="326">
        <v>2.9</v>
      </c>
      <c r="I49" s="325" t="s">
        <v>65</v>
      </c>
      <c r="J49" s="324" t="s">
        <v>152</v>
      </c>
      <c r="K49" s="322">
        <v>358</v>
      </c>
      <c r="L49" s="321" t="s">
        <v>55</v>
      </c>
      <c r="M49" s="321" t="s">
        <v>523</v>
      </c>
      <c r="N49" s="322"/>
      <c r="O49" s="321"/>
      <c r="P49" s="321"/>
      <c r="Q49" s="441" t="s">
        <v>451</v>
      </c>
      <c r="R49" s="312"/>
      <c r="S49" s="308"/>
      <c r="T49" s="308">
        <f>H49</f>
        <v>2.9</v>
      </c>
      <c r="U49" s="295" t="e">
        <f>VLOOKUP(A49,#REF!,27,0)</f>
        <v>#REF!</v>
      </c>
      <c r="V49" s="294" t="e">
        <f t="shared" si="17"/>
        <v>#REF!</v>
      </c>
      <c r="W49" s="305"/>
      <c r="X49" s="319">
        <f t="shared" si="26"/>
        <v>0</v>
      </c>
      <c r="Y49" s="319">
        <f t="shared" si="27"/>
        <v>0</v>
      </c>
      <c r="Z49" s="319">
        <f t="shared" si="28"/>
        <v>1</v>
      </c>
      <c r="AA49" s="319">
        <f t="shared" si="29"/>
        <v>0</v>
      </c>
      <c r="AB49" s="319">
        <f t="shared" si="30"/>
        <v>0</v>
      </c>
      <c r="AC49" s="319">
        <f t="shared" si="31"/>
        <v>0</v>
      </c>
      <c r="AD49" s="319">
        <f t="shared" si="32"/>
        <v>0</v>
      </c>
      <c r="AF49" s="319">
        <f t="shared" si="33"/>
        <v>0</v>
      </c>
      <c r="AG49" s="319">
        <f t="shared" si="34"/>
        <v>0</v>
      </c>
      <c r="AH49" s="319">
        <f t="shared" si="35"/>
        <v>0</v>
      </c>
      <c r="AI49" s="319">
        <f t="shared" si="36"/>
        <v>0</v>
      </c>
      <c r="AJ49" s="319">
        <f t="shared" si="37"/>
        <v>0</v>
      </c>
      <c r="AK49" s="319">
        <f t="shared" si="38"/>
        <v>0</v>
      </c>
      <c r="AL49" s="319">
        <f t="shared" si="39"/>
        <v>0</v>
      </c>
    </row>
    <row r="50" spans="1:38" ht="19.5" customHeight="1">
      <c r="A50" s="279" t="str">
        <f t="shared" si="24"/>
        <v>17..152</v>
      </c>
      <c r="B50" s="330">
        <f>IF(C50&lt;&gt;"",SUBTOTAL(103,$C$13:C50),"")</f>
        <v>38</v>
      </c>
      <c r="C50" s="329" t="s">
        <v>377</v>
      </c>
      <c r="D50" s="325" t="s">
        <v>167</v>
      </c>
      <c r="E50" s="328" t="s">
        <v>44</v>
      </c>
      <c r="F50" s="327">
        <v>131</v>
      </c>
      <c r="G50" s="327">
        <v>0</v>
      </c>
      <c r="H50" s="326">
        <v>71.099999999999994</v>
      </c>
      <c r="I50" s="325" t="s">
        <v>65</v>
      </c>
      <c r="J50" s="324" t="s">
        <v>167</v>
      </c>
      <c r="K50" s="322">
        <v>131</v>
      </c>
      <c r="L50" s="321" t="s">
        <v>44</v>
      </c>
      <c r="M50" s="321" t="s">
        <v>523</v>
      </c>
      <c r="N50" s="322"/>
      <c r="O50" s="321"/>
      <c r="P50" s="321"/>
      <c r="Q50" s="441" t="s">
        <v>451</v>
      </c>
      <c r="R50" s="312"/>
      <c r="S50" s="308"/>
      <c r="T50" s="308">
        <f>H50</f>
        <v>71.099999999999994</v>
      </c>
      <c r="U50" s="295" t="e">
        <f>VLOOKUP(A50,#REF!,27,0)</f>
        <v>#REF!</v>
      </c>
      <c r="V50" s="294" t="e">
        <f t="shared" si="17"/>
        <v>#REF!</v>
      </c>
      <c r="W50" s="305"/>
      <c r="X50" s="319">
        <f t="shared" si="26"/>
        <v>0</v>
      </c>
      <c r="Y50" s="319">
        <f t="shared" si="27"/>
        <v>1</v>
      </c>
      <c r="Z50" s="319">
        <f t="shared" si="28"/>
        <v>0</v>
      </c>
      <c r="AA50" s="319">
        <f t="shared" si="29"/>
        <v>0</v>
      </c>
      <c r="AB50" s="319">
        <f t="shared" si="30"/>
        <v>0</v>
      </c>
      <c r="AC50" s="319">
        <f t="shared" si="31"/>
        <v>0</v>
      </c>
      <c r="AD50" s="319">
        <f t="shared" si="32"/>
        <v>0</v>
      </c>
      <c r="AF50" s="319">
        <f t="shared" si="33"/>
        <v>0</v>
      </c>
      <c r="AG50" s="319">
        <f t="shared" si="34"/>
        <v>0</v>
      </c>
      <c r="AH50" s="319">
        <f t="shared" si="35"/>
        <v>0</v>
      </c>
      <c r="AI50" s="319">
        <f t="shared" si="36"/>
        <v>0</v>
      </c>
      <c r="AJ50" s="319">
        <f t="shared" si="37"/>
        <v>0</v>
      </c>
      <c r="AK50" s="319">
        <f t="shared" si="38"/>
        <v>0</v>
      </c>
      <c r="AL50" s="319">
        <f t="shared" si="39"/>
        <v>0</v>
      </c>
    </row>
    <row r="51" spans="1:38" ht="19.5" customHeight="1">
      <c r="A51" s="279" t="str">
        <f t="shared" si="24"/>
        <v>17..154</v>
      </c>
      <c r="B51" s="330">
        <f>IF(C51&lt;&gt;"",SUBTOTAL(103,$C$13:C51),"")</f>
        <v>39</v>
      </c>
      <c r="C51" s="332" t="s">
        <v>377</v>
      </c>
      <c r="D51" s="325" t="s">
        <v>169</v>
      </c>
      <c r="E51" s="328" t="s">
        <v>44</v>
      </c>
      <c r="F51" s="327">
        <v>155</v>
      </c>
      <c r="G51" s="327">
        <v>0</v>
      </c>
      <c r="H51" s="326">
        <v>155</v>
      </c>
      <c r="I51" s="325" t="s">
        <v>65</v>
      </c>
      <c r="J51" s="324" t="s">
        <v>169</v>
      </c>
      <c r="K51" s="322">
        <v>155</v>
      </c>
      <c r="L51" s="321" t="s">
        <v>44</v>
      </c>
      <c r="M51" s="321" t="s">
        <v>523</v>
      </c>
      <c r="N51" s="322"/>
      <c r="O51" s="321"/>
      <c r="P51" s="321"/>
      <c r="Q51" s="441" t="s">
        <v>451</v>
      </c>
      <c r="R51" s="312"/>
      <c r="S51" s="308"/>
      <c r="T51" s="308">
        <f t="shared" ref="T51:T54" si="40">H51</f>
        <v>155</v>
      </c>
      <c r="U51" s="295" t="e">
        <f>VLOOKUP(A51,#REF!,27,0)</f>
        <v>#REF!</v>
      </c>
      <c r="V51" s="294" t="e">
        <f t="shared" si="17"/>
        <v>#REF!</v>
      </c>
      <c r="W51" s="305"/>
      <c r="X51" s="319">
        <f t="shared" si="26"/>
        <v>0</v>
      </c>
      <c r="Y51" s="319">
        <f t="shared" si="27"/>
        <v>1</v>
      </c>
      <c r="Z51" s="319">
        <f t="shared" si="28"/>
        <v>0</v>
      </c>
      <c r="AA51" s="319">
        <f t="shared" si="29"/>
        <v>0</v>
      </c>
      <c r="AB51" s="319">
        <f t="shared" si="30"/>
        <v>0</v>
      </c>
      <c r="AC51" s="319">
        <f t="shared" si="31"/>
        <v>0</v>
      </c>
      <c r="AD51" s="319">
        <f t="shared" si="32"/>
        <v>0</v>
      </c>
      <c r="AF51" s="319">
        <f t="shared" si="33"/>
        <v>0</v>
      </c>
      <c r="AG51" s="319">
        <f t="shared" si="34"/>
        <v>0</v>
      </c>
      <c r="AH51" s="319">
        <f t="shared" si="35"/>
        <v>0</v>
      </c>
      <c r="AI51" s="319">
        <f t="shared" si="36"/>
        <v>0</v>
      </c>
      <c r="AJ51" s="319">
        <f t="shared" si="37"/>
        <v>0</v>
      </c>
      <c r="AK51" s="319">
        <f t="shared" si="38"/>
        <v>0</v>
      </c>
      <c r="AL51" s="319">
        <f t="shared" si="39"/>
        <v>0</v>
      </c>
    </row>
    <row r="52" spans="1:38" ht="19.5" customHeight="1">
      <c r="A52" s="279" t="str">
        <f t="shared" si="24"/>
        <v>17..155</v>
      </c>
      <c r="B52" s="330">
        <f>IF(C52&lt;&gt;"",SUBTOTAL(103,$C$13:C52),"")</f>
        <v>40</v>
      </c>
      <c r="C52" s="332" t="s">
        <v>377</v>
      </c>
      <c r="D52" s="325" t="s">
        <v>170</v>
      </c>
      <c r="E52" s="328" t="s">
        <v>44</v>
      </c>
      <c r="F52" s="327">
        <v>116</v>
      </c>
      <c r="G52" s="327">
        <v>0</v>
      </c>
      <c r="H52" s="326">
        <v>116</v>
      </c>
      <c r="I52" s="325" t="s">
        <v>65</v>
      </c>
      <c r="J52" s="324" t="s">
        <v>170</v>
      </c>
      <c r="K52" s="322">
        <v>116</v>
      </c>
      <c r="L52" s="321" t="s">
        <v>44</v>
      </c>
      <c r="M52" s="321" t="s">
        <v>523</v>
      </c>
      <c r="N52" s="322"/>
      <c r="O52" s="321"/>
      <c r="P52" s="321"/>
      <c r="Q52" s="441" t="s">
        <v>451</v>
      </c>
      <c r="R52" s="312"/>
      <c r="S52" s="308"/>
      <c r="T52" s="308">
        <f t="shared" si="40"/>
        <v>116</v>
      </c>
      <c r="U52" s="295" t="e">
        <f>VLOOKUP(A52,#REF!,27,0)</f>
        <v>#REF!</v>
      </c>
      <c r="V52" s="294" t="e">
        <f t="shared" si="17"/>
        <v>#REF!</v>
      </c>
      <c r="W52" s="305"/>
      <c r="X52" s="319">
        <f t="shared" si="26"/>
        <v>0</v>
      </c>
      <c r="Y52" s="319">
        <f t="shared" si="27"/>
        <v>1</v>
      </c>
      <c r="Z52" s="319">
        <f t="shared" si="28"/>
        <v>0</v>
      </c>
      <c r="AA52" s="319">
        <f t="shared" si="29"/>
        <v>0</v>
      </c>
      <c r="AB52" s="319">
        <f t="shared" si="30"/>
        <v>0</v>
      </c>
      <c r="AC52" s="319">
        <f t="shared" si="31"/>
        <v>0</v>
      </c>
      <c r="AD52" s="319">
        <f t="shared" si="32"/>
        <v>0</v>
      </c>
      <c r="AF52" s="319">
        <f t="shared" si="33"/>
        <v>0</v>
      </c>
      <c r="AG52" s="319">
        <f t="shared" si="34"/>
        <v>0</v>
      </c>
      <c r="AH52" s="319">
        <f t="shared" si="35"/>
        <v>0</v>
      </c>
      <c r="AI52" s="319">
        <f t="shared" si="36"/>
        <v>0</v>
      </c>
      <c r="AJ52" s="319">
        <f t="shared" si="37"/>
        <v>0</v>
      </c>
      <c r="AK52" s="319">
        <f t="shared" si="38"/>
        <v>0</v>
      </c>
      <c r="AL52" s="319">
        <f t="shared" si="39"/>
        <v>0</v>
      </c>
    </row>
    <row r="53" spans="1:38" ht="19.5" customHeight="1">
      <c r="A53" s="279" t="str">
        <f t="shared" si="24"/>
        <v>17..156</v>
      </c>
      <c r="B53" s="330">
        <f>IF(C53&lt;&gt;"",SUBTOTAL(103,$C$13:C53),"")</f>
        <v>41</v>
      </c>
      <c r="C53" s="332" t="s">
        <v>377</v>
      </c>
      <c r="D53" s="325" t="s">
        <v>171</v>
      </c>
      <c r="E53" s="328" t="s">
        <v>44</v>
      </c>
      <c r="F53" s="327">
        <v>871</v>
      </c>
      <c r="G53" s="327">
        <v>0</v>
      </c>
      <c r="H53" s="326">
        <v>871</v>
      </c>
      <c r="I53" s="325" t="s">
        <v>65</v>
      </c>
      <c r="J53" s="324" t="s">
        <v>171</v>
      </c>
      <c r="K53" s="322">
        <v>871</v>
      </c>
      <c r="L53" s="321" t="s">
        <v>44</v>
      </c>
      <c r="M53" s="321" t="s">
        <v>523</v>
      </c>
      <c r="N53" s="322"/>
      <c r="O53" s="321"/>
      <c r="P53" s="321"/>
      <c r="Q53" s="441" t="s">
        <v>451</v>
      </c>
      <c r="R53" s="312"/>
      <c r="S53" s="308"/>
      <c r="T53" s="308">
        <f t="shared" si="40"/>
        <v>871</v>
      </c>
      <c r="U53" s="295" t="e">
        <f>VLOOKUP(A53,#REF!,27,0)</f>
        <v>#REF!</v>
      </c>
      <c r="V53" s="294" t="e">
        <f t="shared" si="17"/>
        <v>#REF!</v>
      </c>
      <c r="W53" s="305"/>
      <c r="X53" s="319">
        <f t="shared" si="26"/>
        <v>0</v>
      </c>
      <c r="Y53" s="319">
        <f t="shared" si="27"/>
        <v>0</v>
      </c>
      <c r="Z53" s="319">
        <f t="shared" si="28"/>
        <v>0</v>
      </c>
      <c r="AA53" s="319">
        <f t="shared" si="29"/>
        <v>1</v>
      </c>
      <c r="AB53" s="319">
        <f t="shared" si="30"/>
        <v>0</v>
      </c>
      <c r="AC53" s="319">
        <f t="shared" si="31"/>
        <v>0</v>
      </c>
      <c r="AD53" s="319">
        <f t="shared" si="32"/>
        <v>0</v>
      </c>
      <c r="AF53" s="319">
        <f t="shared" si="33"/>
        <v>0</v>
      </c>
      <c r="AG53" s="319">
        <f t="shared" si="34"/>
        <v>0</v>
      </c>
      <c r="AH53" s="319">
        <f t="shared" si="35"/>
        <v>0</v>
      </c>
      <c r="AI53" s="319">
        <f t="shared" si="36"/>
        <v>0</v>
      </c>
      <c r="AJ53" s="319">
        <f t="shared" si="37"/>
        <v>0</v>
      </c>
      <c r="AK53" s="319">
        <f t="shared" si="38"/>
        <v>0</v>
      </c>
      <c r="AL53" s="319">
        <f t="shared" si="39"/>
        <v>0</v>
      </c>
    </row>
    <row r="54" spans="1:38" ht="19.5" customHeight="1">
      <c r="A54" s="279" t="str">
        <f t="shared" si="24"/>
        <v>17..157</v>
      </c>
      <c r="B54" s="330">
        <f>IF(C54&lt;&gt;"",SUBTOTAL(103,$C$13:C54),"")</f>
        <v>42</v>
      </c>
      <c r="C54" s="329" t="s">
        <v>377</v>
      </c>
      <c r="D54" s="325" t="s">
        <v>172</v>
      </c>
      <c r="E54" s="328" t="s">
        <v>64</v>
      </c>
      <c r="F54" s="327">
        <v>93</v>
      </c>
      <c r="G54" s="327">
        <v>0</v>
      </c>
      <c r="H54" s="326">
        <v>93</v>
      </c>
      <c r="I54" s="325" t="s">
        <v>65</v>
      </c>
      <c r="J54" s="324" t="s">
        <v>172</v>
      </c>
      <c r="K54" s="322">
        <v>93</v>
      </c>
      <c r="L54" s="321" t="s">
        <v>64</v>
      </c>
      <c r="M54" s="321" t="s">
        <v>523</v>
      </c>
      <c r="N54" s="322"/>
      <c r="O54" s="321"/>
      <c r="P54" s="321"/>
      <c r="Q54" s="441" t="s">
        <v>451</v>
      </c>
      <c r="R54" s="312"/>
      <c r="S54" s="308"/>
      <c r="T54" s="308">
        <f t="shared" si="40"/>
        <v>93</v>
      </c>
      <c r="U54" s="295" t="e">
        <f>VLOOKUP(A54,#REF!,27,0)</f>
        <v>#REF!</v>
      </c>
      <c r="V54" s="294" t="e">
        <f t="shared" si="17"/>
        <v>#REF!</v>
      </c>
      <c r="W54" s="305"/>
      <c r="X54" s="319">
        <f t="shared" si="26"/>
        <v>1</v>
      </c>
      <c r="Y54" s="319">
        <f t="shared" si="27"/>
        <v>0</v>
      </c>
      <c r="Z54" s="319">
        <f t="shared" si="28"/>
        <v>0</v>
      </c>
      <c r="AA54" s="319">
        <f t="shared" si="29"/>
        <v>0</v>
      </c>
      <c r="AB54" s="319">
        <f t="shared" si="30"/>
        <v>0</v>
      </c>
      <c r="AC54" s="319">
        <f t="shared" si="31"/>
        <v>0</v>
      </c>
      <c r="AD54" s="319">
        <f t="shared" si="32"/>
        <v>0</v>
      </c>
      <c r="AF54" s="319">
        <f t="shared" si="33"/>
        <v>0</v>
      </c>
      <c r="AG54" s="319">
        <f t="shared" si="34"/>
        <v>0</v>
      </c>
      <c r="AH54" s="319">
        <f t="shared" si="35"/>
        <v>0</v>
      </c>
      <c r="AI54" s="319">
        <f t="shared" si="36"/>
        <v>0</v>
      </c>
      <c r="AJ54" s="319">
        <f t="shared" si="37"/>
        <v>0</v>
      </c>
      <c r="AK54" s="319">
        <f t="shared" si="38"/>
        <v>0</v>
      </c>
      <c r="AL54" s="319">
        <f t="shared" si="39"/>
        <v>0</v>
      </c>
    </row>
    <row r="55" spans="1:38" ht="19.5" customHeight="1">
      <c r="A55" s="279" t="str">
        <f t="shared" si="24"/>
        <v>17..201</v>
      </c>
      <c r="B55" s="330">
        <f>IF(C55&lt;&gt;"",SUBTOTAL(103,$C$13:C55),"")</f>
        <v>43</v>
      </c>
      <c r="C55" s="329" t="s">
        <v>377</v>
      </c>
      <c r="D55" s="325" t="s">
        <v>175</v>
      </c>
      <c r="E55" s="328" t="s">
        <v>47</v>
      </c>
      <c r="F55" s="327">
        <v>326</v>
      </c>
      <c r="G55" s="327">
        <v>0</v>
      </c>
      <c r="H55" s="326">
        <v>326</v>
      </c>
      <c r="I55" s="325" t="s">
        <v>65</v>
      </c>
      <c r="J55" s="324" t="s">
        <v>175</v>
      </c>
      <c r="K55" s="322">
        <v>326</v>
      </c>
      <c r="L55" s="321" t="s">
        <v>47</v>
      </c>
      <c r="M55" s="321" t="s">
        <v>523</v>
      </c>
      <c r="N55" s="322"/>
      <c r="O55" s="321"/>
      <c r="P55" s="321"/>
      <c r="Q55" s="441" t="s">
        <v>451</v>
      </c>
      <c r="R55" s="312"/>
      <c r="S55" s="308"/>
      <c r="T55" s="308">
        <f t="shared" ref="T55:T61" si="41">H55</f>
        <v>326</v>
      </c>
      <c r="U55" s="295" t="e">
        <f>VLOOKUP(A55,#REF!,27,0)</f>
        <v>#REF!</v>
      </c>
      <c r="V55" s="294" t="e">
        <f t="shared" si="17"/>
        <v>#REF!</v>
      </c>
      <c r="W55" s="305"/>
      <c r="X55" s="319">
        <f t="shared" si="26"/>
        <v>0</v>
      </c>
      <c r="Y55" s="319">
        <f t="shared" si="27"/>
        <v>0</v>
      </c>
      <c r="Z55" s="319">
        <f t="shared" si="28"/>
        <v>1</v>
      </c>
      <c r="AA55" s="319">
        <f t="shared" si="29"/>
        <v>0</v>
      </c>
      <c r="AB55" s="319">
        <f t="shared" si="30"/>
        <v>0</v>
      </c>
      <c r="AC55" s="319">
        <f t="shared" si="31"/>
        <v>0</v>
      </c>
      <c r="AD55" s="319">
        <f t="shared" si="32"/>
        <v>0</v>
      </c>
      <c r="AF55" s="319">
        <f t="shared" si="33"/>
        <v>0</v>
      </c>
      <c r="AG55" s="319">
        <f t="shared" si="34"/>
        <v>0</v>
      </c>
      <c r="AH55" s="319">
        <f t="shared" si="35"/>
        <v>0</v>
      </c>
      <c r="AI55" s="319">
        <f t="shared" si="36"/>
        <v>0</v>
      </c>
      <c r="AJ55" s="319">
        <f t="shared" si="37"/>
        <v>0</v>
      </c>
      <c r="AK55" s="319">
        <f t="shared" si="38"/>
        <v>0</v>
      </c>
      <c r="AL55" s="319">
        <f t="shared" si="39"/>
        <v>0</v>
      </c>
    </row>
    <row r="56" spans="1:38" ht="109.2">
      <c r="A56" s="279" t="str">
        <f t="shared" si="24"/>
        <v>17..227</v>
      </c>
      <c r="B56" s="339">
        <f>IF(C56&lt;&gt;"",SUBTOTAL(103,$C$13:C56),"")</f>
        <v>44</v>
      </c>
      <c r="C56" s="329" t="s">
        <v>437</v>
      </c>
      <c r="D56" s="336" t="s">
        <v>181</v>
      </c>
      <c r="E56" s="338" t="s">
        <v>64</v>
      </c>
      <c r="F56" s="524">
        <v>942</v>
      </c>
      <c r="G56" s="524">
        <v>0</v>
      </c>
      <c r="H56" s="337">
        <v>815.4</v>
      </c>
      <c r="I56" s="336" t="s">
        <v>65</v>
      </c>
      <c r="J56" s="335">
        <v>227</v>
      </c>
      <c r="K56" s="341">
        <v>942</v>
      </c>
      <c r="L56" s="333" t="s">
        <v>64</v>
      </c>
      <c r="M56" s="333" t="s">
        <v>343</v>
      </c>
      <c r="N56" s="322">
        <f>F56+G56-K56</f>
        <v>0</v>
      </c>
      <c r="O56" s="321"/>
      <c r="P56" s="321" t="s">
        <v>326</v>
      </c>
      <c r="Q56" s="441" t="s">
        <v>451</v>
      </c>
      <c r="R56" s="312"/>
      <c r="S56" s="308"/>
      <c r="T56" s="308">
        <f t="shared" si="41"/>
        <v>815.4</v>
      </c>
      <c r="U56" s="295" t="e">
        <f>VLOOKUP(A56,#REF!,27,0)</f>
        <v>#REF!</v>
      </c>
      <c r="V56" s="294" t="e">
        <f t="shared" si="17"/>
        <v>#REF!</v>
      </c>
      <c r="W56" s="305"/>
      <c r="X56" s="319">
        <f t="shared" si="26"/>
        <v>0</v>
      </c>
      <c r="Y56" s="319">
        <f t="shared" si="27"/>
        <v>0</v>
      </c>
      <c r="Z56" s="319">
        <f t="shared" si="28"/>
        <v>0</v>
      </c>
      <c r="AA56" s="319">
        <f t="shared" si="29"/>
        <v>1</v>
      </c>
      <c r="AB56" s="319">
        <f t="shared" si="30"/>
        <v>0</v>
      </c>
      <c r="AC56" s="319">
        <f t="shared" si="31"/>
        <v>0</v>
      </c>
      <c r="AD56" s="319">
        <f t="shared" si="32"/>
        <v>0</v>
      </c>
      <c r="AF56" s="319">
        <f t="shared" si="33"/>
        <v>0</v>
      </c>
      <c r="AG56" s="319">
        <f t="shared" si="34"/>
        <v>0</v>
      </c>
      <c r="AH56" s="319">
        <f t="shared" si="35"/>
        <v>0</v>
      </c>
      <c r="AI56" s="319">
        <f t="shared" si="36"/>
        <v>0</v>
      </c>
      <c r="AJ56" s="319">
        <f t="shared" si="37"/>
        <v>0</v>
      </c>
      <c r="AK56" s="319">
        <f t="shared" si="38"/>
        <v>0</v>
      </c>
      <c r="AL56" s="319">
        <f t="shared" si="39"/>
        <v>0</v>
      </c>
    </row>
    <row r="57" spans="1:38" ht="19.5" customHeight="1">
      <c r="A57" s="279" t="str">
        <f t="shared" si="24"/>
        <v>17..233</v>
      </c>
      <c r="B57" s="330">
        <f>IF(C57&lt;&gt;"",SUBTOTAL(103,$C$13:C57),"")</f>
        <v>45</v>
      </c>
      <c r="C57" s="332" t="s">
        <v>377</v>
      </c>
      <c r="D57" s="325" t="s">
        <v>183</v>
      </c>
      <c r="E57" s="328" t="s">
        <v>55</v>
      </c>
      <c r="F57" s="327">
        <v>1194</v>
      </c>
      <c r="G57" s="327">
        <v>0</v>
      </c>
      <c r="H57" s="326">
        <v>674.8</v>
      </c>
      <c r="I57" s="325" t="s">
        <v>65</v>
      </c>
      <c r="J57" s="324" t="s">
        <v>183</v>
      </c>
      <c r="K57" s="322">
        <v>1194</v>
      </c>
      <c r="L57" s="321" t="s">
        <v>55</v>
      </c>
      <c r="M57" s="321" t="s">
        <v>523</v>
      </c>
      <c r="N57" s="322"/>
      <c r="O57" s="321"/>
      <c r="P57" s="321"/>
      <c r="Q57" s="441" t="s">
        <v>451</v>
      </c>
      <c r="R57" s="312"/>
      <c r="S57" s="308"/>
      <c r="T57" s="308">
        <f t="shared" si="41"/>
        <v>674.8</v>
      </c>
      <c r="U57" s="295" t="e">
        <f>VLOOKUP(A57,#REF!,27,0)</f>
        <v>#REF!</v>
      </c>
      <c r="V57" s="294" t="e">
        <f t="shared" si="17"/>
        <v>#REF!</v>
      </c>
      <c r="W57" s="305"/>
      <c r="X57" s="319">
        <f t="shared" si="26"/>
        <v>0</v>
      </c>
      <c r="Y57" s="319">
        <f t="shared" si="27"/>
        <v>0</v>
      </c>
      <c r="Z57" s="319">
        <f t="shared" si="28"/>
        <v>0</v>
      </c>
      <c r="AA57" s="319">
        <f t="shared" si="29"/>
        <v>0</v>
      </c>
      <c r="AB57" s="319">
        <f t="shared" si="30"/>
        <v>1</v>
      </c>
      <c r="AC57" s="319">
        <f t="shared" si="31"/>
        <v>0</v>
      </c>
      <c r="AD57" s="319">
        <f t="shared" si="32"/>
        <v>0</v>
      </c>
      <c r="AF57" s="319">
        <f t="shared" si="33"/>
        <v>0</v>
      </c>
      <c r="AG57" s="319">
        <f t="shared" si="34"/>
        <v>0</v>
      </c>
      <c r="AH57" s="319">
        <f t="shared" si="35"/>
        <v>0</v>
      </c>
      <c r="AI57" s="319">
        <f t="shared" si="36"/>
        <v>0</v>
      </c>
      <c r="AJ57" s="319">
        <f t="shared" si="37"/>
        <v>0</v>
      </c>
      <c r="AK57" s="319">
        <f t="shared" si="38"/>
        <v>0</v>
      </c>
      <c r="AL57" s="319">
        <f t="shared" si="39"/>
        <v>0</v>
      </c>
    </row>
    <row r="58" spans="1:38" ht="31.2">
      <c r="A58" s="279" t="str">
        <f t="shared" si="24"/>
        <v>17..259</v>
      </c>
      <c r="B58" s="330">
        <f>IF(C58&lt;&gt;"",SUBTOTAL(103,$C$13:C58),"")</f>
        <v>46</v>
      </c>
      <c r="C58" s="329" t="s">
        <v>433</v>
      </c>
      <c r="D58" s="325" t="s">
        <v>185</v>
      </c>
      <c r="E58" s="328" t="s">
        <v>44</v>
      </c>
      <c r="F58" s="327">
        <v>628</v>
      </c>
      <c r="G58" s="327">
        <v>0</v>
      </c>
      <c r="H58" s="326">
        <v>487.8</v>
      </c>
      <c r="I58" s="325" t="s">
        <v>65</v>
      </c>
      <c r="J58" s="324" t="s">
        <v>185</v>
      </c>
      <c r="K58" s="322">
        <v>628</v>
      </c>
      <c r="L58" s="321" t="s">
        <v>44</v>
      </c>
      <c r="M58" s="321" t="s">
        <v>435</v>
      </c>
      <c r="N58" s="322"/>
      <c r="O58" s="321"/>
      <c r="P58" s="321" t="s">
        <v>326</v>
      </c>
      <c r="Q58" s="441" t="s">
        <v>451</v>
      </c>
      <c r="R58" s="312"/>
      <c r="S58" s="308"/>
      <c r="T58" s="308">
        <f t="shared" si="41"/>
        <v>487.8</v>
      </c>
      <c r="U58" s="295" t="e">
        <f>VLOOKUP(A58,#REF!,27,0)</f>
        <v>#REF!</v>
      </c>
      <c r="V58" s="294" t="e">
        <f t="shared" si="17"/>
        <v>#REF!</v>
      </c>
      <c r="W58" s="305"/>
      <c r="X58" s="319">
        <f t="shared" si="26"/>
        <v>0</v>
      </c>
      <c r="Y58" s="319">
        <f t="shared" si="27"/>
        <v>0</v>
      </c>
      <c r="Z58" s="319">
        <f t="shared" si="28"/>
        <v>0</v>
      </c>
      <c r="AA58" s="319">
        <f t="shared" si="29"/>
        <v>1</v>
      </c>
      <c r="AB58" s="319">
        <f t="shared" si="30"/>
        <v>0</v>
      </c>
      <c r="AC58" s="319">
        <f t="shared" si="31"/>
        <v>0</v>
      </c>
      <c r="AD58" s="319">
        <f t="shared" si="32"/>
        <v>0</v>
      </c>
      <c r="AF58" s="319">
        <f t="shared" si="33"/>
        <v>0</v>
      </c>
      <c r="AG58" s="319">
        <f t="shared" si="34"/>
        <v>0</v>
      </c>
      <c r="AH58" s="319">
        <f t="shared" si="35"/>
        <v>0</v>
      </c>
      <c r="AI58" s="319">
        <f t="shared" si="36"/>
        <v>0</v>
      </c>
      <c r="AJ58" s="319">
        <f t="shared" si="37"/>
        <v>0</v>
      </c>
      <c r="AK58" s="319">
        <f t="shared" si="38"/>
        <v>0</v>
      </c>
      <c r="AL58" s="319">
        <f t="shared" si="39"/>
        <v>0</v>
      </c>
    </row>
    <row r="59" spans="1:38" ht="19.5" customHeight="1">
      <c r="A59" s="279" t="str">
        <f t="shared" si="24"/>
        <v>17..261</v>
      </c>
      <c r="B59" s="330">
        <f>IF(C59&lt;&gt;"",SUBTOTAL(103,$C$13:C59),"")</f>
        <v>47</v>
      </c>
      <c r="C59" s="329" t="s">
        <v>377</v>
      </c>
      <c r="D59" s="325" t="s">
        <v>186</v>
      </c>
      <c r="E59" s="328" t="s">
        <v>47</v>
      </c>
      <c r="F59" s="327">
        <v>124</v>
      </c>
      <c r="G59" s="327">
        <v>0</v>
      </c>
      <c r="H59" s="326">
        <v>124</v>
      </c>
      <c r="I59" s="325" t="s">
        <v>65</v>
      </c>
      <c r="J59" s="324" t="s">
        <v>186</v>
      </c>
      <c r="K59" s="322">
        <v>124</v>
      </c>
      <c r="L59" s="321" t="s">
        <v>47</v>
      </c>
      <c r="M59" s="321" t="s">
        <v>523</v>
      </c>
      <c r="N59" s="322"/>
      <c r="O59" s="321"/>
      <c r="P59" s="321"/>
      <c r="Q59" s="441" t="s">
        <v>451</v>
      </c>
      <c r="R59" s="312"/>
      <c r="S59" s="308"/>
      <c r="T59" s="308">
        <f t="shared" si="41"/>
        <v>124</v>
      </c>
      <c r="U59" s="295" t="e">
        <f>VLOOKUP(A59,#REF!,27,0)</f>
        <v>#REF!</v>
      </c>
      <c r="V59" s="294" t="e">
        <f t="shared" si="17"/>
        <v>#REF!</v>
      </c>
      <c r="W59" s="305"/>
      <c r="X59" s="319">
        <f t="shared" si="26"/>
        <v>0</v>
      </c>
      <c r="Y59" s="319">
        <f t="shared" si="27"/>
        <v>1</v>
      </c>
      <c r="Z59" s="319">
        <f t="shared" si="28"/>
        <v>0</v>
      </c>
      <c r="AA59" s="319">
        <f t="shared" si="29"/>
        <v>0</v>
      </c>
      <c r="AB59" s="319">
        <f t="shared" si="30"/>
        <v>0</v>
      </c>
      <c r="AC59" s="319">
        <f t="shared" si="31"/>
        <v>0</v>
      </c>
      <c r="AD59" s="319">
        <f t="shared" si="32"/>
        <v>0</v>
      </c>
      <c r="AF59" s="319">
        <f t="shared" si="33"/>
        <v>0</v>
      </c>
      <c r="AG59" s="319">
        <f t="shared" si="34"/>
        <v>0</v>
      </c>
      <c r="AH59" s="319">
        <f t="shared" si="35"/>
        <v>0</v>
      </c>
      <c r="AI59" s="319">
        <f t="shared" si="36"/>
        <v>0</v>
      </c>
      <c r="AJ59" s="319">
        <f t="shared" si="37"/>
        <v>0</v>
      </c>
      <c r="AK59" s="319">
        <f t="shared" si="38"/>
        <v>0</v>
      </c>
      <c r="AL59" s="319">
        <f t="shared" si="39"/>
        <v>0</v>
      </c>
    </row>
    <row r="60" spans="1:38" ht="19.5" customHeight="1">
      <c r="A60" s="279" t="str">
        <f t="shared" si="24"/>
        <v>17..264</v>
      </c>
      <c r="B60" s="330">
        <f>IF(C60&lt;&gt;"",SUBTOTAL(103,$C$13:C60),"")</f>
        <v>48</v>
      </c>
      <c r="C60" s="329" t="s">
        <v>377</v>
      </c>
      <c r="D60" s="325" t="s">
        <v>189</v>
      </c>
      <c r="E60" s="328" t="s">
        <v>44</v>
      </c>
      <c r="F60" s="327">
        <v>153</v>
      </c>
      <c r="G60" s="327">
        <v>0</v>
      </c>
      <c r="H60" s="326">
        <v>153</v>
      </c>
      <c r="I60" s="325" t="s">
        <v>65</v>
      </c>
      <c r="J60" s="324" t="s">
        <v>189</v>
      </c>
      <c r="K60" s="322">
        <v>153</v>
      </c>
      <c r="L60" s="321" t="s">
        <v>44</v>
      </c>
      <c r="M60" s="321" t="s">
        <v>523</v>
      </c>
      <c r="N60" s="322"/>
      <c r="O60" s="321"/>
      <c r="P60" s="321"/>
      <c r="Q60" s="441" t="s">
        <v>451</v>
      </c>
      <c r="R60" s="312"/>
      <c r="S60" s="308"/>
      <c r="T60" s="308">
        <f t="shared" si="41"/>
        <v>153</v>
      </c>
      <c r="U60" s="295" t="e">
        <f>VLOOKUP(A60,#REF!,27,0)</f>
        <v>#REF!</v>
      </c>
      <c r="V60" s="294" t="e">
        <f t="shared" si="17"/>
        <v>#REF!</v>
      </c>
      <c r="W60" s="305"/>
      <c r="X60" s="319">
        <f t="shared" si="26"/>
        <v>0</v>
      </c>
      <c r="Y60" s="319">
        <f t="shared" si="27"/>
        <v>1</v>
      </c>
      <c r="Z60" s="319">
        <f t="shared" si="28"/>
        <v>0</v>
      </c>
      <c r="AA60" s="319">
        <f t="shared" si="29"/>
        <v>0</v>
      </c>
      <c r="AB60" s="319">
        <f t="shared" si="30"/>
        <v>0</v>
      </c>
      <c r="AC60" s="319">
        <f t="shared" si="31"/>
        <v>0</v>
      </c>
      <c r="AD60" s="319">
        <f t="shared" si="32"/>
        <v>0</v>
      </c>
      <c r="AF60" s="319">
        <f t="shared" si="33"/>
        <v>0</v>
      </c>
      <c r="AG60" s="319">
        <f t="shared" si="34"/>
        <v>0</v>
      </c>
      <c r="AH60" s="319">
        <f t="shared" si="35"/>
        <v>0</v>
      </c>
      <c r="AI60" s="319">
        <f t="shared" si="36"/>
        <v>0</v>
      </c>
      <c r="AJ60" s="319">
        <f t="shared" si="37"/>
        <v>0</v>
      </c>
      <c r="AK60" s="319">
        <f t="shared" si="38"/>
        <v>0</v>
      </c>
      <c r="AL60" s="319">
        <f t="shared" si="39"/>
        <v>0</v>
      </c>
    </row>
    <row r="61" spans="1:38" ht="15.6">
      <c r="A61" s="279" t="str">
        <f t="shared" si="24"/>
        <v>17..370</v>
      </c>
      <c r="B61" s="339">
        <f>IF(C61&lt;&gt;"",SUBTOTAL(103,$C$13:C61),"")</f>
        <v>49</v>
      </c>
      <c r="C61" s="329" t="s">
        <v>466</v>
      </c>
      <c r="D61" s="336" t="s">
        <v>206</v>
      </c>
      <c r="E61" s="338" t="s">
        <v>44</v>
      </c>
      <c r="F61" s="524">
        <v>382</v>
      </c>
      <c r="G61" s="524">
        <v>0</v>
      </c>
      <c r="H61" s="337">
        <v>155.19999999999999</v>
      </c>
      <c r="I61" s="336" t="s">
        <v>65</v>
      </c>
      <c r="J61" s="335">
        <v>370</v>
      </c>
      <c r="K61" s="341">
        <v>382</v>
      </c>
      <c r="L61" s="333" t="s">
        <v>44</v>
      </c>
      <c r="M61" s="333" t="s">
        <v>344</v>
      </c>
      <c r="N61" s="322">
        <f>F61+G61-K61</f>
        <v>0</v>
      </c>
      <c r="O61" s="321"/>
      <c r="P61" s="321" t="s">
        <v>326</v>
      </c>
      <c r="Q61" s="441" t="s">
        <v>451</v>
      </c>
      <c r="R61" s="312"/>
      <c r="S61" s="308"/>
      <c r="T61" s="308">
        <f t="shared" si="41"/>
        <v>155.19999999999999</v>
      </c>
      <c r="U61" s="295" t="e">
        <f>VLOOKUP(A61,#REF!,27,0)</f>
        <v>#REF!</v>
      </c>
      <c r="V61" s="294" t="e">
        <f t="shared" si="17"/>
        <v>#REF!</v>
      </c>
      <c r="W61" s="305"/>
      <c r="X61" s="319">
        <f t="shared" si="26"/>
        <v>0</v>
      </c>
      <c r="Y61" s="319">
        <f t="shared" si="27"/>
        <v>0</v>
      </c>
      <c r="Z61" s="319">
        <f t="shared" si="28"/>
        <v>1</v>
      </c>
      <c r="AA61" s="319">
        <f t="shared" si="29"/>
        <v>0</v>
      </c>
      <c r="AB61" s="319">
        <f t="shared" si="30"/>
        <v>0</v>
      </c>
      <c r="AC61" s="319">
        <f t="shared" si="31"/>
        <v>0</v>
      </c>
      <c r="AD61" s="319">
        <f t="shared" si="32"/>
        <v>0</v>
      </c>
      <c r="AF61" s="319">
        <f t="shared" si="33"/>
        <v>0</v>
      </c>
      <c r="AG61" s="319">
        <f t="shared" si="34"/>
        <v>0</v>
      </c>
      <c r="AH61" s="319">
        <f t="shared" si="35"/>
        <v>0</v>
      </c>
      <c r="AI61" s="319">
        <f t="shared" si="36"/>
        <v>0</v>
      </c>
      <c r="AJ61" s="319">
        <f t="shared" si="37"/>
        <v>0</v>
      </c>
      <c r="AK61" s="319">
        <f t="shared" si="38"/>
        <v>0</v>
      </c>
      <c r="AL61" s="319">
        <f t="shared" si="39"/>
        <v>0</v>
      </c>
    </row>
    <row r="62" spans="1:38" ht="19.5" customHeight="1">
      <c r="A62" s="279" t="str">
        <f t="shared" si="24"/>
        <v>17..416</v>
      </c>
      <c r="B62" s="330">
        <f>IF(C62&lt;&gt;"",SUBTOTAL(103,$C$13:C62),"")</f>
        <v>50</v>
      </c>
      <c r="C62" s="332" t="s">
        <v>377</v>
      </c>
      <c r="D62" s="325" t="s">
        <v>211</v>
      </c>
      <c r="E62" s="328" t="s">
        <v>64</v>
      </c>
      <c r="F62" s="327">
        <v>213</v>
      </c>
      <c r="G62" s="327">
        <v>0</v>
      </c>
      <c r="H62" s="326">
        <v>213</v>
      </c>
      <c r="I62" s="325" t="s">
        <v>65</v>
      </c>
      <c r="J62" s="324" t="s">
        <v>211</v>
      </c>
      <c r="K62" s="322">
        <v>213</v>
      </c>
      <c r="L62" s="321" t="s">
        <v>64</v>
      </c>
      <c r="M62" s="321" t="s">
        <v>523</v>
      </c>
      <c r="N62" s="322"/>
      <c r="O62" s="321"/>
      <c r="P62" s="321"/>
      <c r="Q62" s="441" t="s">
        <v>451</v>
      </c>
      <c r="R62" s="312"/>
      <c r="S62" s="308"/>
      <c r="T62" s="308">
        <f t="shared" ref="T62:T64" si="42">H62</f>
        <v>213</v>
      </c>
      <c r="U62" s="295" t="e">
        <f>VLOOKUP(A62,#REF!,27,0)</f>
        <v>#REF!</v>
      </c>
      <c r="V62" s="294" t="e">
        <f t="shared" si="17"/>
        <v>#REF!</v>
      </c>
      <c r="W62" s="305"/>
      <c r="X62" s="319">
        <f t="shared" si="26"/>
        <v>0</v>
      </c>
      <c r="Y62" s="319">
        <f t="shared" si="27"/>
        <v>1</v>
      </c>
      <c r="Z62" s="319">
        <f t="shared" si="28"/>
        <v>0</v>
      </c>
      <c r="AA62" s="319">
        <f t="shared" si="29"/>
        <v>0</v>
      </c>
      <c r="AB62" s="319">
        <f t="shared" si="30"/>
        <v>0</v>
      </c>
      <c r="AC62" s="319">
        <f t="shared" si="31"/>
        <v>0</v>
      </c>
      <c r="AD62" s="319">
        <f t="shared" si="32"/>
        <v>0</v>
      </c>
      <c r="AF62" s="319">
        <f t="shared" si="33"/>
        <v>0</v>
      </c>
      <c r="AG62" s="319">
        <f t="shared" si="34"/>
        <v>0</v>
      </c>
      <c r="AH62" s="319">
        <f t="shared" si="35"/>
        <v>0</v>
      </c>
      <c r="AI62" s="319">
        <f t="shared" si="36"/>
        <v>0</v>
      </c>
      <c r="AJ62" s="319">
        <f t="shared" si="37"/>
        <v>0</v>
      </c>
      <c r="AK62" s="319">
        <f t="shared" si="38"/>
        <v>0</v>
      </c>
      <c r="AL62" s="319">
        <f t="shared" si="39"/>
        <v>0</v>
      </c>
    </row>
    <row r="63" spans="1:38" ht="19.5" customHeight="1">
      <c r="A63" s="279" t="str">
        <f t="shared" si="24"/>
        <v>17..417</v>
      </c>
      <c r="B63" s="330">
        <f>IF(C63&lt;&gt;"",SUBTOTAL(103,$C$13:C63),"")</f>
        <v>51</v>
      </c>
      <c r="C63" s="332" t="s">
        <v>377</v>
      </c>
      <c r="D63" s="325" t="s">
        <v>212</v>
      </c>
      <c r="E63" s="328" t="s">
        <v>64</v>
      </c>
      <c r="F63" s="327">
        <v>298</v>
      </c>
      <c r="G63" s="327">
        <v>0</v>
      </c>
      <c r="H63" s="326">
        <v>298</v>
      </c>
      <c r="I63" s="325" t="s">
        <v>65</v>
      </c>
      <c r="J63" s="324" t="s">
        <v>212</v>
      </c>
      <c r="K63" s="322">
        <v>298</v>
      </c>
      <c r="L63" s="321" t="s">
        <v>64</v>
      </c>
      <c r="M63" s="321" t="s">
        <v>523</v>
      </c>
      <c r="N63" s="322"/>
      <c r="O63" s="321"/>
      <c r="P63" s="321"/>
      <c r="Q63" s="441" t="s">
        <v>451</v>
      </c>
      <c r="R63" s="312"/>
      <c r="S63" s="308"/>
      <c r="T63" s="308">
        <f t="shared" si="42"/>
        <v>298</v>
      </c>
      <c r="U63" s="295" t="e">
        <f>VLOOKUP(A63,#REF!,27,0)</f>
        <v>#REF!</v>
      </c>
      <c r="V63" s="294" t="e">
        <f t="shared" si="17"/>
        <v>#REF!</v>
      </c>
      <c r="W63" s="305"/>
      <c r="X63" s="319">
        <f t="shared" si="26"/>
        <v>0</v>
      </c>
      <c r="Y63" s="319">
        <f t="shared" si="27"/>
        <v>1</v>
      </c>
      <c r="Z63" s="319">
        <f t="shared" si="28"/>
        <v>0</v>
      </c>
      <c r="AA63" s="319">
        <f t="shared" si="29"/>
        <v>0</v>
      </c>
      <c r="AB63" s="319">
        <f t="shared" si="30"/>
        <v>0</v>
      </c>
      <c r="AC63" s="319">
        <f t="shared" si="31"/>
        <v>0</v>
      </c>
      <c r="AD63" s="319">
        <f t="shared" si="32"/>
        <v>0</v>
      </c>
      <c r="AF63" s="319">
        <f t="shared" si="33"/>
        <v>0</v>
      </c>
      <c r="AG63" s="319">
        <f t="shared" si="34"/>
        <v>0</v>
      </c>
      <c r="AH63" s="319">
        <f t="shared" si="35"/>
        <v>0</v>
      </c>
      <c r="AI63" s="319">
        <f t="shared" si="36"/>
        <v>0</v>
      </c>
      <c r="AJ63" s="319">
        <f t="shared" si="37"/>
        <v>0</v>
      </c>
      <c r="AK63" s="319">
        <f t="shared" si="38"/>
        <v>0</v>
      </c>
      <c r="AL63" s="319">
        <f t="shared" si="39"/>
        <v>0</v>
      </c>
    </row>
    <row r="64" spans="1:38" ht="19.5" customHeight="1">
      <c r="A64" s="279" t="str">
        <f t="shared" si="24"/>
        <v>17..418</v>
      </c>
      <c r="B64" s="330">
        <f>IF(C64&lt;&gt;"",SUBTOTAL(103,$C$13:C64),"")</f>
        <v>52</v>
      </c>
      <c r="C64" s="329" t="s">
        <v>377</v>
      </c>
      <c r="D64" s="325" t="s">
        <v>213</v>
      </c>
      <c r="E64" s="328" t="s">
        <v>44</v>
      </c>
      <c r="F64" s="327">
        <v>175</v>
      </c>
      <c r="G64" s="327">
        <v>0</v>
      </c>
      <c r="H64" s="326">
        <v>175</v>
      </c>
      <c r="I64" s="325" t="s">
        <v>65</v>
      </c>
      <c r="J64" s="324" t="s">
        <v>213</v>
      </c>
      <c r="K64" s="322">
        <v>175</v>
      </c>
      <c r="L64" s="321" t="s">
        <v>44</v>
      </c>
      <c r="M64" s="321" t="s">
        <v>523</v>
      </c>
      <c r="N64" s="322"/>
      <c r="O64" s="321"/>
      <c r="P64" s="321"/>
      <c r="Q64" s="441" t="s">
        <v>451</v>
      </c>
      <c r="R64" s="312"/>
      <c r="S64" s="308"/>
      <c r="T64" s="308">
        <f t="shared" si="42"/>
        <v>175</v>
      </c>
      <c r="U64" s="295" t="e">
        <f>VLOOKUP(A64,#REF!,27,0)</f>
        <v>#REF!</v>
      </c>
      <c r="V64" s="294" t="e">
        <f t="shared" si="17"/>
        <v>#REF!</v>
      </c>
      <c r="W64" s="305"/>
      <c r="X64" s="319">
        <f t="shared" si="26"/>
        <v>0</v>
      </c>
      <c r="Y64" s="319">
        <f t="shared" si="27"/>
        <v>1</v>
      </c>
      <c r="Z64" s="319">
        <f t="shared" si="28"/>
        <v>0</v>
      </c>
      <c r="AA64" s="319">
        <f t="shared" si="29"/>
        <v>0</v>
      </c>
      <c r="AB64" s="319">
        <f t="shared" si="30"/>
        <v>0</v>
      </c>
      <c r="AC64" s="319">
        <f t="shared" si="31"/>
        <v>0</v>
      </c>
      <c r="AD64" s="319">
        <f t="shared" si="32"/>
        <v>0</v>
      </c>
      <c r="AF64" s="319">
        <f t="shared" si="33"/>
        <v>0</v>
      </c>
      <c r="AG64" s="319">
        <f t="shared" si="34"/>
        <v>0</v>
      </c>
      <c r="AH64" s="319">
        <f t="shared" si="35"/>
        <v>0</v>
      </c>
      <c r="AI64" s="319">
        <f t="shared" si="36"/>
        <v>0</v>
      </c>
      <c r="AJ64" s="319">
        <f t="shared" si="37"/>
        <v>0</v>
      </c>
      <c r="AK64" s="319">
        <f t="shared" si="38"/>
        <v>0</v>
      </c>
      <c r="AL64" s="319">
        <f t="shared" si="39"/>
        <v>0</v>
      </c>
    </row>
    <row r="65" spans="1:38" ht="19.5" customHeight="1">
      <c r="A65" s="279" t="str">
        <f t="shared" si="24"/>
        <v>17..420</v>
      </c>
      <c r="B65" s="330">
        <f>IF(C65&lt;&gt;"",SUBTOTAL(103,$C$13:C65),"")</f>
        <v>53</v>
      </c>
      <c r="C65" s="332" t="s">
        <v>377</v>
      </c>
      <c r="D65" s="325" t="s">
        <v>215</v>
      </c>
      <c r="E65" s="328" t="s">
        <v>44</v>
      </c>
      <c r="F65" s="327">
        <v>150</v>
      </c>
      <c r="G65" s="327">
        <v>0</v>
      </c>
      <c r="H65" s="326">
        <v>109.3</v>
      </c>
      <c r="I65" s="325" t="s">
        <v>65</v>
      </c>
      <c r="J65" s="324" t="s">
        <v>215</v>
      </c>
      <c r="K65" s="322">
        <v>150</v>
      </c>
      <c r="L65" s="321" t="s">
        <v>44</v>
      </c>
      <c r="M65" s="321" t="s">
        <v>523</v>
      </c>
      <c r="N65" s="322"/>
      <c r="O65" s="321"/>
      <c r="P65" s="321"/>
      <c r="Q65" s="441" t="s">
        <v>451</v>
      </c>
      <c r="R65" s="312"/>
      <c r="S65" s="308"/>
      <c r="T65" s="308">
        <f>H65</f>
        <v>109.3</v>
      </c>
      <c r="U65" s="295" t="e">
        <f>VLOOKUP(A65,#REF!,27,0)</f>
        <v>#REF!</v>
      </c>
      <c r="V65" s="294" t="e">
        <f t="shared" si="17"/>
        <v>#REF!</v>
      </c>
      <c r="W65" s="305"/>
      <c r="X65" s="319">
        <f t="shared" si="26"/>
        <v>0</v>
      </c>
      <c r="Y65" s="319">
        <f t="shared" si="27"/>
        <v>1</v>
      </c>
      <c r="Z65" s="319">
        <f t="shared" si="28"/>
        <v>0</v>
      </c>
      <c r="AA65" s="319">
        <f t="shared" si="29"/>
        <v>0</v>
      </c>
      <c r="AB65" s="319">
        <f t="shared" si="30"/>
        <v>0</v>
      </c>
      <c r="AC65" s="319">
        <f t="shared" si="31"/>
        <v>0</v>
      </c>
      <c r="AD65" s="319">
        <f t="shared" si="32"/>
        <v>0</v>
      </c>
      <c r="AF65" s="319">
        <f t="shared" si="33"/>
        <v>0</v>
      </c>
      <c r="AG65" s="319">
        <f t="shared" si="34"/>
        <v>0</v>
      </c>
      <c r="AH65" s="319">
        <f t="shared" si="35"/>
        <v>0</v>
      </c>
      <c r="AI65" s="319">
        <f t="shared" si="36"/>
        <v>0</v>
      </c>
      <c r="AJ65" s="319">
        <f t="shared" si="37"/>
        <v>0</v>
      </c>
      <c r="AK65" s="319">
        <f t="shared" si="38"/>
        <v>0</v>
      </c>
      <c r="AL65" s="319">
        <f t="shared" si="39"/>
        <v>0</v>
      </c>
    </row>
    <row r="66" spans="1:38" ht="19.5" customHeight="1">
      <c r="A66" s="279" t="str">
        <f t="shared" si="24"/>
        <v>17..459</v>
      </c>
      <c r="B66" s="330">
        <f>IF(C66&lt;&gt;"",SUBTOTAL(103,$C$13:C66),"")</f>
        <v>54</v>
      </c>
      <c r="C66" s="332" t="s">
        <v>377</v>
      </c>
      <c r="D66" s="325" t="s">
        <v>216</v>
      </c>
      <c r="E66" s="328" t="s">
        <v>64</v>
      </c>
      <c r="F66" s="327">
        <v>118</v>
      </c>
      <c r="G66" s="327">
        <v>0</v>
      </c>
      <c r="H66" s="326">
        <v>118</v>
      </c>
      <c r="I66" s="325" t="s">
        <v>65</v>
      </c>
      <c r="J66" s="324" t="s">
        <v>216</v>
      </c>
      <c r="K66" s="322">
        <v>118</v>
      </c>
      <c r="L66" s="321" t="s">
        <v>64</v>
      </c>
      <c r="M66" s="321" t="s">
        <v>523</v>
      </c>
      <c r="N66" s="322"/>
      <c r="O66" s="321"/>
      <c r="P66" s="321"/>
      <c r="Q66" s="441" t="s">
        <v>451</v>
      </c>
      <c r="R66" s="312"/>
      <c r="S66" s="308"/>
      <c r="T66" s="308">
        <f t="shared" ref="T66:T67" si="43">H66</f>
        <v>118</v>
      </c>
      <c r="U66" s="295" t="e">
        <f>VLOOKUP(A66,#REF!,27,0)</f>
        <v>#REF!</v>
      </c>
      <c r="V66" s="294" t="e">
        <f t="shared" si="17"/>
        <v>#REF!</v>
      </c>
      <c r="W66" s="305"/>
      <c r="X66" s="319">
        <f t="shared" si="26"/>
        <v>0</v>
      </c>
      <c r="Y66" s="319">
        <f t="shared" si="27"/>
        <v>1</v>
      </c>
      <c r="Z66" s="319">
        <f t="shared" si="28"/>
        <v>0</v>
      </c>
      <c r="AA66" s="319">
        <f t="shared" si="29"/>
        <v>0</v>
      </c>
      <c r="AB66" s="319">
        <f t="shared" si="30"/>
        <v>0</v>
      </c>
      <c r="AC66" s="319">
        <f t="shared" si="31"/>
        <v>0</v>
      </c>
      <c r="AD66" s="319">
        <f t="shared" si="32"/>
        <v>0</v>
      </c>
      <c r="AF66" s="319">
        <f t="shared" si="33"/>
        <v>0</v>
      </c>
      <c r="AG66" s="319">
        <f t="shared" si="34"/>
        <v>0</v>
      </c>
      <c r="AH66" s="319">
        <f t="shared" si="35"/>
        <v>0</v>
      </c>
      <c r="AI66" s="319">
        <f t="shared" si="36"/>
        <v>0</v>
      </c>
      <c r="AJ66" s="319">
        <f t="shared" si="37"/>
        <v>0</v>
      </c>
      <c r="AK66" s="319">
        <f t="shared" si="38"/>
        <v>0</v>
      </c>
      <c r="AL66" s="319">
        <f t="shared" si="39"/>
        <v>0</v>
      </c>
    </row>
    <row r="67" spans="1:38" ht="19.5" customHeight="1">
      <c r="A67" s="279" t="str">
        <f t="shared" si="24"/>
        <v>17..460</v>
      </c>
      <c r="B67" s="330">
        <f>IF(C67&lt;&gt;"",SUBTOTAL(103,$C$13:C67),"")</f>
        <v>55</v>
      </c>
      <c r="C67" s="332" t="s">
        <v>377</v>
      </c>
      <c r="D67" s="325" t="s">
        <v>217</v>
      </c>
      <c r="E67" s="328" t="s">
        <v>64</v>
      </c>
      <c r="F67" s="327">
        <v>35</v>
      </c>
      <c r="G67" s="327">
        <v>0</v>
      </c>
      <c r="H67" s="326">
        <v>35</v>
      </c>
      <c r="I67" s="325" t="s">
        <v>65</v>
      </c>
      <c r="J67" s="324" t="s">
        <v>217</v>
      </c>
      <c r="K67" s="322">
        <v>35</v>
      </c>
      <c r="L67" s="321" t="s">
        <v>64</v>
      </c>
      <c r="M67" s="321" t="s">
        <v>523</v>
      </c>
      <c r="N67" s="322"/>
      <c r="O67" s="321"/>
      <c r="P67" s="321"/>
      <c r="Q67" s="441" t="s">
        <v>451</v>
      </c>
      <c r="R67" s="312"/>
      <c r="S67" s="308"/>
      <c r="T67" s="308">
        <f t="shared" si="43"/>
        <v>35</v>
      </c>
      <c r="U67" s="295" t="e">
        <f>VLOOKUP(A67,#REF!,27,0)</f>
        <v>#REF!</v>
      </c>
      <c r="V67" s="294" t="e">
        <f t="shared" si="17"/>
        <v>#REF!</v>
      </c>
      <c r="W67" s="305"/>
      <c r="X67" s="319">
        <f t="shared" si="26"/>
        <v>1</v>
      </c>
      <c r="Y67" s="319">
        <f t="shared" si="27"/>
        <v>0</v>
      </c>
      <c r="Z67" s="319">
        <f t="shared" si="28"/>
        <v>0</v>
      </c>
      <c r="AA67" s="319">
        <f t="shared" si="29"/>
        <v>0</v>
      </c>
      <c r="AB67" s="319">
        <f t="shared" si="30"/>
        <v>0</v>
      </c>
      <c r="AC67" s="319">
        <f t="shared" si="31"/>
        <v>0</v>
      </c>
      <c r="AD67" s="319">
        <f t="shared" si="32"/>
        <v>0</v>
      </c>
      <c r="AF67" s="319">
        <f t="shared" si="33"/>
        <v>0</v>
      </c>
      <c r="AG67" s="319">
        <f t="shared" si="34"/>
        <v>0</v>
      </c>
      <c r="AH67" s="319">
        <f t="shared" si="35"/>
        <v>0</v>
      </c>
      <c r="AI67" s="319">
        <f t="shared" si="36"/>
        <v>0</v>
      </c>
      <c r="AJ67" s="319">
        <f t="shared" si="37"/>
        <v>0</v>
      </c>
      <c r="AK67" s="319">
        <f t="shared" si="38"/>
        <v>0</v>
      </c>
      <c r="AL67" s="319">
        <f t="shared" si="39"/>
        <v>0</v>
      </c>
    </row>
    <row r="68" spans="1:38" ht="19.5" customHeight="1">
      <c r="A68" s="279" t="str">
        <f t="shared" si="24"/>
        <v>17..462</v>
      </c>
      <c r="B68" s="330">
        <f>IF(C68&lt;&gt;"",SUBTOTAL(103,$C$13:C68),"")</f>
        <v>56</v>
      </c>
      <c r="C68" s="332" t="s">
        <v>377</v>
      </c>
      <c r="D68" s="325" t="s">
        <v>218</v>
      </c>
      <c r="E68" s="328" t="s">
        <v>47</v>
      </c>
      <c r="F68" s="327">
        <v>2217</v>
      </c>
      <c r="G68" s="327">
        <v>0</v>
      </c>
      <c r="H68" s="326">
        <v>1376.8</v>
      </c>
      <c r="I68" s="325" t="s">
        <v>65</v>
      </c>
      <c r="J68" s="324" t="s">
        <v>218</v>
      </c>
      <c r="K68" s="322">
        <v>2217</v>
      </c>
      <c r="L68" s="321" t="s">
        <v>47</v>
      </c>
      <c r="M68" s="321" t="s">
        <v>523</v>
      </c>
      <c r="N68" s="322"/>
      <c r="O68" s="321"/>
      <c r="P68" s="321"/>
      <c r="Q68" s="441" t="s">
        <v>451</v>
      </c>
      <c r="R68" s="312"/>
      <c r="S68" s="308"/>
      <c r="T68" s="308">
        <f t="shared" ref="T68:T69" si="44">H68</f>
        <v>1376.8</v>
      </c>
      <c r="U68" s="295" t="e">
        <f>VLOOKUP(A68,#REF!,27,0)</f>
        <v>#REF!</v>
      </c>
      <c r="V68" s="294" t="e">
        <f t="shared" si="17"/>
        <v>#REF!</v>
      </c>
      <c r="W68" s="305"/>
      <c r="X68" s="319">
        <f t="shared" si="26"/>
        <v>0</v>
      </c>
      <c r="Y68" s="319">
        <f t="shared" si="27"/>
        <v>0</v>
      </c>
      <c r="Z68" s="319">
        <f t="shared" si="28"/>
        <v>0</v>
      </c>
      <c r="AA68" s="319">
        <f t="shared" si="29"/>
        <v>0</v>
      </c>
      <c r="AB68" s="319">
        <f t="shared" si="30"/>
        <v>1</v>
      </c>
      <c r="AC68" s="319">
        <f t="shared" si="31"/>
        <v>0</v>
      </c>
      <c r="AD68" s="319">
        <f t="shared" si="32"/>
        <v>0</v>
      </c>
      <c r="AF68" s="319">
        <f t="shared" si="33"/>
        <v>0</v>
      </c>
      <c r="AG68" s="319">
        <f t="shared" si="34"/>
        <v>0</v>
      </c>
      <c r="AH68" s="319">
        <f t="shared" si="35"/>
        <v>0</v>
      </c>
      <c r="AI68" s="319">
        <f t="shared" si="36"/>
        <v>0</v>
      </c>
      <c r="AJ68" s="319">
        <f t="shared" si="37"/>
        <v>0</v>
      </c>
      <c r="AK68" s="319">
        <f t="shared" si="38"/>
        <v>0</v>
      </c>
      <c r="AL68" s="319">
        <f t="shared" si="39"/>
        <v>0</v>
      </c>
    </row>
    <row r="69" spans="1:38" ht="15.6">
      <c r="A69" s="279" t="str">
        <f t="shared" si="24"/>
        <v>17..463</v>
      </c>
      <c r="B69" s="330">
        <f>IF(C69&lt;&gt;"",SUBTOTAL(103,$C$13:C69),"")</f>
        <v>57</v>
      </c>
      <c r="C69" s="332" t="s">
        <v>467</v>
      </c>
      <c r="D69" s="325" t="s">
        <v>219</v>
      </c>
      <c r="E69" s="328" t="s">
        <v>44</v>
      </c>
      <c r="F69" s="327">
        <v>1061</v>
      </c>
      <c r="G69" s="327">
        <v>0</v>
      </c>
      <c r="H69" s="326">
        <v>713.9</v>
      </c>
      <c r="I69" s="325" t="s">
        <v>65</v>
      </c>
      <c r="J69" s="324" t="s">
        <v>219</v>
      </c>
      <c r="K69" s="322">
        <v>1061</v>
      </c>
      <c r="L69" s="321" t="s">
        <v>44</v>
      </c>
      <c r="M69" s="321" t="s">
        <v>379</v>
      </c>
      <c r="N69" s="322"/>
      <c r="O69" s="321"/>
      <c r="P69" s="321" t="s">
        <v>488</v>
      </c>
      <c r="Q69" s="441" t="s">
        <v>451</v>
      </c>
      <c r="R69" s="312"/>
      <c r="S69" s="308"/>
      <c r="T69" s="308">
        <f t="shared" si="44"/>
        <v>713.9</v>
      </c>
      <c r="U69" s="295" t="e">
        <f>VLOOKUP(A69,#REF!,27,0)</f>
        <v>#REF!</v>
      </c>
      <c r="V69" s="294" t="e">
        <f t="shared" si="17"/>
        <v>#REF!</v>
      </c>
      <c r="W69" s="305"/>
      <c r="X69" s="319">
        <f t="shared" si="26"/>
        <v>0</v>
      </c>
      <c r="Y69" s="319">
        <f t="shared" si="27"/>
        <v>0</v>
      </c>
      <c r="Z69" s="319">
        <f t="shared" si="28"/>
        <v>0</v>
      </c>
      <c r="AA69" s="319">
        <f t="shared" si="29"/>
        <v>0</v>
      </c>
      <c r="AB69" s="319">
        <f t="shared" si="30"/>
        <v>1</v>
      </c>
      <c r="AC69" s="319">
        <f t="shared" si="31"/>
        <v>0</v>
      </c>
      <c r="AD69" s="319">
        <f t="shared" si="32"/>
        <v>0</v>
      </c>
      <c r="AF69" s="319">
        <f t="shared" si="33"/>
        <v>0</v>
      </c>
      <c r="AG69" s="319">
        <f t="shared" si="34"/>
        <v>0</v>
      </c>
      <c r="AH69" s="319">
        <f t="shared" si="35"/>
        <v>0</v>
      </c>
      <c r="AI69" s="319">
        <f t="shared" si="36"/>
        <v>0</v>
      </c>
      <c r="AJ69" s="319">
        <f t="shared" si="37"/>
        <v>0</v>
      </c>
      <c r="AK69" s="319">
        <f t="shared" si="38"/>
        <v>0</v>
      </c>
      <c r="AL69" s="319">
        <f t="shared" si="39"/>
        <v>0</v>
      </c>
    </row>
    <row r="70" spans="1:38" ht="15.6">
      <c r="A70" s="279" t="str">
        <f t="shared" si="24"/>
        <v>17..485</v>
      </c>
      <c r="B70" s="339">
        <f>IF(C70&lt;&gt;"",SUBTOTAL(103,$C$13:C70),"")</f>
        <v>58</v>
      </c>
      <c r="C70" s="329" t="s">
        <v>468</v>
      </c>
      <c r="D70" s="336" t="s">
        <v>77</v>
      </c>
      <c r="E70" s="338" t="s">
        <v>44</v>
      </c>
      <c r="F70" s="524">
        <v>658</v>
      </c>
      <c r="G70" s="524">
        <v>0</v>
      </c>
      <c r="H70" s="337">
        <v>658</v>
      </c>
      <c r="I70" s="336" t="s">
        <v>65</v>
      </c>
      <c r="J70" s="335">
        <v>485</v>
      </c>
      <c r="K70" s="341">
        <v>658</v>
      </c>
      <c r="L70" s="333" t="s">
        <v>44</v>
      </c>
      <c r="M70" s="333" t="s">
        <v>347</v>
      </c>
      <c r="N70" s="322">
        <f>F70+G70-K70</f>
        <v>0</v>
      </c>
      <c r="O70" s="321"/>
      <c r="P70" s="321" t="s">
        <v>487</v>
      </c>
      <c r="Q70" s="441" t="s">
        <v>451</v>
      </c>
      <c r="R70" s="312"/>
      <c r="S70" s="308"/>
      <c r="T70" s="308">
        <f t="shared" ref="T70:T71" si="45">H70</f>
        <v>658</v>
      </c>
      <c r="U70" s="295" t="e">
        <f>VLOOKUP(A70,#REF!,27,0)</f>
        <v>#REF!</v>
      </c>
      <c r="V70" s="294" t="e">
        <f t="shared" si="17"/>
        <v>#REF!</v>
      </c>
      <c r="W70" s="305"/>
      <c r="X70" s="319">
        <f t="shared" si="26"/>
        <v>0</v>
      </c>
      <c r="Y70" s="319">
        <f t="shared" si="27"/>
        <v>0</v>
      </c>
      <c r="Z70" s="319">
        <f t="shared" si="28"/>
        <v>0</v>
      </c>
      <c r="AA70" s="319">
        <f t="shared" si="29"/>
        <v>1</v>
      </c>
      <c r="AB70" s="319">
        <f t="shared" si="30"/>
        <v>0</v>
      </c>
      <c r="AC70" s="319">
        <f t="shared" si="31"/>
        <v>0</v>
      </c>
      <c r="AD70" s="319">
        <f t="shared" si="32"/>
        <v>0</v>
      </c>
      <c r="AF70" s="319">
        <f t="shared" si="33"/>
        <v>0</v>
      </c>
      <c r="AG70" s="319">
        <f t="shared" si="34"/>
        <v>0</v>
      </c>
      <c r="AH70" s="319">
        <f t="shared" si="35"/>
        <v>0</v>
      </c>
      <c r="AI70" s="319">
        <f t="shared" si="36"/>
        <v>0</v>
      </c>
      <c r="AJ70" s="319">
        <f t="shared" si="37"/>
        <v>0</v>
      </c>
      <c r="AK70" s="319">
        <f t="shared" si="38"/>
        <v>0</v>
      </c>
      <c r="AL70" s="319">
        <f t="shared" si="39"/>
        <v>0</v>
      </c>
    </row>
    <row r="71" spans="1:38" ht="15.6">
      <c r="A71" s="279" t="str">
        <f t="shared" si="24"/>
        <v>17..486</v>
      </c>
      <c r="B71" s="330">
        <f>IF(C71&lt;&gt;"",SUBTOTAL(103,$C$13:C71),"")</f>
        <v>59</v>
      </c>
      <c r="C71" s="329" t="s">
        <v>469</v>
      </c>
      <c r="D71" s="325" t="s">
        <v>221</v>
      </c>
      <c r="E71" s="328" t="s">
        <v>44</v>
      </c>
      <c r="F71" s="327">
        <v>820</v>
      </c>
      <c r="G71" s="327">
        <v>0</v>
      </c>
      <c r="H71" s="326">
        <v>583.70000000000005</v>
      </c>
      <c r="I71" s="325" t="s">
        <v>65</v>
      </c>
      <c r="J71" s="324">
        <v>486</v>
      </c>
      <c r="K71" s="322">
        <v>820</v>
      </c>
      <c r="L71" s="321" t="s">
        <v>44</v>
      </c>
      <c r="M71" s="321" t="s">
        <v>348</v>
      </c>
      <c r="N71" s="322">
        <f>F71+G71-K71</f>
        <v>0</v>
      </c>
      <c r="O71" s="321"/>
      <c r="P71" s="321" t="s">
        <v>486</v>
      </c>
      <c r="Q71" s="441" t="s">
        <v>451</v>
      </c>
      <c r="R71" s="312"/>
      <c r="S71" s="308"/>
      <c r="T71" s="308">
        <f t="shared" si="45"/>
        <v>583.70000000000005</v>
      </c>
      <c r="U71" s="295" t="e">
        <f>VLOOKUP(A71,#REF!,27,0)</f>
        <v>#REF!</v>
      </c>
      <c r="V71" s="294" t="e">
        <f t="shared" si="17"/>
        <v>#REF!</v>
      </c>
      <c r="W71" s="305"/>
      <c r="X71" s="319">
        <f t="shared" si="26"/>
        <v>0</v>
      </c>
      <c r="Y71" s="319">
        <f t="shared" si="27"/>
        <v>0</v>
      </c>
      <c r="Z71" s="319">
        <f t="shared" si="28"/>
        <v>0</v>
      </c>
      <c r="AA71" s="319">
        <f t="shared" si="29"/>
        <v>1</v>
      </c>
      <c r="AB71" s="319">
        <f t="shared" si="30"/>
        <v>0</v>
      </c>
      <c r="AC71" s="319">
        <f t="shared" si="31"/>
        <v>0</v>
      </c>
      <c r="AD71" s="319">
        <f t="shared" si="32"/>
        <v>0</v>
      </c>
      <c r="AF71" s="319">
        <f t="shared" si="33"/>
        <v>0</v>
      </c>
      <c r="AG71" s="319">
        <f t="shared" si="34"/>
        <v>0</v>
      </c>
      <c r="AH71" s="319">
        <f t="shared" si="35"/>
        <v>0</v>
      </c>
      <c r="AI71" s="319">
        <f t="shared" si="36"/>
        <v>0</v>
      </c>
      <c r="AJ71" s="319">
        <f t="shared" si="37"/>
        <v>0</v>
      </c>
      <c r="AK71" s="319">
        <f t="shared" si="38"/>
        <v>0</v>
      </c>
      <c r="AL71" s="319">
        <f t="shared" si="39"/>
        <v>0</v>
      </c>
    </row>
    <row r="72" spans="1:38" ht="15.6">
      <c r="A72" s="279" t="str">
        <f t="shared" si="24"/>
        <v>17..532</v>
      </c>
      <c r="B72" s="339">
        <f>IF(C72&lt;&gt;"",SUBTOTAL(103,$C$13:C72),"")</f>
        <v>60</v>
      </c>
      <c r="C72" s="329" t="s">
        <v>468</v>
      </c>
      <c r="D72" s="336" t="s">
        <v>84</v>
      </c>
      <c r="E72" s="338" t="s">
        <v>44</v>
      </c>
      <c r="F72" s="524">
        <v>608</v>
      </c>
      <c r="G72" s="524">
        <v>0</v>
      </c>
      <c r="H72" s="337">
        <v>598.5</v>
      </c>
      <c r="I72" s="336" t="s">
        <v>65</v>
      </c>
      <c r="J72" s="335">
        <v>532</v>
      </c>
      <c r="K72" s="341">
        <v>608</v>
      </c>
      <c r="L72" s="333" t="s">
        <v>44</v>
      </c>
      <c r="M72" s="333" t="s">
        <v>349</v>
      </c>
      <c r="N72" s="322">
        <f>F72+G72-K72</f>
        <v>0</v>
      </c>
      <c r="O72" s="321"/>
      <c r="P72" s="321" t="s">
        <v>391</v>
      </c>
      <c r="Q72" s="441" t="s">
        <v>451</v>
      </c>
      <c r="R72" s="312"/>
      <c r="S72" s="308"/>
      <c r="T72" s="308">
        <f>H72</f>
        <v>598.5</v>
      </c>
      <c r="U72" s="295" t="e">
        <f>VLOOKUP(A72,#REF!,27,0)</f>
        <v>#REF!</v>
      </c>
      <c r="V72" s="294" t="e">
        <f t="shared" si="17"/>
        <v>#REF!</v>
      </c>
      <c r="W72" s="305"/>
      <c r="X72" s="319">
        <f t="shared" si="26"/>
        <v>0</v>
      </c>
      <c r="Y72" s="319">
        <f t="shared" si="27"/>
        <v>0</v>
      </c>
      <c r="Z72" s="319">
        <f t="shared" si="28"/>
        <v>0</v>
      </c>
      <c r="AA72" s="319">
        <f t="shared" si="29"/>
        <v>1</v>
      </c>
      <c r="AB72" s="319">
        <f t="shared" si="30"/>
        <v>0</v>
      </c>
      <c r="AC72" s="319">
        <f t="shared" si="31"/>
        <v>0</v>
      </c>
      <c r="AD72" s="319">
        <f t="shared" si="32"/>
        <v>0</v>
      </c>
      <c r="AF72" s="319">
        <f t="shared" si="33"/>
        <v>0</v>
      </c>
      <c r="AG72" s="319">
        <f t="shared" si="34"/>
        <v>0</v>
      </c>
      <c r="AH72" s="319">
        <f t="shared" si="35"/>
        <v>0</v>
      </c>
      <c r="AI72" s="319">
        <f t="shared" si="36"/>
        <v>0</v>
      </c>
      <c r="AJ72" s="319">
        <f t="shared" si="37"/>
        <v>0</v>
      </c>
      <c r="AK72" s="319">
        <f t="shared" si="38"/>
        <v>0</v>
      </c>
      <c r="AL72" s="319">
        <f t="shared" si="39"/>
        <v>0</v>
      </c>
    </row>
    <row r="73" spans="1:38" ht="19.5" customHeight="1">
      <c r="A73" s="279" t="str">
        <f t="shared" si="24"/>
        <v>17..558</v>
      </c>
      <c r="B73" s="330">
        <f>IF(C73&lt;&gt;"",SUBTOTAL(103,$C$13:C73),"")</f>
        <v>61</v>
      </c>
      <c r="C73" s="332" t="s">
        <v>377</v>
      </c>
      <c r="D73" s="325" t="s">
        <v>225</v>
      </c>
      <c r="E73" s="328" t="s">
        <v>44</v>
      </c>
      <c r="F73" s="327">
        <v>250</v>
      </c>
      <c r="G73" s="327">
        <v>0</v>
      </c>
      <c r="H73" s="326">
        <v>69.2</v>
      </c>
      <c r="I73" s="325" t="s">
        <v>65</v>
      </c>
      <c r="J73" s="324" t="s">
        <v>225</v>
      </c>
      <c r="K73" s="322">
        <v>250</v>
      </c>
      <c r="L73" s="321" t="s">
        <v>44</v>
      </c>
      <c r="M73" s="321" t="s">
        <v>523</v>
      </c>
      <c r="N73" s="322"/>
      <c r="O73" s="321"/>
      <c r="P73" s="321"/>
      <c r="Q73" s="441" t="s">
        <v>451</v>
      </c>
      <c r="R73" s="312"/>
      <c r="S73" s="308"/>
      <c r="T73" s="308">
        <f>H73</f>
        <v>69.2</v>
      </c>
      <c r="U73" s="295" t="e">
        <f>VLOOKUP(A73,#REF!,27,0)</f>
        <v>#REF!</v>
      </c>
      <c r="V73" s="294" t="e">
        <f t="shared" si="17"/>
        <v>#REF!</v>
      </c>
      <c r="W73" s="305"/>
      <c r="X73" s="319">
        <f t="shared" si="26"/>
        <v>0</v>
      </c>
      <c r="Y73" s="319">
        <f t="shared" si="27"/>
        <v>1</v>
      </c>
      <c r="Z73" s="319">
        <f t="shared" si="28"/>
        <v>0</v>
      </c>
      <c r="AA73" s="319">
        <f t="shared" si="29"/>
        <v>0</v>
      </c>
      <c r="AB73" s="319">
        <f t="shared" si="30"/>
        <v>0</v>
      </c>
      <c r="AC73" s="319">
        <f t="shared" si="31"/>
        <v>0</v>
      </c>
      <c r="AD73" s="319">
        <f t="shared" si="32"/>
        <v>0</v>
      </c>
      <c r="AF73" s="319">
        <f t="shared" si="33"/>
        <v>0</v>
      </c>
      <c r="AG73" s="319">
        <f t="shared" si="34"/>
        <v>0</v>
      </c>
      <c r="AH73" s="319">
        <f t="shared" si="35"/>
        <v>0</v>
      </c>
      <c r="AI73" s="319">
        <f t="shared" si="36"/>
        <v>0</v>
      </c>
      <c r="AJ73" s="319">
        <f t="shared" si="37"/>
        <v>0</v>
      </c>
      <c r="AK73" s="319">
        <f t="shared" si="38"/>
        <v>0</v>
      </c>
      <c r="AL73" s="319">
        <f t="shared" si="39"/>
        <v>0</v>
      </c>
    </row>
    <row r="74" spans="1:38" ht="15.6">
      <c r="A74" s="279" t="str">
        <f t="shared" si="24"/>
        <v>17..660</v>
      </c>
      <c r="B74" s="339">
        <f>IF(C74&lt;&gt;"",SUBTOTAL(103,$C$13:C74),"")</f>
        <v>62</v>
      </c>
      <c r="C74" s="329" t="s">
        <v>466</v>
      </c>
      <c r="D74" s="336" t="s">
        <v>233</v>
      </c>
      <c r="E74" s="338" t="s">
        <v>44</v>
      </c>
      <c r="F74" s="524">
        <v>1160</v>
      </c>
      <c r="G74" s="524">
        <v>0</v>
      </c>
      <c r="H74" s="337">
        <v>213.7</v>
      </c>
      <c r="I74" s="336" t="s">
        <v>65</v>
      </c>
      <c r="J74" s="335">
        <v>660</v>
      </c>
      <c r="K74" s="341">
        <v>1160</v>
      </c>
      <c r="L74" s="333" t="s">
        <v>44</v>
      </c>
      <c r="M74" s="333" t="s">
        <v>354</v>
      </c>
      <c r="N74" s="322">
        <f>F74+G74-K74</f>
        <v>0</v>
      </c>
      <c r="O74" s="321"/>
      <c r="P74" s="321" t="s">
        <v>326</v>
      </c>
      <c r="Q74" s="441" t="s">
        <v>451</v>
      </c>
      <c r="R74" s="312"/>
      <c r="S74" s="308"/>
      <c r="T74" s="308">
        <f>H74</f>
        <v>213.7</v>
      </c>
      <c r="U74" s="295" t="e">
        <f>VLOOKUP(A74,#REF!,27,0)</f>
        <v>#REF!</v>
      </c>
      <c r="V74" s="294" t="e">
        <f t="shared" si="17"/>
        <v>#REF!</v>
      </c>
      <c r="W74" s="305"/>
      <c r="X74" s="319">
        <f t="shared" si="26"/>
        <v>0</v>
      </c>
      <c r="Y74" s="319">
        <f t="shared" si="27"/>
        <v>0</v>
      </c>
      <c r="Z74" s="319">
        <f t="shared" si="28"/>
        <v>0</v>
      </c>
      <c r="AA74" s="319">
        <f t="shared" si="29"/>
        <v>0</v>
      </c>
      <c r="AB74" s="319">
        <f t="shared" si="30"/>
        <v>1</v>
      </c>
      <c r="AC74" s="319">
        <f t="shared" si="31"/>
        <v>0</v>
      </c>
      <c r="AD74" s="319">
        <f t="shared" si="32"/>
        <v>0</v>
      </c>
      <c r="AF74" s="319">
        <f t="shared" si="33"/>
        <v>0</v>
      </c>
      <c r="AG74" s="319">
        <f t="shared" si="34"/>
        <v>0</v>
      </c>
      <c r="AH74" s="319">
        <f t="shared" si="35"/>
        <v>0</v>
      </c>
      <c r="AI74" s="319">
        <f t="shared" si="36"/>
        <v>0</v>
      </c>
      <c r="AJ74" s="319">
        <f t="shared" si="37"/>
        <v>0</v>
      </c>
      <c r="AK74" s="319">
        <f t="shared" si="38"/>
        <v>0</v>
      </c>
      <c r="AL74" s="319">
        <f t="shared" si="39"/>
        <v>0</v>
      </c>
    </row>
    <row r="75" spans="1:38" ht="19.5" customHeight="1">
      <c r="A75" s="279" t="str">
        <f t="shared" si="24"/>
        <v>17..664</v>
      </c>
      <c r="B75" s="330">
        <f>IF(C75&lt;&gt;"",SUBTOTAL(103,$C$13:C75),"")</f>
        <v>63</v>
      </c>
      <c r="C75" s="332" t="s">
        <v>377</v>
      </c>
      <c r="D75" s="325" t="s">
        <v>46</v>
      </c>
      <c r="E75" s="328" t="s">
        <v>47</v>
      </c>
      <c r="F75" s="327">
        <v>0</v>
      </c>
      <c r="G75" s="528">
        <v>197</v>
      </c>
      <c r="H75" s="326">
        <v>197</v>
      </c>
      <c r="I75" s="325" t="s">
        <v>65</v>
      </c>
      <c r="J75" s="324" t="s">
        <v>46</v>
      </c>
      <c r="K75" s="323">
        <v>250.2</v>
      </c>
      <c r="L75" s="321" t="s">
        <v>47</v>
      </c>
      <c r="M75" s="321" t="s">
        <v>523</v>
      </c>
      <c r="N75" s="322"/>
      <c r="O75" s="321"/>
      <c r="P75" s="321"/>
      <c r="Q75" s="441" t="s">
        <v>451</v>
      </c>
      <c r="R75" s="312"/>
      <c r="S75" s="308"/>
      <c r="T75" s="308">
        <f t="shared" ref="T75:T77" si="46">H75</f>
        <v>197</v>
      </c>
      <c r="U75" s="295" t="e">
        <f>VLOOKUP(A75,#REF!,27,0)</f>
        <v>#REF!</v>
      </c>
      <c r="V75" s="294" t="e">
        <f t="shared" si="17"/>
        <v>#REF!</v>
      </c>
      <c r="W75" s="305"/>
      <c r="X75" s="319">
        <f t="shared" si="26"/>
        <v>0</v>
      </c>
      <c r="Y75" s="319">
        <f t="shared" si="27"/>
        <v>0</v>
      </c>
      <c r="Z75" s="319">
        <f t="shared" si="28"/>
        <v>0</v>
      </c>
      <c r="AA75" s="319">
        <f t="shared" si="29"/>
        <v>0</v>
      </c>
      <c r="AB75" s="319">
        <f t="shared" si="30"/>
        <v>0</v>
      </c>
      <c r="AC75" s="319">
        <f t="shared" si="31"/>
        <v>0</v>
      </c>
      <c r="AD75" s="319">
        <f t="shared" si="32"/>
        <v>0</v>
      </c>
      <c r="AF75" s="319">
        <f t="shared" si="33"/>
        <v>0</v>
      </c>
      <c r="AG75" s="319">
        <f t="shared" si="34"/>
        <v>1</v>
      </c>
      <c r="AH75" s="319">
        <f t="shared" si="35"/>
        <v>0</v>
      </c>
      <c r="AI75" s="319">
        <f t="shared" si="36"/>
        <v>0</v>
      </c>
      <c r="AJ75" s="319">
        <f t="shared" si="37"/>
        <v>0</v>
      </c>
      <c r="AK75" s="319">
        <f t="shared" si="38"/>
        <v>0</v>
      </c>
      <c r="AL75" s="319">
        <f t="shared" si="39"/>
        <v>0</v>
      </c>
    </row>
    <row r="76" spans="1:38" ht="19.5" customHeight="1">
      <c r="A76" s="279" t="str">
        <f t="shared" si="24"/>
        <v>17..665</v>
      </c>
      <c r="B76" s="330">
        <f>IF(C76&lt;&gt;"",SUBTOTAL(103,$C$13:C76),"")</f>
        <v>64</v>
      </c>
      <c r="C76" s="332" t="s">
        <v>377</v>
      </c>
      <c r="D76" s="325" t="s">
        <v>49</v>
      </c>
      <c r="E76" s="328" t="s">
        <v>44</v>
      </c>
      <c r="F76" s="327">
        <v>0</v>
      </c>
      <c r="G76" s="528">
        <v>375</v>
      </c>
      <c r="H76" s="326">
        <v>212.8</v>
      </c>
      <c r="I76" s="325" t="s">
        <v>65</v>
      </c>
      <c r="J76" s="324" t="s">
        <v>49</v>
      </c>
      <c r="K76" s="323">
        <v>416.5</v>
      </c>
      <c r="L76" s="321" t="s">
        <v>44</v>
      </c>
      <c r="M76" s="321" t="s">
        <v>523</v>
      </c>
      <c r="N76" s="322"/>
      <c r="O76" s="321"/>
      <c r="P76" s="321"/>
      <c r="Q76" s="441" t="s">
        <v>451</v>
      </c>
      <c r="R76" s="312"/>
      <c r="S76" s="308"/>
      <c r="T76" s="308">
        <f t="shared" si="46"/>
        <v>212.8</v>
      </c>
      <c r="U76" s="295" t="e">
        <f>VLOOKUP(A76,#REF!,27,0)</f>
        <v>#REF!</v>
      </c>
      <c r="V76" s="294" t="e">
        <f t="shared" si="17"/>
        <v>#REF!</v>
      </c>
      <c r="W76" s="305"/>
      <c r="X76" s="319">
        <f t="shared" si="26"/>
        <v>0</v>
      </c>
      <c r="Y76" s="319">
        <f t="shared" si="27"/>
        <v>0</v>
      </c>
      <c r="Z76" s="319">
        <f t="shared" si="28"/>
        <v>0</v>
      </c>
      <c r="AA76" s="319">
        <f t="shared" si="29"/>
        <v>0</v>
      </c>
      <c r="AB76" s="319">
        <f t="shared" si="30"/>
        <v>0</v>
      </c>
      <c r="AC76" s="319">
        <f t="shared" si="31"/>
        <v>0</v>
      </c>
      <c r="AD76" s="319">
        <f t="shared" si="32"/>
        <v>0</v>
      </c>
      <c r="AF76" s="319">
        <f t="shared" si="33"/>
        <v>0</v>
      </c>
      <c r="AG76" s="319">
        <f t="shared" si="34"/>
        <v>0</v>
      </c>
      <c r="AH76" s="319">
        <f t="shared" si="35"/>
        <v>1</v>
      </c>
      <c r="AI76" s="319">
        <f t="shared" si="36"/>
        <v>0</v>
      </c>
      <c r="AJ76" s="319">
        <f t="shared" si="37"/>
        <v>0</v>
      </c>
      <c r="AK76" s="319">
        <f t="shared" si="38"/>
        <v>0</v>
      </c>
      <c r="AL76" s="319">
        <f t="shared" si="39"/>
        <v>0</v>
      </c>
    </row>
    <row r="77" spans="1:38" ht="19.5" customHeight="1">
      <c r="A77" s="279" t="str">
        <f t="shared" ref="A77:A108" si="47">I77&amp;".."&amp;D77</f>
        <v>17..681</v>
      </c>
      <c r="B77" s="330">
        <f>IF(C77&lt;&gt;"",SUBTOTAL(103,$C$13:C77),"")</f>
        <v>65</v>
      </c>
      <c r="C77" s="332" t="s">
        <v>377</v>
      </c>
      <c r="D77" s="325" t="s">
        <v>51</v>
      </c>
      <c r="E77" s="328" t="s">
        <v>64</v>
      </c>
      <c r="F77" s="327">
        <v>121</v>
      </c>
      <c r="G77" s="327">
        <v>0</v>
      </c>
      <c r="H77" s="326">
        <v>121</v>
      </c>
      <c r="I77" s="325" t="s">
        <v>65</v>
      </c>
      <c r="J77" s="324" t="s">
        <v>51</v>
      </c>
      <c r="K77" s="322">
        <v>121</v>
      </c>
      <c r="L77" s="321" t="s">
        <v>64</v>
      </c>
      <c r="M77" s="321" t="s">
        <v>523</v>
      </c>
      <c r="N77" s="322"/>
      <c r="O77" s="321"/>
      <c r="P77" s="321"/>
      <c r="Q77" s="441" t="s">
        <v>451</v>
      </c>
      <c r="R77" s="312"/>
      <c r="S77" s="308"/>
      <c r="T77" s="308">
        <f t="shared" si="46"/>
        <v>121</v>
      </c>
      <c r="U77" s="295" t="e">
        <f>VLOOKUP(A77,#REF!,27,0)</f>
        <v>#REF!</v>
      </c>
      <c r="V77" s="294" t="e">
        <f t="shared" si="17"/>
        <v>#REF!</v>
      </c>
      <c r="W77" s="305"/>
      <c r="X77" s="319">
        <f t="shared" ref="X77:X108" si="48">IF(AND($F77&gt;0,$F77&lt;=100),1,0)</f>
        <v>0</v>
      </c>
      <c r="Y77" s="319">
        <f t="shared" ref="Y77:Y108" si="49">IF(AND($F77&gt;100,$F77&lt;=300),1,0)</f>
        <v>1</v>
      </c>
      <c r="Z77" s="319">
        <f t="shared" ref="Z77:Z108" si="50">IF(AND($F77&gt;300,$F77&lt;=500),1,0)</f>
        <v>0</v>
      </c>
      <c r="AA77" s="319">
        <f t="shared" ref="AA77:AA108" si="51">IF(AND($F77&gt;500,$F77&lt;=1000),1,0)</f>
        <v>0</v>
      </c>
      <c r="AB77" s="319">
        <f t="shared" ref="AB77:AB108" si="52">IF(AND($F77&gt;1000,$F77&lt;=3000),1,0)</f>
        <v>0</v>
      </c>
      <c r="AC77" s="319">
        <f t="shared" ref="AC77:AC108" si="53">IF(AND($F77&gt;3000,$F77&lt;=10000),1,0)</f>
        <v>0</v>
      </c>
      <c r="AD77" s="319">
        <f t="shared" ref="AD77:AD108" si="54">IF(AND($F77&gt;10000,$F77&lt;=100000),1,0)</f>
        <v>0</v>
      </c>
      <c r="AF77" s="319">
        <f t="shared" ref="AF77:AF108" si="55">IF(AND(G77&lt;=100,G77&gt;0),1,0)</f>
        <v>0</v>
      </c>
      <c r="AG77" s="319">
        <f t="shared" ref="AG77:AG108" si="56">IF(AND($G77&gt;100,$G77&lt;=300),1,0)</f>
        <v>0</v>
      </c>
      <c r="AH77" s="319">
        <f t="shared" ref="AH77:AH108" si="57">IF(AND($G77&gt;300,$G77&lt;=500),1,0)</f>
        <v>0</v>
      </c>
      <c r="AI77" s="319">
        <f t="shared" ref="AI77:AI108" si="58">IF(AND($G77&gt;500,$G77&lt;=1000),1,0)</f>
        <v>0</v>
      </c>
      <c r="AJ77" s="319">
        <f t="shared" ref="AJ77:AJ108" si="59">IF(AND($G77&gt;1000,$G77&lt;=3000),1,0)</f>
        <v>0</v>
      </c>
      <c r="AK77" s="319">
        <f t="shared" ref="AK77:AK108" si="60">IF(AND($G77&gt;3000,$G77&lt;=10000),1,0)</f>
        <v>0</v>
      </c>
      <c r="AL77" s="319">
        <f t="shared" ref="AL77:AL108" si="61">IF(AND($G77&gt;10000,$G77&lt;=100000),1,0)</f>
        <v>0</v>
      </c>
    </row>
    <row r="78" spans="1:38" ht="19.5" customHeight="1">
      <c r="A78" s="279" t="str">
        <f t="shared" si="47"/>
        <v>17..683</v>
      </c>
      <c r="B78" s="330">
        <f>IF(C78&lt;&gt;"",SUBTOTAL(103,$C$13:C78),"")</f>
        <v>66</v>
      </c>
      <c r="C78" s="332" t="s">
        <v>377</v>
      </c>
      <c r="D78" s="325" t="s">
        <v>234</v>
      </c>
      <c r="E78" s="328" t="s">
        <v>64</v>
      </c>
      <c r="F78" s="327">
        <v>118</v>
      </c>
      <c r="G78" s="327">
        <v>0</v>
      </c>
      <c r="H78" s="326">
        <v>118</v>
      </c>
      <c r="I78" s="325" t="s">
        <v>65</v>
      </c>
      <c r="J78" s="324" t="s">
        <v>234</v>
      </c>
      <c r="K78" s="322">
        <v>118</v>
      </c>
      <c r="L78" s="321" t="s">
        <v>64</v>
      </c>
      <c r="M78" s="321" t="s">
        <v>523</v>
      </c>
      <c r="N78" s="322"/>
      <c r="O78" s="321"/>
      <c r="P78" s="321"/>
      <c r="Q78" s="441" t="s">
        <v>451</v>
      </c>
      <c r="R78" s="312"/>
      <c r="S78" s="308"/>
      <c r="T78" s="308">
        <f t="shared" ref="T78:T80" si="62">H78</f>
        <v>118</v>
      </c>
      <c r="U78" s="295" t="e">
        <f>VLOOKUP(A78,#REF!,27,0)</f>
        <v>#REF!</v>
      </c>
      <c r="V78" s="294" t="e">
        <f t="shared" ref="V78:V125" si="63">EXACT(U78,C78)</f>
        <v>#REF!</v>
      </c>
      <c r="W78" s="305"/>
      <c r="X78" s="319">
        <f t="shared" si="48"/>
        <v>0</v>
      </c>
      <c r="Y78" s="319">
        <f t="shared" si="49"/>
        <v>1</v>
      </c>
      <c r="Z78" s="319">
        <f t="shared" si="50"/>
        <v>0</v>
      </c>
      <c r="AA78" s="319">
        <f t="shared" si="51"/>
        <v>0</v>
      </c>
      <c r="AB78" s="319">
        <f t="shared" si="52"/>
        <v>0</v>
      </c>
      <c r="AC78" s="319">
        <f t="shared" si="53"/>
        <v>0</v>
      </c>
      <c r="AD78" s="319">
        <f t="shared" si="54"/>
        <v>0</v>
      </c>
      <c r="AF78" s="319">
        <f t="shared" si="55"/>
        <v>0</v>
      </c>
      <c r="AG78" s="319">
        <f t="shared" si="56"/>
        <v>0</v>
      </c>
      <c r="AH78" s="319">
        <f t="shared" si="57"/>
        <v>0</v>
      </c>
      <c r="AI78" s="319">
        <f t="shared" si="58"/>
        <v>0</v>
      </c>
      <c r="AJ78" s="319">
        <f t="shared" si="59"/>
        <v>0</v>
      </c>
      <c r="AK78" s="319">
        <f t="shared" si="60"/>
        <v>0</v>
      </c>
      <c r="AL78" s="319">
        <f t="shared" si="61"/>
        <v>0</v>
      </c>
    </row>
    <row r="79" spans="1:38" ht="19.5" customHeight="1">
      <c r="A79" s="279" t="str">
        <f t="shared" si="47"/>
        <v>17..684</v>
      </c>
      <c r="B79" s="330">
        <f>IF(C79&lt;&gt;"",SUBTOTAL(103,$C$13:C79),"")</f>
        <v>67</v>
      </c>
      <c r="C79" s="332" t="s">
        <v>377</v>
      </c>
      <c r="D79" s="325" t="s">
        <v>235</v>
      </c>
      <c r="E79" s="328" t="s">
        <v>64</v>
      </c>
      <c r="F79" s="327">
        <v>405</v>
      </c>
      <c r="G79" s="327">
        <v>0</v>
      </c>
      <c r="H79" s="326">
        <v>375.8</v>
      </c>
      <c r="I79" s="325" t="s">
        <v>65</v>
      </c>
      <c r="J79" s="324" t="s">
        <v>235</v>
      </c>
      <c r="K79" s="322">
        <v>405</v>
      </c>
      <c r="L79" s="321" t="s">
        <v>64</v>
      </c>
      <c r="M79" s="321" t="s">
        <v>523</v>
      </c>
      <c r="N79" s="322"/>
      <c r="O79" s="321"/>
      <c r="P79" s="321"/>
      <c r="Q79" s="441" t="s">
        <v>451</v>
      </c>
      <c r="R79" s="312"/>
      <c r="S79" s="308"/>
      <c r="T79" s="308">
        <f t="shared" si="62"/>
        <v>375.8</v>
      </c>
      <c r="U79" s="295" t="e">
        <f>VLOOKUP(A79,#REF!,27,0)</f>
        <v>#REF!</v>
      </c>
      <c r="V79" s="294" t="e">
        <f t="shared" si="63"/>
        <v>#REF!</v>
      </c>
      <c r="W79" s="305"/>
      <c r="X79" s="319">
        <f t="shared" si="48"/>
        <v>0</v>
      </c>
      <c r="Y79" s="319">
        <f t="shared" si="49"/>
        <v>0</v>
      </c>
      <c r="Z79" s="319">
        <f t="shared" si="50"/>
        <v>1</v>
      </c>
      <c r="AA79" s="319">
        <f t="shared" si="51"/>
        <v>0</v>
      </c>
      <c r="AB79" s="319">
        <f t="shared" si="52"/>
        <v>0</v>
      </c>
      <c r="AC79" s="319">
        <f t="shared" si="53"/>
        <v>0</v>
      </c>
      <c r="AD79" s="319">
        <f t="shared" si="54"/>
        <v>0</v>
      </c>
      <c r="AF79" s="319">
        <f t="shared" si="55"/>
        <v>0</v>
      </c>
      <c r="AG79" s="319">
        <f t="shared" si="56"/>
        <v>0</v>
      </c>
      <c r="AH79" s="319">
        <f t="shared" si="57"/>
        <v>0</v>
      </c>
      <c r="AI79" s="319">
        <f t="shared" si="58"/>
        <v>0</v>
      </c>
      <c r="AJ79" s="319">
        <f t="shared" si="59"/>
        <v>0</v>
      </c>
      <c r="AK79" s="319">
        <f t="shared" si="60"/>
        <v>0</v>
      </c>
      <c r="AL79" s="319">
        <f t="shared" si="61"/>
        <v>0</v>
      </c>
    </row>
    <row r="80" spans="1:38" ht="19.5" customHeight="1">
      <c r="A80" s="279" t="str">
        <f t="shared" si="47"/>
        <v>17..730</v>
      </c>
      <c r="B80" s="330">
        <f>IF(C80&lt;&gt;"",SUBTOTAL(103,$C$13:C80),"")</f>
        <v>68</v>
      </c>
      <c r="C80" s="332" t="s">
        <v>377</v>
      </c>
      <c r="D80" s="325" t="s">
        <v>236</v>
      </c>
      <c r="E80" s="328" t="s">
        <v>64</v>
      </c>
      <c r="F80" s="327">
        <v>213</v>
      </c>
      <c r="G80" s="327">
        <v>0</v>
      </c>
      <c r="H80" s="326">
        <v>177.2</v>
      </c>
      <c r="I80" s="325" t="s">
        <v>65</v>
      </c>
      <c r="J80" s="324" t="s">
        <v>236</v>
      </c>
      <c r="K80" s="322">
        <v>213</v>
      </c>
      <c r="L80" s="321" t="s">
        <v>64</v>
      </c>
      <c r="M80" s="321" t="s">
        <v>523</v>
      </c>
      <c r="N80" s="322"/>
      <c r="O80" s="321"/>
      <c r="P80" s="321"/>
      <c r="Q80" s="441" t="s">
        <v>451</v>
      </c>
      <c r="R80" s="312"/>
      <c r="S80" s="308"/>
      <c r="T80" s="308">
        <f t="shared" si="62"/>
        <v>177.2</v>
      </c>
      <c r="U80" s="295" t="e">
        <f>VLOOKUP(A80,#REF!,27,0)</f>
        <v>#REF!</v>
      </c>
      <c r="V80" s="294" t="e">
        <f t="shared" si="63"/>
        <v>#REF!</v>
      </c>
      <c r="W80" s="305"/>
      <c r="X80" s="319">
        <f t="shared" si="48"/>
        <v>0</v>
      </c>
      <c r="Y80" s="319">
        <f t="shared" si="49"/>
        <v>1</v>
      </c>
      <c r="Z80" s="319">
        <f t="shared" si="50"/>
        <v>0</v>
      </c>
      <c r="AA80" s="319">
        <f t="shared" si="51"/>
        <v>0</v>
      </c>
      <c r="AB80" s="319">
        <f t="shared" si="52"/>
        <v>0</v>
      </c>
      <c r="AC80" s="319">
        <f t="shared" si="53"/>
        <v>0</v>
      </c>
      <c r="AD80" s="319">
        <f t="shared" si="54"/>
        <v>0</v>
      </c>
      <c r="AF80" s="319">
        <f t="shared" si="55"/>
        <v>0</v>
      </c>
      <c r="AG80" s="319">
        <f t="shared" si="56"/>
        <v>0</v>
      </c>
      <c r="AH80" s="319">
        <f t="shared" si="57"/>
        <v>0</v>
      </c>
      <c r="AI80" s="319">
        <f t="shared" si="58"/>
        <v>0</v>
      </c>
      <c r="AJ80" s="319">
        <f t="shared" si="59"/>
        <v>0</v>
      </c>
      <c r="AK80" s="319">
        <f t="shared" si="60"/>
        <v>0</v>
      </c>
      <c r="AL80" s="319">
        <f t="shared" si="61"/>
        <v>0</v>
      </c>
    </row>
    <row r="81" spans="1:38" ht="15.6">
      <c r="A81" s="279" t="str">
        <f t="shared" si="47"/>
        <v>17..795</v>
      </c>
      <c r="B81" s="330">
        <f>IF(C81&lt;&gt;"",SUBTOTAL(103,$C$13:C81),"")</f>
        <v>69</v>
      </c>
      <c r="C81" s="329" t="s">
        <v>439</v>
      </c>
      <c r="D81" s="325" t="s">
        <v>242</v>
      </c>
      <c r="E81" s="328" t="s">
        <v>44</v>
      </c>
      <c r="F81" s="327">
        <v>656</v>
      </c>
      <c r="G81" s="327">
        <v>0</v>
      </c>
      <c r="H81" s="326">
        <v>656</v>
      </c>
      <c r="I81" s="325" t="s">
        <v>65</v>
      </c>
      <c r="J81" s="324">
        <v>795</v>
      </c>
      <c r="K81" s="322">
        <v>656</v>
      </c>
      <c r="L81" s="321" t="s">
        <v>44</v>
      </c>
      <c r="M81" s="321" t="s">
        <v>356</v>
      </c>
      <c r="N81" s="322">
        <f>F81+G81-K81</f>
        <v>0</v>
      </c>
      <c r="O81" s="321"/>
      <c r="P81" s="321" t="s">
        <v>326</v>
      </c>
      <c r="Q81" s="441" t="s">
        <v>451</v>
      </c>
      <c r="R81" s="312"/>
      <c r="S81" s="308"/>
      <c r="T81" s="308">
        <f t="shared" ref="T81:T83" si="64">H81</f>
        <v>656</v>
      </c>
      <c r="U81" s="295" t="e">
        <f>VLOOKUP(A81,#REF!,27,0)</f>
        <v>#REF!</v>
      </c>
      <c r="V81" s="294" t="e">
        <f t="shared" si="63"/>
        <v>#REF!</v>
      </c>
      <c r="W81" s="305"/>
      <c r="X81" s="319">
        <f t="shared" si="48"/>
        <v>0</v>
      </c>
      <c r="Y81" s="319">
        <f t="shared" si="49"/>
        <v>0</v>
      </c>
      <c r="Z81" s="319">
        <f t="shared" si="50"/>
        <v>0</v>
      </c>
      <c r="AA81" s="319">
        <f t="shared" si="51"/>
        <v>1</v>
      </c>
      <c r="AB81" s="319">
        <f t="shared" si="52"/>
        <v>0</v>
      </c>
      <c r="AC81" s="319">
        <f t="shared" si="53"/>
        <v>0</v>
      </c>
      <c r="AD81" s="319">
        <f t="shared" si="54"/>
        <v>0</v>
      </c>
      <c r="AF81" s="319">
        <f t="shared" si="55"/>
        <v>0</v>
      </c>
      <c r="AG81" s="319">
        <f t="shared" si="56"/>
        <v>0</v>
      </c>
      <c r="AH81" s="319">
        <f t="shared" si="57"/>
        <v>0</v>
      </c>
      <c r="AI81" s="319">
        <f t="shared" si="58"/>
        <v>0</v>
      </c>
      <c r="AJ81" s="319">
        <f t="shared" si="59"/>
        <v>0</v>
      </c>
      <c r="AK81" s="319">
        <f t="shared" si="60"/>
        <v>0</v>
      </c>
      <c r="AL81" s="319">
        <f t="shared" si="61"/>
        <v>0</v>
      </c>
    </row>
    <row r="82" spans="1:38" ht="19.5" customHeight="1">
      <c r="A82" s="279" t="str">
        <f t="shared" si="47"/>
        <v>17..796</v>
      </c>
      <c r="B82" s="330">
        <f>IF(C82&lt;&gt;"",SUBTOTAL(103,$C$13:C82),"")</f>
        <v>70</v>
      </c>
      <c r="C82" s="329" t="s">
        <v>377</v>
      </c>
      <c r="D82" s="325" t="s">
        <v>243</v>
      </c>
      <c r="E82" s="328" t="s">
        <v>55</v>
      </c>
      <c r="F82" s="327">
        <v>97</v>
      </c>
      <c r="G82" s="327">
        <v>0</v>
      </c>
      <c r="H82" s="326">
        <v>97</v>
      </c>
      <c r="I82" s="325" t="s">
        <v>65</v>
      </c>
      <c r="J82" s="324" t="s">
        <v>243</v>
      </c>
      <c r="K82" s="322">
        <v>97</v>
      </c>
      <c r="L82" s="321" t="s">
        <v>55</v>
      </c>
      <c r="M82" s="321" t="s">
        <v>523</v>
      </c>
      <c r="N82" s="322"/>
      <c r="O82" s="321"/>
      <c r="P82" s="321"/>
      <c r="Q82" s="441" t="s">
        <v>451</v>
      </c>
      <c r="R82" s="312"/>
      <c r="S82" s="308"/>
      <c r="T82" s="308">
        <f t="shared" si="64"/>
        <v>97</v>
      </c>
      <c r="U82" s="295" t="e">
        <f>VLOOKUP(A82,#REF!,27,0)</f>
        <v>#REF!</v>
      </c>
      <c r="V82" s="294" t="e">
        <f t="shared" si="63"/>
        <v>#REF!</v>
      </c>
      <c r="W82" s="305"/>
      <c r="X82" s="319">
        <f t="shared" si="48"/>
        <v>1</v>
      </c>
      <c r="Y82" s="319">
        <f t="shared" si="49"/>
        <v>0</v>
      </c>
      <c r="Z82" s="319">
        <f t="shared" si="50"/>
        <v>0</v>
      </c>
      <c r="AA82" s="319">
        <f t="shared" si="51"/>
        <v>0</v>
      </c>
      <c r="AB82" s="319">
        <f t="shared" si="52"/>
        <v>0</v>
      </c>
      <c r="AC82" s="319">
        <f t="shared" si="53"/>
        <v>0</v>
      </c>
      <c r="AD82" s="319">
        <f t="shared" si="54"/>
        <v>0</v>
      </c>
      <c r="AF82" s="319">
        <f t="shared" si="55"/>
        <v>0</v>
      </c>
      <c r="AG82" s="319">
        <f t="shared" si="56"/>
        <v>0</v>
      </c>
      <c r="AH82" s="319">
        <f t="shared" si="57"/>
        <v>0</v>
      </c>
      <c r="AI82" s="319">
        <f t="shared" si="58"/>
        <v>0</v>
      </c>
      <c r="AJ82" s="319">
        <f t="shared" si="59"/>
        <v>0</v>
      </c>
      <c r="AK82" s="319">
        <f t="shared" si="60"/>
        <v>0</v>
      </c>
      <c r="AL82" s="319">
        <f t="shared" si="61"/>
        <v>0</v>
      </c>
    </row>
    <row r="83" spans="1:38" ht="19.5" customHeight="1">
      <c r="A83" s="279" t="str">
        <f t="shared" si="47"/>
        <v>17..797</v>
      </c>
      <c r="B83" s="330">
        <f>IF(C83&lt;&gt;"",SUBTOTAL(103,$C$13:C83),"")</f>
        <v>71</v>
      </c>
      <c r="C83" s="329" t="s">
        <v>377</v>
      </c>
      <c r="D83" s="325" t="s">
        <v>244</v>
      </c>
      <c r="E83" s="328" t="s">
        <v>64</v>
      </c>
      <c r="F83" s="327">
        <v>275</v>
      </c>
      <c r="G83" s="327">
        <v>0</v>
      </c>
      <c r="H83" s="326">
        <v>254.6</v>
      </c>
      <c r="I83" s="325" t="s">
        <v>65</v>
      </c>
      <c r="J83" s="324" t="s">
        <v>244</v>
      </c>
      <c r="K83" s="322">
        <v>275</v>
      </c>
      <c r="L83" s="321" t="s">
        <v>64</v>
      </c>
      <c r="M83" s="321" t="s">
        <v>523</v>
      </c>
      <c r="N83" s="322"/>
      <c r="O83" s="321"/>
      <c r="P83" s="321"/>
      <c r="Q83" s="441" t="s">
        <v>451</v>
      </c>
      <c r="R83" s="312"/>
      <c r="S83" s="308"/>
      <c r="T83" s="308">
        <f t="shared" si="64"/>
        <v>254.6</v>
      </c>
      <c r="U83" s="295" t="e">
        <f>VLOOKUP(A83,#REF!,27,0)</f>
        <v>#REF!</v>
      </c>
      <c r="V83" s="294" t="e">
        <f t="shared" si="63"/>
        <v>#REF!</v>
      </c>
      <c r="W83" s="305"/>
      <c r="X83" s="319">
        <f t="shared" si="48"/>
        <v>0</v>
      </c>
      <c r="Y83" s="319">
        <f t="shared" si="49"/>
        <v>1</v>
      </c>
      <c r="Z83" s="319">
        <f t="shared" si="50"/>
        <v>0</v>
      </c>
      <c r="AA83" s="319">
        <f t="shared" si="51"/>
        <v>0</v>
      </c>
      <c r="AB83" s="319">
        <f t="shared" si="52"/>
        <v>0</v>
      </c>
      <c r="AC83" s="319">
        <f t="shared" si="53"/>
        <v>0</v>
      </c>
      <c r="AD83" s="319">
        <f t="shared" si="54"/>
        <v>0</v>
      </c>
      <c r="AF83" s="319">
        <f t="shared" si="55"/>
        <v>0</v>
      </c>
      <c r="AG83" s="319">
        <f t="shared" si="56"/>
        <v>0</v>
      </c>
      <c r="AH83" s="319">
        <f t="shared" si="57"/>
        <v>0</v>
      </c>
      <c r="AI83" s="319">
        <f t="shared" si="58"/>
        <v>0</v>
      </c>
      <c r="AJ83" s="319">
        <f t="shared" si="59"/>
        <v>0</v>
      </c>
      <c r="AK83" s="319">
        <f t="shared" si="60"/>
        <v>0</v>
      </c>
      <c r="AL83" s="319">
        <f t="shared" si="61"/>
        <v>0</v>
      </c>
    </row>
    <row r="84" spans="1:38" ht="19.5" customHeight="1">
      <c r="A84" s="279" t="str">
        <f t="shared" si="47"/>
        <v>17..814</v>
      </c>
      <c r="B84" s="330">
        <f>IF(C84&lt;&gt;"",SUBTOTAL(103,$C$13:C84),"")</f>
        <v>72</v>
      </c>
      <c r="C84" s="329" t="s">
        <v>377</v>
      </c>
      <c r="D84" s="325" t="s">
        <v>248</v>
      </c>
      <c r="E84" s="328" t="s">
        <v>47</v>
      </c>
      <c r="F84" s="327">
        <v>74</v>
      </c>
      <c r="G84" s="327">
        <v>0</v>
      </c>
      <c r="H84" s="326">
        <v>74</v>
      </c>
      <c r="I84" s="325" t="s">
        <v>65</v>
      </c>
      <c r="J84" s="324" t="s">
        <v>248</v>
      </c>
      <c r="K84" s="322">
        <v>74</v>
      </c>
      <c r="L84" s="321" t="s">
        <v>47</v>
      </c>
      <c r="M84" s="321" t="s">
        <v>523</v>
      </c>
      <c r="N84" s="322"/>
      <c r="O84" s="321"/>
      <c r="P84" s="321"/>
      <c r="Q84" s="441" t="s">
        <v>451</v>
      </c>
      <c r="R84" s="312"/>
      <c r="S84" s="308"/>
      <c r="T84" s="308">
        <f t="shared" ref="T84:T88" si="65">H84</f>
        <v>74</v>
      </c>
      <c r="U84" s="295" t="e">
        <f>VLOOKUP(A84,#REF!,27,0)</f>
        <v>#REF!</v>
      </c>
      <c r="V84" s="294" t="e">
        <f t="shared" si="63"/>
        <v>#REF!</v>
      </c>
      <c r="W84" s="305"/>
      <c r="X84" s="319">
        <f t="shared" si="48"/>
        <v>1</v>
      </c>
      <c r="Y84" s="319">
        <f t="shared" si="49"/>
        <v>0</v>
      </c>
      <c r="Z84" s="319">
        <f t="shared" si="50"/>
        <v>0</v>
      </c>
      <c r="AA84" s="319">
        <f t="shared" si="51"/>
        <v>0</v>
      </c>
      <c r="AB84" s="319">
        <f t="shared" si="52"/>
        <v>0</v>
      </c>
      <c r="AC84" s="319">
        <f t="shared" si="53"/>
        <v>0</v>
      </c>
      <c r="AD84" s="319">
        <f t="shared" si="54"/>
        <v>0</v>
      </c>
      <c r="AF84" s="319">
        <f t="shared" si="55"/>
        <v>0</v>
      </c>
      <c r="AG84" s="319">
        <f t="shared" si="56"/>
        <v>0</v>
      </c>
      <c r="AH84" s="319">
        <f t="shared" si="57"/>
        <v>0</v>
      </c>
      <c r="AI84" s="319">
        <f t="shared" si="58"/>
        <v>0</v>
      </c>
      <c r="AJ84" s="319">
        <f t="shared" si="59"/>
        <v>0</v>
      </c>
      <c r="AK84" s="319">
        <f t="shared" si="60"/>
        <v>0</v>
      </c>
      <c r="AL84" s="319">
        <f t="shared" si="61"/>
        <v>0</v>
      </c>
    </row>
    <row r="85" spans="1:38" ht="19.5" customHeight="1">
      <c r="A85" s="279" t="str">
        <f t="shared" si="47"/>
        <v>17..815</v>
      </c>
      <c r="B85" s="330">
        <f>IF(C85&lt;&gt;"",SUBTOTAL(103,$C$13:C85),"")</f>
        <v>73</v>
      </c>
      <c r="C85" s="332" t="s">
        <v>377</v>
      </c>
      <c r="D85" s="325" t="s">
        <v>249</v>
      </c>
      <c r="E85" s="328" t="s">
        <v>47</v>
      </c>
      <c r="F85" s="327">
        <v>154</v>
      </c>
      <c r="G85" s="327">
        <v>0</v>
      </c>
      <c r="H85" s="326">
        <v>154</v>
      </c>
      <c r="I85" s="325" t="s">
        <v>65</v>
      </c>
      <c r="J85" s="324" t="s">
        <v>249</v>
      </c>
      <c r="K85" s="322">
        <v>154</v>
      </c>
      <c r="L85" s="321" t="s">
        <v>47</v>
      </c>
      <c r="M85" s="321" t="s">
        <v>523</v>
      </c>
      <c r="N85" s="322"/>
      <c r="O85" s="321"/>
      <c r="P85" s="321"/>
      <c r="Q85" s="441" t="s">
        <v>451</v>
      </c>
      <c r="R85" s="312"/>
      <c r="S85" s="308"/>
      <c r="T85" s="308">
        <f t="shared" si="65"/>
        <v>154</v>
      </c>
      <c r="U85" s="295" t="e">
        <f>VLOOKUP(A85,#REF!,27,0)</f>
        <v>#REF!</v>
      </c>
      <c r="V85" s="294" t="e">
        <f t="shared" si="63"/>
        <v>#REF!</v>
      </c>
      <c r="W85" s="305"/>
      <c r="X85" s="319">
        <f t="shared" si="48"/>
        <v>0</v>
      </c>
      <c r="Y85" s="319">
        <f t="shared" si="49"/>
        <v>1</v>
      </c>
      <c r="Z85" s="319">
        <f t="shared" si="50"/>
        <v>0</v>
      </c>
      <c r="AA85" s="319">
        <f t="shared" si="51"/>
        <v>0</v>
      </c>
      <c r="AB85" s="319">
        <f t="shared" si="52"/>
        <v>0</v>
      </c>
      <c r="AC85" s="319">
        <f t="shared" si="53"/>
        <v>0</v>
      </c>
      <c r="AD85" s="319">
        <f t="shared" si="54"/>
        <v>0</v>
      </c>
      <c r="AF85" s="319">
        <f t="shared" si="55"/>
        <v>0</v>
      </c>
      <c r="AG85" s="319">
        <f t="shared" si="56"/>
        <v>0</v>
      </c>
      <c r="AH85" s="319">
        <f t="shared" si="57"/>
        <v>0</v>
      </c>
      <c r="AI85" s="319">
        <f t="shared" si="58"/>
        <v>0</v>
      </c>
      <c r="AJ85" s="319">
        <f t="shared" si="59"/>
        <v>0</v>
      </c>
      <c r="AK85" s="319">
        <f t="shared" si="60"/>
        <v>0</v>
      </c>
      <c r="AL85" s="319">
        <f t="shared" si="61"/>
        <v>0</v>
      </c>
    </row>
    <row r="86" spans="1:38" ht="15.6">
      <c r="A86" s="279" t="str">
        <f t="shared" si="47"/>
        <v>17..816</v>
      </c>
      <c r="B86" s="330">
        <f>IF(C86&lt;&gt;"",SUBTOTAL(103,$C$13:C86),"")</f>
        <v>74</v>
      </c>
      <c r="C86" s="329" t="s">
        <v>439</v>
      </c>
      <c r="D86" s="325" t="s">
        <v>250</v>
      </c>
      <c r="E86" s="328" t="s">
        <v>64</v>
      </c>
      <c r="F86" s="327">
        <v>820</v>
      </c>
      <c r="G86" s="327">
        <v>0</v>
      </c>
      <c r="H86" s="326">
        <v>820</v>
      </c>
      <c r="I86" s="325" t="s">
        <v>65</v>
      </c>
      <c r="J86" s="324">
        <v>816</v>
      </c>
      <c r="K86" s="322">
        <v>820</v>
      </c>
      <c r="L86" s="321" t="s">
        <v>64</v>
      </c>
      <c r="M86" s="321" t="s">
        <v>357</v>
      </c>
      <c r="N86" s="322">
        <f>F86+G86-K86</f>
        <v>0</v>
      </c>
      <c r="O86" s="321" t="s">
        <v>385</v>
      </c>
      <c r="P86" s="321" t="s">
        <v>326</v>
      </c>
      <c r="Q86" s="441" t="s">
        <v>451</v>
      </c>
      <c r="R86" s="312"/>
      <c r="S86" s="308"/>
      <c r="T86" s="308">
        <f t="shared" si="65"/>
        <v>820</v>
      </c>
      <c r="U86" s="295" t="e">
        <f>VLOOKUP(A86,#REF!,27,0)</f>
        <v>#REF!</v>
      </c>
      <c r="V86" s="294" t="e">
        <f t="shared" si="63"/>
        <v>#REF!</v>
      </c>
      <c r="W86" s="305"/>
      <c r="X86" s="319">
        <f t="shared" si="48"/>
        <v>0</v>
      </c>
      <c r="Y86" s="319">
        <f t="shared" si="49"/>
        <v>0</v>
      </c>
      <c r="Z86" s="319">
        <f t="shared" si="50"/>
        <v>0</v>
      </c>
      <c r="AA86" s="319">
        <f t="shared" si="51"/>
        <v>1</v>
      </c>
      <c r="AB86" s="319">
        <f t="shared" si="52"/>
        <v>0</v>
      </c>
      <c r="AC86" s="319">
        <f t="shared" si="53"/>
        <v>0</v>
      </c>
      <c r="AD86" s="319">
        <f t="shared" si="54"/>
        <v>0</v>
      </c>
      <c r="AF86" s="319">
        <f t="shared" si="55"/>
        <v>0</v>
      </c>
      <c r="AG86" s="319">
        <f t="shared" si="56"/>
        <v>0</v>
      </c>
      <c r="AH86" s="319">
        <f t="shared" si="57"/>
        <v>0</v>
      </c>
      <c r="AI86" s="319">
        <f t="shared" si="58"/>
        <v>0</v>
      </c>
      <c r="AJ86" s="319">
        <f t="shared" si="59"/>
        <v>0</v>
      </c>
      <c r="AK86" s="319">
        <f t="shared" si="60"/>
        <v>0</v>
      </c>
      <c r="AL86" s="319">
        <f t="shared" si="61"/>
        <v>0</v>
      </c>
    </row>
    <row r="87" spans="1:38" ht="19.5" customHeight="1">
      <c r="A87" s="279" t="str">
        <f t="shared" si="47"/>
        <v>17..817</v>
      </c>
      <c r="B87" s="330">
        <f>IF(C87&lt;&gt;"",SUBTOTAL(103,$C$13:C87),"")</f>
        <v>75</v>
      </c>
      <c r="C87" s="332" t="s">
        <v>377</v>
      </c>
      <c r="D87" s="325" t="s">
        <v>251</v>
      </c>
      <c r="E87" s="328" t="s">
        <v>64</v>
      </c>
      <c r="F87" s="327">
        <v>349</v>
      </c>
      <c r="G87" s="327">
        <v>0</v>
      </c>
      <c r="H87" s="326">
        <v>349</v>
      </c>
      <c r="I87" s="325" t="s">
        <v>65</v>
      </c>
      <c r="J87" s="324" t="s">
        <v>251</v>
      </c>
      <c r="K87" s="322">
        <v>349</v>
      </c>
      <c r="L87" s="321" t="s">
        <v>64</v>
      </c>
      <c r="M87" s="321" t="s">
        <v>523</v>
      </c>
      <c r="N87" s="322"/>
      <c r="O87" s="321"/>
      <c r="P87" s="321"/>
      <c r="Q87" s="441" t="s">
        <v>451</v>
      </c>
      <c r="R87" s="312"/>
      <c r="S87" s="308"/>
      <c r="T87" s="308">
        <f t="shared" si="65"/>
        <v>349</v>
      </c>
      <c r="U87" s="295" t="e">
        <f>VLOOKUP(A87,#REF!,27,0)</f>
        <v>#REF!</v>
      </c>
      <c r="V87" s="294" t="e">
        <f t="shared" si="63"/>
        <v>#REF!</v>
      </c>
      <c r="W87" s="305"/>
      <c r="X87" s="319">
        <f t="shared" si="48"/>
        <v>0</v>
      </c>
      <c r="Y87" s="319">
        <f t="shared" si="49"/>
        <v>0</v>
      </c>
      <c r="Z87" s="319">
        <f t="shared" si="50"/>
        <v>1</v>
      </c>
      <c r="AA87" s="319">
        <f t="shared" si="51"/>
        <v>0</v>
      </c>
      <c r="AB87" s="319">
        <f t="shared" si="52"/>
        <v>0</v>
      </c>
      <c r="AC87" s="319">
        <f t="shared" si="53"/>
        <v>0</v>
      </c>
      <c r="AD87" s="319">
        <f t="shared" si="54"/>
        <v>0</v>
      </c>
      <c r="AF87" s="319">
        <f t="shared" si="55"/>
        <v>0</v>
      </c>
      <c r="AG87" s="319">
        <f t="shared" si="56"/>
        <v>0</v>
      </c>
      <c r="AH87" s="319">
        <f t="shared" si="57"/>
        <v>0</v>
      </c>
      <c r="AI87" s="319">
        <f t="shared" si="58"/>
        <v>0</v>
      </c>
      <c r="AJ87" s="319">
        <f t="shared" si="59"/>
        <v>0</v>
      </c>
      <c r="AK87" s="319">
        <f t="shared" si="60"/>
        <v>0</v>
      </c>
      <c r="AL87" s="319">
        <f t="shared" si="61"/>
        <v>0</v>
      </c>
    </row>
    <row r="88" spans="1:38" ht="19.5" customHeight="1">
      <c r="A88" s="279" t="str">
        <f t="shared" si="47"/>
        <v>17..818</v>
      </c>
      <c r="B88" s="330">
        <f>IF(C88&lt;&gt;"",SUBTOTAL(103,$C$13:C88),"")</f>
        <v>76</v>
      </c>
      <c r="C88" s="332" t="s">
        <v>377</v>
      </c>
      <c r="D88" s="325" t="s">
        <v>59</v>
      </c>
      <c r="E88" s="328" t="s">
        <v>47</v>
      </c>
      <c r="F88" s="327">
        <v>328</v>
      </c>
      <c r="G88" s="327">
        <v>0</v>
      </c>
      <c r="H88" s="326">
        <v>187</v>
      </c>
      <c r="I88" s="325" t="s">
        <v>65</v>
      </c>
      <c r="J88" s="324" t="s">
        <v>59</v>
      </c>
      <c r="K88" s="322">
        <v>328</v>
      </c>
      <c r="L88" s="321" t="s">
        <v>47</v>
      </c>
      <c r="M88" s="321" t="s">
        <v>523</v>
      </c>
      <c r="N88" s="322"/>
      <c r="O88" s="321"/>
      <c r="P88" s="321"/>
      <c r="Q88" s="441" t="s">
        <v>451</v>
      </c>
      <c r="R88" s="312"/>
      <c r="S88" s="308"/>
      <c r="T88" s="308">
        <f t="shared" si="65"/>
        <v>187</v>
      </c>
      <c r="U88" s="295" t="e">
        <f>VLOOKUP(A88,#REF!,27,0)</f>
        <v>#REF!</v>
      </c>
      <c r="V88" s="294" t="e">
        <f t="shared" si="63"/>
        <v>#REF!</v>
      </c>
      <c r="W88" s="305"/>
      <c r="X88" s="319">
        <f t="shared" si="48"/>
        <v>0</v>
      </c>
      <c r="Y88" s="319">
        <f t="shared" si="49"/>
        <v>0</v>
      </c>
      <c r="Z88" s="319">
        <f t="shared" si="50"/>
        <v>1</v>
      </c>
      <c r="AA88" s="319">
        <f t="shared" si="51"/>
        <v>0</v>
      </c>
      <c r="AB88" s="319">
        <f t="shared" si="52"/>
        <v>0</v>
      </c>
      <c r="AC88" s="319">
        <f t="shared" si="53"/>
        <v>0</v>
      </c>
      <c r="AD88" s="319">
        <f t="shared" si="54"/>
        <v>0</v>
      </c>
      <c r="AF88" s="319">
        <f t="shared" si="55"/>
        <v>0</v>
      </c>
      <c r="AG88" s="319">
        <f t="shared" si="56"/>
        <v>0</v>
      </c>
      <c r="AH88" s="319">
        <f t="shared" si="57"/>
        <v>0</v>
      </c>
      <c r="AI88" s="319">
        <f t="shared" si="58"/>
        <v>0</v>
      </c>
      <c r="AJ88" s="319">
        <f t="shared" si="59"/>
        <v>0</v>
      </c>
      <c r="AK88" s="319">
        <f t="shared" si="60"/>
        <v>0</v>
      </c>
      <c r="AL88" s="319">
        <f t="shared" si="61"/>
        <v>0</v>
      </c>
    </row>
    <row r="89" spans="1:38" ht="19.5" customHeight="1">
      <c r="A89" s="279" t="str">
        <f t="shared" si="47"/>
        <v>17..865</v>
      </c>
      <c r="B89" s="330">
        <f>IF(C89&lt;&gt;"",SUBTOTAL(103,$C$13:C89),"")</f>
        <v>77</v>
      </c>
      <c r="C89" s="332" t="s">
        <v>377</v>
      </c>
      <c r="D89" s="325" t="s">
        <v>117</v>
      </c>
      <c r="E89" s="328" t="s">
        <v>64</v>
      </c>
      <c r="F89" s="327">
        <v>105</v>
      </c>
      <c r="G89" s="327">
        <v>0</v>
      </c>
      <c r="H89" s="326">
        <v>105</v>
      </c>
      <c r="I89" s="325" t="s">
        <v>65</v>
      </c>
      <c r="J89" s="324" t="s">
        <v>117</v>
      </c>
      <c r="K89" s="322">
        <v>105</v>
      </c>
      <c r="L89" s="321" t="s">
        <v>64</v>
      </c>
      <c r="M89" s="321" t="s">
        <v>523</v>
      </c>
      <c r="N89" s="322"/>
      <c r="O89" s="321"/>
      <c r="P89" s="321"/>
      <c r="Q89" s="441" t="s">
        <v>451</v>
      </c>
      <c r="R89" s="312"/>
      <c r="S89" s="308"/>
      <c r="T89" s="308">
        <f>H89</f>
        <v>105</v>
      </c>
      <c r="U89" s="295" t="e">
        <f>VLOOKUP(A89,#REF!,27,0)</f>
        <v>#REF!</v>
      </c>
      <c r="V89" s="294" t="e">
        <f t="shared" si="63"/>
        <v>#REF!</v>
      </c>
      <c r="W89" s="305"/>
      <c r="X89" s="319">
        <f t="shared" si="48"/>
        <v>0</v>
      </c>
      <c r="Y89" s="319">
        <f t="shared" si="49"/>
        <v>1</v>
      </c>
      <c r="Z89" s="319">
        <f t="shared" si="50"/>
        <v>0</v>
      </c>
      <c r="AA89" s="319">
        <f t="shared" si="51"/>
        <v>0</v>
      </c>
      <c r="AB89" s="319">
        <f t="shared" si="52"/>
        <v>0</v>
      </c>
      <c r="AC89" s="319">
        <f t="shared" si="53"/>
        <v>0</v>
      </c>
      <c r="AD89" s="319">
        <f t="shared" si="54"/>
        <v>0</v>
      </c>
      <c r="AF89" s="319">
        <f t="shared" si="55"/>
        <v>0</v>
      </c>
      <c r="AG89" s="319">
        <f t="shared" si="56"/>
        <v>0</v>
      </c>
      <c r="AH89" s="319">
        <f t="shared" si="57"/>
        <v>0</v>
      </c>
      <c r="AI89" s="319">
        <f t="shared" si="58"/>
        <v>0</v>
      </c>
      <c r="AJ89" s="319">
        <f t="shared" si="59"/>
        <v>0</v>
      </c>
      <c r="AK89" s="319">
        <f t="shared" si="60"/>
        <v>0</v>
      </c>
      <c r="AL89" s="319">
        <f t="shared" si="61"/>
        <v>0</v>
      </c>
    </row>
    <row r="90" spans="1:38" ht="19.5" customHeight="1">
      <c r="A90" s="279" t="str">
        <f t="shared" si="47"/>
        <v>17..905</v>
      </c>
      <c r="B90" s="330">
        <f>IF(C90&lt;&gt;"",SUBTOTAL(103,$C$13:C90),"")</f>
        <v>78</v>
      </c>
      <c r="C90" s="329" t="s">
        <v>377</v>
      </c>
      <c r="D90" s="325" t="s">
        <v>260</v>
      </c>
      <c r="E90" s="328" t="s">
        <v>55</v>
      </c>
      <c r="F90" s="327">
        <v>0</v>
      </c>
      <c r="G90" s="327">
        <v>1402</v>
      </c>
      <c r="H90" s="326">
        <v>1306.9000000000001</v>
      </c>
      <c r="I90" s="325" t="s">
        <v>65</v>
      </c>
      <c r="J90" s="324" t="s">
        <v>260</v>
      </c>
      <c r="K90" s="323">
        <v>2512.6999999999998</v>
      </c>
      <c r="L90" s="321" t="s">
        <v>52</v>
      </c>
      <c r="M90" s="321" t="s">
        <v>523</v>
      </c>
      <c r="N90" s="322"/>
      <c r="O90" s="321"/>
      <c r="P90" s="321" t="s">
        <v>485</v>
      </c>
      <c r="Q90" s="441" t="s">
        <v>451</v>
      </c>
      <c r="R90" s="312"/>
      <c r="S90" s="308"/>
      <c r="T90" s="308">
        <f>H90</f>
        <v>1306.9000000000001</v>
      </c>
      <c r="U90" s="295" t="e">
        <f>VLOOKUP(A90,#REF!,27,0)</f>
        <v>#REF!</v>
      </c>
      <c r="V90" s="294" t="e">
        <f t="shared" si="63"/>
        <v>#REF!</v>
      </c>
      <c r="W90" s="305"/>
      <c r="X90" s="319">
        <f t="shared" si="48"/>
        <v>0</v>
      </c>
      <c r="Y90" s="319">
        <f t="shared" si="49"/>
        <v>0</v>
      </c>
      <c r="Z90" s="319">
        <f t="shared" si="50"/>
        <v>0</v>
      </c>
      <c r="AA90" s="319">
        <f t="shared" si="51"/>
        <v>0</v>
      </c>
      <c r="AB90" s="319">
        <f t="shared" si="52"/>
        <v>0</v>
      </c>
      <c r="AC90" s="319">
        <f t="shared" si="53"/>
        <v>0</v>
      </c>
      <c r="AD90" s="319">
        <f t="shared" si="54"/>
        <v>0</v>
      </c>
      <c r="AF90" s="319">
        <f t="shared" si="55"/>
        <v>0</v>
      </c>
      <c r="AG90" s="319">
        <f t="shared" si="56"/>
        <v>0</v>
      </c>
      <c r="AH90" s="319">
        <f t="shared" si="57"/>
        <v>0</v>
      </c>
      <c r="AI90" s="319">
        <f t="shared" si="58"/>
        <v>0</v>
      </c>
      <c r="AJ90" s="319">
        <f t="shared" si="59"/>
        <v>1</v>
      </c>
      <c r="AK90" s="319">
        <f t="shared" si="60"/>
        <v>0</v>
      </c>
      <c r="AL90" s="319">
        <f t="shared" si="61"/>
        <v>0</v>
      </c>
    </row>
    <row r="91" spans="1:38" ht="19.5" customHeight="1">
      <c r="A91" s="279" t="str">
        <f t="shared" si="47"/>
        <v>17..915</v>
      </c>
      <c r="B91" s="330">
        <f>IF(C91&lt;&gt;"",SUBTOTAL(103,$C$13:C91),"")</f>
        <v>79</v>
      </c>
      <c r="C91" s="329" t="s">
        <v>377</v>
      </c>
      <c r="D91" s="325" t="s">
        <v>261</v>
      </c>
      <c r="E91" s="328" t="s">
        <v>55</v>
      </c>
      <c r="F91" s="327">
        <v>0</v>
      </c>
      <c r="G91" s="327">
        <v>782</v>
      </c>
      <c r="H91" s="326">
        <v>782</v>
      </c>
      <c r="I91" s="325" t="s">
        <v>65</v>
      </c>
      <c r="J91" s="324" t="s">
        <v>261</v>
      </c>
      <c r="K91" s="323">
        <v>651.1</v>
      </c>
      <c r="L91" s="321" t="s">
        <v>47</v>
      </c>
      <c r="M91" s="321" t="s">
        <v>523</v>
      </c>
      <c r="N91" s="322"/>
      <c r="O91" s="321"/>
      <c r="P91" s="321" t="s">
        <v>484</v>
      </c>
      <c r="Q91" s="441" t="s">
        <v>451</v>
      </c>
      <c r="R91" s="312"/>
      <c r="S91" s="308"/>
      <c r="T91" s="308">
        <f>H91</f>
        <v>782</v>
      </c>
      <c r="U91" s="295" t="e">
        <f>VLOOKUP(A91,#REF!,27,0)</f>
        <v>#REF!</v>
      </c>
      <c r="V91" s="294" t="e">
        <f t="shared" si="63"/>
        <v>#REF!</v>
      </c>
      <c r="W91" s="305"/>
      <c r="X91" s="319">
        <f t="shared" si="48"/>
        <v>0</v>
      </c>
      <c r="Y91" s="319">
        <f t="shared" si="49"/>
        <v>0</v>
      </c>
      <c r="Z91" s="319">
        <f t="shared" si="50"/>
        <v>0</v>
      </c>
      <c r="AA91" s="319">
        <f t="shared" si="51"/>
        <v>0</v>
      </c>
      <c r="AB91" s="319">
        <f t="shared" si="52"/>
        <v>0</v>
      </c>
      <c r="AC91" s="319">
        <f t="shared" si="53"/>
        <v>0</v>
      </c>
      <c r="AD91" s="319">
        <f t="shared" si="54"/>
        <v>0</v>
      </c>
      <c r="AF91" s="319">
        <f t="shared" si="55"/>
        <v>0</v>
      </c>
      <c r="AG91" s="319">
        <f t="shared" si="56"/>
        <v>0</v>
      </c>
      <c r="AH91" s="319">
        <f t="shared" si="57"/>
        <v>0</v>
      </c>
      <c r="AI91" s="319">
        <f t="shared" si="58"/>
        <v>1</v>
      </c>
      <c r="AJ91" s="319">
        <f t="shared" si="59"/>
        <v>0</v>
      </c>
      <c r="AK91" s="319">
        <f t="shared" si="60"/>
        <v>0</v>
      </c>
      <c r="AL91" s="319">
        <f t="shared" si="61"/>
        <v>0</v>
      </c>
    </row>
    <row r="92" spans="1:38" ht="19.5" customHeight="1">
      <c r="A92" s="279" t="str">
        <f t="shared" si="47"/>
        <v>17..965</v>
      </c>
      <c r="B92" s="330">
        <f>IF(C92&lt;&gt;"",SUBTOTAL(103,$C$13:C92),"")</f>
        <v>80</v>
      </c>
      <c r="C92" s="329" t="s">
        <v>377</v>
      </c>
      <c r="D92" s="325" t="s">
        <v>264</v>
      </c>
      <c r="E92" s="328" t="s">
        <v>55</v>
      </c>
      <c r="F92" s="327">
        <v>0</v>
      </c>
      <c r="G92" s="327">
        <v>352</v>
      </c>
      <c r="H92" s="326">
        <v>259.3</v>
      </c>
      <c r="I92" s="325" t="s">
        <v>65</v>
      </c>
      <c r="J92" s="324" t="s">
        <v>264</v>
      </c>
      <c r="K92" s="323">
        <v>195.9</v>
      </c>
      <c r="L92" s="321" t="s">
        <v>421</v>
      </c>
      <c r="M92" s="321" t="s">
        <v>523</v>
      </c>
      <c r="N92" s="322"/>
      <c r="O92" s="321"/>
      <c r="P92" s="321" t="s">
        <v>483</v>
      </c>
      <c r="Q92" s="441" t="s">
        <v>451</v>
      </c>
      <c r="R92" s="312"/>
      <c r="S92" s="308"/>
      <c r="T92" s="308">
        <f>H92</f>
        <v>259.3</v>
      </c>
      <c r="U92" s="295" t="e">
        <f>VLOOKUP(A92,#REF!,27,0)</f>
        <v>#REF!</v>
      </c>
      <c r="V92" s="294" t="e">
        <f t="shared" si="63"/>
        <v>#REF!</v>
      </c>
      <c r="W92" s="305"/>
      <c r="X92" s="319">
        <f t="shared" si="48"/>
        <v>0</v>
      </c>
      <c r="Y92" s="319">
        <f t="shared" si="49"/>
        <v>0</v>
      </c>
      <c r="Z92" s="319">
        <f t="shared" si="50"/>
        <v>0</v>
      </c>
      <c r="AA92" s="319">
        <f t="shared" si="51"/>
        <v>0</v>
      </c>
      <c r="AB92" s="319">
        <f t="shared" si="52"/>
        <v>0</v>
      </c>
      <c r="AC92" s="319">
        <f t="shared" si="53"/>
        <v>0</v>
      </c>
      <c r="AD92" s="319">
        <f t="shared" si="54"/>
        <v>0</v>
      </c>
      <c r="AF92" s="319">
        <f t="shared" si="55"/>
        <v>0</v>
      </c>
      <c r="AG92" s="319">
        <f t="shared" si="56"/>
        <v>0</v>
      </c>
      <c r="AH92" s="319">
        <f t="shared" si="57"/>
        <v>1</v>
      </c>
      <c r="AI92" s="319">
        <f t="shared" si="58"/>
        <v>0</v>
      </c>
      <c r="AJ92" s="319">
        <f t="shared" si="59"/>
        <v>0</v>
      </c>
      <c r="AK92" s="319">
        <f t="shared" si="60"/>
        <v>0</v>
      </c>
      <c r="AL92" s="319">
        <f t="shared" si="61"/>
        <v>0</v>
      </c>
    </row>
    <row r="93" spans="1:38" ht="46.8">
      <c r="A93" s="279" t="str">
        <f t="shared" si="47"/>
        <v>17..1060</v>
      </c>
      <c r="B93" s="339">
        <f>IF(C93&lt;&gt;"",SUBTOTAL(103,$C$13:C93),"")</f>
        <v>81</v>
      </c>
      <c r="C93" s="329" t="s">
        <v>440</v>
      </c>
      <c r="D93" s="336" t="s">
        <v>267</v>
      </c>
      <c r="E93" s="527" t="s">
        <v>64</v>
      </c>
      <c r="F93" s="524">
        <v>1002</v>
      </c>
      <c r="G93" s="524">
        <v>0</v>
      </c>
      <c r="H93" s="337">
        <v>799.8</v>
      </c>
      <c r="I93" s="336" t="s">
        <v>65</v>
      </c>
      <c r="J93" s="335" t="s">
        <v>267</v>
      </c>
      <c r="K93" s="341">
        <v>1002</v>
      </c>
      <c r="L93" s="333" t="s">
        <v>64</v>
      </c>
      <c r="M93" s="333" t="s">
        <v>435</v>
      </c>
      <c r="N93" s="322"/>
      <c r="O93" s="321"/>
      <c r="P93" s="321" t="s">
        <v>482</v>
      </c>
      <c r="Q93" s="441" t="s">
        <v>451</v>
      </c>
      <c r="R93" s="312"/>
      <c r="S93" s="308"/>
      <c r="T93" s="308">
        <f>H93</f>
        <v>799.8</v>
      </c>
      <c r="U93" s="295" t="e">
        <f>VLOOKUP(A93,#REF!,27,0)</f>
        <v>#REF!</v>
      </c>
      <c r="V93" s="294" t="e">
        <f t="shared" si="63"/>
        <v>#REF!</v>
      </c>
      <c r="W93" s="305"/>
      <c r="X93" s="319">
        <f t="shared" si="48"/>
        <v>0</v>
      </c>
      <c r="Y93" s="319">
        <f t="shared" si="49"/>
        <v>0</v>
      </c>
      <c r="Z93" s="319">
        <f t="shared" si="50"/>
        <v>0</v>
      </c>
      <c r="AA93" s="319">
        <f t="shared" si="51"/>
        <v>0</v>
      </c>
      <c r="AB93" s="319">
        <f t="shared" si="52"/>
        <v>1</v>
      </c>
      <c r="AC93" s="319">
        <f t="shared" si="53"/>
        <v>0</v>
      </c>
      <c r="AD93" s="319">
        <f t="shared" si="54"/>
        <v>0</v>
      </c>
      <c r="AF93" s="319">
        <f t="shared" si="55"/>
        <v>0</v>
      </c>
      <c r="AG93" s="319">
        <f t="shared" si="56"/>
        <v>0</v>
      </c>
      <c r="AH93" s="319">
        <f t="shared" si="57"/>
        <v>0</v>
      </c>
      <c r="AI93" s="319">
        <f t="shared" si="58"/>
        <v>0</v>
      </c>
      <c r="AJ93" s="319">
        <f t="shared" si="59"/>
        <v>0</v>
      </c>
      <c r="AK93" s="319">
        <f t="shared" si="60"/>
        <v>0</v>
      </c>
      <c r="AL93" s="319">
        <f t="shared" si="61"/>
        <v>0</v>
      </c>
    </row>
    <row r="94" spans="1:38" ht="15.6">
      <c r="A94" s="279" t="str">
        <f t="shared" si="47"/>
        <v>17..1072</v>
      </c>
      <c r="B94" s="339">
        <f>IF(C94&lt;&gt;"",SUBTOTAL(103,$C$13:C94),"")</f>
        <v>82</v>
      </c>
      <c r="C94" s="329" t="s">
        <v>466</v>
      </c>
      <c r="D94" s="336" t="s">
        <v>268</v>
      </c>
      <c r="E94" s="338" t="s">
        <v>44</v>
      </c>
      <c r="F94" s="524">
        <v>237</v>
      </c>
      <c r="G94" s="524">
        <v>0</v>
      </c>
      <c r="H94" s="337">
        <v>237</v>
      </c>
      <c r="I94" s="336" t="s">
        <v>65</v>
      </c>
      <c r="J94" s="335">
        <v>1072</v>
      </c>
      <c r="K94" s="341">
        <v>237</v>
      </c>
      <c r="L94" s="333" t="s">
        <v>44</v>
      </c>
      <c r="M94" s="333" t="s">
        <v>360</v>
      </c>
      <c r="N94" s="322">
        <f>F94+G94-K94</f>
        <v>0</v>
      </c>
      <c r="O94" s="321"/>
      <c r="P94" s="321" t="s">
        <v>326</v>
      </c>
      <c r="Q94" s="441" t="s">
        <v>451</v>
      </c>
      <c r="R94" s="312"/>
      <c r="S94" s="308"/>
      <c r="T94" s="308">
        <f t="shared" ref="T94:T95" si="66">H94</f>
        <v>237</v>
      </c>
      <c r="U94" s="295" t="e">
        <f>VLOOKUP(A94,#REF!,27,0)</f>
        <v>#REF!</v>
      </c>
      <c r="V94" s="294" t="e">
        <f t="shared" si="63"/>
        <v>#REF!</v>
      </c>
      <c r="W94" s="305"/>
      <c r="X94" s="319">
        <f t="shared" si="48"/>
        <v>0</v>
      </c>
      <c r="Y94" s="319">
        <f t="shared" si="49"/>
        <v>1</v>
      </c>
      <c r="Z94" s="319">
        <f t="shared" si="50"/>
        <v>0</v>
      </c>
      <c r="AA94" s="319">
        <f t="shared" si="51"/>
        <v>0</v>
      </c>
      <c r="AB94" s="319">
        <f t="shared" si="52"/>
        <v>0</v>
      </c>
      <c r="AC94" s="319">
        <f t="shared" si="53"/>
        <v>0</v>
      </c>
      <c r="AD94" s="319">
        <f t="shared" si="54"/>
        <v>0</v>
      </c>
      <c r="AF94" s="319">
        <f t="shared" si="55"/>
        <v>0</v>
      </c>
      <c r="AG94" s="319">
        <f t="shared" si="56"/>
        <v>0</v>
      </c>
      <c r="AH94" s="319">
        <f t="shared" si="57"/>
        <v>0</v>
      </c>
      <c r="AI94" s="319">
        <f t="shared" si="58"/>
        <v>0</v>
      </c>
      <c r="AJ94" s="319">
        <f t="shared" si="59"/>
        <v>0</v>
      </c>
      <c r="AK94" s="319">
        <f t="shared" si="60"/>
        <v>0</v>
      </c>
      <c r="AL94" s="319">
        <f t="shared" si="61"/>
        <v>0</v>
      </c>
    </row>
    <row r="95" spans="1:38" ht="31.2">
      <c r="A95" s="279" t="str">
        <f t="shared" si="47"/>
        <v>17..1076</v>
      </c>
      <c r="B95" s="330">
        <f>IF(C95&lt;&gt;"",SUBTOTAL(103,$C$13:C95),"")</f>
        <v>83</v>
      </c>
      <c r="C95" s="332" t="s">
        <v>399</v>
      </c>
      <c r="D95" s="325" t="s">
        <v>269</v>
      </c>
      <c r="E95" s="328" t="s">
        <v>64</v>
      </c>
      <c r="F95" s="327">
        <v>326</v>
      </c>
      <c r="G95" s="327">
        <v>0</v>
      </c>
      <c r="H95" s="326">
        <v>296.39999999999998</v>
      </c>
      <c r="I95" s="325" t="s">
        <v>65</v>
      </c>
      <c r="J95" s="324" t="s">
        <v>269</v>
      </c>
      <c r="K95" s="322">
        <v>326</v>
      </c>
      <c r="L95" s="321" t="s">
        <v>64</v>
      </c>
      <c r="M95" s="321" t="s">
        <v>435</v>
      </c>
      <c r="N95" s="322"/>
      <c r="O95" s="321"/>
      <c r="P95" s="321"/>
      <c r="Q95" s="441" t="s">
        <v>451</v>
      </c>
      <c r="R95" s="312"/>
      <c r="S95" s="308"/>
      <c r="T95" s="308">
        <f t="shared" si="66"/>
        <v>296.39999999999998</v>
      </c>
      <c r="U95" s="295" t="e">
        <f>VLOOKUP(A95,#REF!,27,0)</f>
        <v>#REF!</v>
      </c>
      <c r="V95" s="294" t="e">
        <f t="shared" si="63"/>
        <v>#REF!</v>
      </c>
      <c r="W95" s="305"/>
      <c r="X95" s="319">
        <f t="shared" si="48"/>
        <v>0</v>
      </c>
      <c r="Y95" s="319">
        <f t="shared" si="49"/>
        <v>0</v>
      </c>
      <c r="Z95" s="319">
        <f t="shared" si="50"/>
        <v>1</v>
      </c>
      <c r="AA95" s="319">
        <f t="shared" si="51"/>
        <v>0</v>
      </c>
      <c r="AB95" s="319">
        <f t="shared" si="52"/>
        <v>0</v>
      </c>
      <c r="AC95" s="319">
        <f t="shared" si="53"/>
        <v>0</v>
      </c>
      <c r="AD95" s="319">
        <f t="shared" si="54"/>
        <v>0</v>
      </c>
      <c r="AF95" s="319">
        <f t="shared" si="55"/>
        <v>0</v>
      </c>
      <c r="AG95" s="319">
        <f t="shared" si="56"/>
        <v>0</v>
      </c>
      <c r="AH95" s="319">
        <f t="shared" si="57"/>
        <v>0</v>
      </c>
      <c r="AI95" s="319">
        <f t="shared" si="58"/>
        <v>0</v>
      </c>
      <c r="AJ95" s="319">
        <f t="shared" si="59"/>
        <v>0</v>
      </c>
      <c r="AK95" s="319">
        <f t="shared" si="60"/>
        <v>0</v>
      </c>
      <c r="AL95" s="319">
        <f t="shared" si="61"/>
        <v>0</v>
      </c>
    </row>
    <row r="96" spans="1:38" ht="19.5" customHeight="1">
      <c r="A96" s="279" t="str">
        <f t="shared" si="47"/>
        <v>17..1115</v>
      </c>
      <c r="B96" s="330">
        <f>IF(C96&lt;&gt;"",SUBTOTAL(103,$C$13:C96),"")</f>
        <v>84</v>
      </c>
      <c r="C96" s="332" t="s">
        <v>377</v>
      </c>
      <c r="D96" s="325" t="s">
        <v>270</v>
      </c>
      <c r="E96" s="328" t="s">
        <v>44</v>
      </c>
      <c r="F96" s="327">
        <v>1000</v>
      </c>
      <c r="G96" s="327">
        <v>0</v>
      </c>
      <c r="H96" s="326">
        <v>249</v>
      </c>
      <c r="I96" s="325" t="s">
        <v>65</v>
      </c>
      <c r="J96" s="324" t="s">
        <v>270</v>
      </c>
      <c r="K96" s="322">
        <v>1000</v>
      </c>
      <c r="L96" s="321" t="s">
        <v>44</v>
      </c>
      <c r="M96" s="321" t="s">
        <v>523</v>
      </c>
      <c r="N96" s="322"/>
      <c r="O96" s="321"/>
      <c r="P96" s="321"/>
      <c r="Q96" s="441" t="s">
        <v>451</v>
      </c>
      <c r="R96" s="312"/>
      <c r="S96" s="308"/>
      <c r="T96" s="308">
        <f t="shared" ref="T96:T97" si="67">H96</f>
        <v>249</v>
      </c>
      <c r="U96" s="295" t="e">
        <f>VLOOKUP(A96,#REF!,27,0)</f>
        <v>#REF!</v>
      </c>
      <c r="V96" s="294" t="e">
        <f t="shared" si="63"/>
        <v>#REF!</v>
      </c>
      <c r="W96" s="305"/>
      <c r="X96" s="319">
        <f t="shared" si="48"/>
        <v>0</v>
      </c>
      <c r="Y96" s="319">
        <f t="shared" si="49"/>
        <v>0</v>
      </c>
      <c r="Z96" s="319">
        <f t="shared" si="50"/>
        <v>0</v>
      </c>
      <c r="AA96" s="319">
        <f t="shared" si="51"/>
        <v>1</v>
      </c>
      <c r="AB96" s="319">
        <f t="shared" si="52"/>
        <v>0</v>
      </c>
      <c r="AC96" s="319">
        <f t="shared" si="53"/>
        <v>0</v>
      </c>
      <c r="AD96" s="319">
        <f t="shared" si="54"/>
        <v>0</v>
      </c>
      <c r="AF96" s="319">
        <f t="shared" si="55"/>
        <v>0</v>
      </c>
      <c r="AG96" s="319">
        <f t="shared" si="56"/>
        <v>0</v>
      </c>
      <c r="AH96" s="319">
        <f t="shared" si="57"/>
        <v>0</v>
      </c>
      <c r="AI96" s="319">
        <f t="shared" si="58"/>
        <v>0</v>
      </c>
      <c r="AJ96" s="319">
        <f t="shared" si="59"/>
        <v>0</v>
      </c>
      <c r="AK96" s="319">
        <f t="shared" si="60"/>
        <v>0</v>
      </c>
      <c r="AL96" s="319">
        <f t="shared" si="61"/>
        <v>0</v>
      </c>
    </row>
    <row r="97" spans="1:38" ht="19.5" customHeight="1">
      <c r="A97" s="279" t="str">
        <f t="shared" si="47"/>
        <v>17..1130</v>
      </c>
      <c r="B97" s="330">
        <f>IF(C97&lt;&gt;"",SUBTOTAL(103,$C$13:C97),"")</f>
        <v>85</v>
      </c>
      <c r="C97" s="329" t="s">
        <v>377</v>
      </c>
      <c r="D97" s="325" t="s">
        <v>271</v>
      </c>
      <c r="E97" s="328" t="s">
        <v>47</v>
      </c>
      <c r="F97" s="327">
        <v>4474</v>
      </c>
      <c r="G97" s="327">
        <v>0</v>
      </c>
      <c r="H97" s="326">
        <v>588.6</v>
      </c>
      <c r="I97" s="325" t="s">
        <v>65</v>
      </c>
      <c r="J97" s="324" t="s">
        <v>271</v>
      </c>
      <c r="K97" s="322">
        <v>4474</v>
      </c>
      <c r="L97" s="321" t="s">
        <v>47</v>
      </c>
      <c r="M97" s="321" t="s">
        <v>523</v>
      </c>
      <c r="N97" s="322"/>
      <c r="O97" s="321"/>
      <c r="P97" s="321"/>
      <c r="Q97" s="441" t="s">
        <v>451</v>
      </c>
      <c r="R97" s="312"/>
      <c r="S97" s="308"/>
      <c r="T97" s="308">
        <f t="shared" si="67"/>
        <v>588.6</v>
      </c>
      <c r="U97" s="295" t="e">
        <f>VLOOKUP(A97,#REF!,27,0)</f>
        <v>#REF!</v>
      </c>
      <c r="V97" s="294" t="e">
        <f t="shared" si="63"/>
        <v>#REF!</v>
      </c>
      <c r="W97" s="305"/>
      <c r="X97" s="319">
        <f t="shared" si="48"/>
        <v>0</v>
      </c>
      <c r="Y97" s="319">
        <f t="shared" si="49"/>
        <v>0</v>
      </c>
      <c r="Z97" s="319">
        <f t="shared" si="50"/>
        <v>0</v>
      </c>
      <c r="AA97" s="319">
        <f t="shared" si="51"/>
        <v>0</v>
      </c>
      <c r="AB97" s="319">
        <f t="shared" si="52"/>
        <v>0</v>
      </c>
      <c r="AC97" s="319">
        <f t="shared" si="53"/>
        <v>1</v>
      </c>
      <c r="AD97" s="319">
        <f t="shared" si="54"/>
        <v>0</v>
      </c>
      <c r="AF97" s="319">
        <f t="shared" si="55"/>
        <v>0</v>
      </c>
      <c r="AG97" s="319">
        <f t="shared" si="56"/>
        <v>0</v>
      </c>
      <c r="AH97" s="319">
        <f t="shared" si="57"/>
        <v>0</v>
      </c>
      <c r="AI97" s="319">
        <f t="shared" si="58"/>
        <v>0</v>
      </c>
      <c r="AJ97" s="319">
        <f t="shared" si="59"/>
        <v>0</v>
      </c>
      <c r="AK97" s="319">
        <f t="shared" si="60"/>
        <v>0</v>
      </c>
      <c r="AL97" s="319">
        <f t="shared" si="61"/>
        <v>0</v>
      </c>
    </row>
    <row r="98" spans="1:38" ht="31.2">
      <c r="A98" s="279" t="str">
        <f t="shared" si="47"/>
        <v>17..1159</v>
      </c>
      <c r="B98" s="330">
        <f>IF(C98&lt;&gt;"",SUBTOTAL(103,$C$13:C98),"")</f>
        <v>86</v>
      </c>
      <c r="C98" s="329" t="s">
        <v>434</v>
      </c>
      <c r="D98" s="325" t="s">
        <v>273</v>
      </c>
      <c r="E98" s="328" t="s">
        <v>55</v>
      </c>
      <c r="F98" s="327">
        <v>0</v>
      </c>
      <c r="G98" s="327">
        <v>1104</v>
      </c>
      <c r="H98" s="326">
        <v>148.9</v>
      </c>
      <c r="I98" s="325" t="s">
        <v>65</v>
      </c>
      <c r="J98" s="324" t="s">
        <v>1</v>
      </c>
      <c r="K98" s="322"/>
      <c r="L98" s="321"/>
      <c r="M98" s="321" t="s">
        <v>435</v>
      </c>
      <c r="N98" s="322"/>
      <c r="O98" s="321"/>
      <c r="P98" s="321" t="s">
        <v>326</v>
      </c>
      <c r="Q98" s="441" t="s">
        <v>451</v>
      </c>
      <c r="R98" s="312"/>
      <c r="S98" s="308"/>
      <c r="T98" s="308">
        <f t="shared" ref="T98:T99" si="68">H98</f>
        <v>148.9</v>
      </c>
      <c r="U98" s="295" t="e">
        <f>VLOOKUP(A98,#REF!,27,0)</f>
        <v>#REF!</v>
      </c>
      <c r="V98" s="294" t="e">
        <f t="shared" si="63"/>
        <v>#REF!</v>
      </c>
      <c r="W98" s="305"/>
      <c r="X98" s="319">
        <f t="shared" si="48"/>
        <v>0</v>
      </c>
      <c r="Y98" s="319">
        <f t="shared" si="49"/>
        <v>0</v>
      </c>
      <c r="Z98" s="319">
        <f t="shared" si="50"/>
        <v>0</v>
      </c>
      <c r="AA98" s="319">
        <f t="shared" si="51"/>
        <v>0</v>
      </c>
      <c r="AB98" s="319">
        <f t="shared" si="52"/>
        <v>0</v>
      </c>
      <c r="AC98" s="319">
        <f t="shared" si="53"/>
        <v>0</v>
      </c>
      <c r="AD98" s="319">
        <f t="shared" si="54"/>
        <v>0</v>
      </c>
      <c r="AF98" s="319">
        <f t="shared" si="55"/>
        <v>0</v>
      </c>
      <c r="AG98" s="319">
        <f t="shared" si="56"/>
        <v>0</v>
      </c>
      <c r="AH98" s="319">
        <f t="shared" si="57"/>
        <v>0</v>
      </c>
      <c r="AI98" s="319">
        <f t="shared" si="58"/>
        <v>0</v>
      </c>
      <c r="AJ98" s="319">
        <f t="shared" si="59"/>
        <v>1</v>
      </c>
      <c r="AK98" s="319">
        <f t="shared" si="60"/>
        <v>0</v>
      </c>
      <c r="AL98" s="319">
        <f t="shared" si="61"/>
        <v>0</v>
      </c>
    </row>
    <row r="99" spans="1:38" ht="19.5" customHeight="1">
      <c r="A99" s="279" t="str">
        <f t="shared" si="47"/>
        <v>17..1160</v>
      </c>
      <c r="B99" s="330">
        <f>IF(C99&lt;&gt;"",SUBTOTAL(103,$C$13:C99),"")</f>
        <v>87</v>
      </c>
      <c r="C99" s="329" t="s">
        <v>377</v>
      </c>
      <c r="D99" s="325" t="s">
        <v>274</v>
      </c>
      <c r="E99" s="328" t="s">
        <v>55</v>
      </c>
      <c r="F99" s="327">
        <v>0</v>
      </c>
      <c r="G99" s="327">
        <v>778</v>
      </c>
      <c r="H99" s="326">
        <v>327</v>
      </c>
      <c r="I99" s="325" t="s">
        <v>65</v>
      </c>
      <c r="J99" s="324" t="s">
        <v>1</v>
      </c>
      <c r="K99" s="323"/>
      <c r="L99" s="321"/>
      <c r="M99" s="321" t="s">
        <v>523</v>
      </c>
      <c r="N99" s="322"/>
      <c r="O99" s="321"/>
      <c r="P99" s="321" t="s">
        <v>481</v>
      </c>
      <c r="Q99" s="441" t="s">
        <v>451</v>
      </c>
      <c r="R99" s="312"/>
      <c r="S99" s="308"/>
      <c r="T99" s="308">
        <f t="shared" si="68"/>
        <v>327</v>
      </c>
      <c r="U99" s="295" t="e">
        <f>VLOOKUP(A99,#REF!,27,0)</f>
        <v>#REF!</v>
      </c>
      <c r="V99" s="294" t="e">
        <f t="shared" si="63"/>
        <v>#REF!</v>
      </c>
      <c r="W99" s="305"/>
      <c r="X99" s="319">
        <f t="shared" si="48"/>
        <v>0</v>
      </c>
      <c r="Y99" s="319">
        <f t="shared" si="49"/>
        <v>0</v>
      </c>
      <c r="Z99" s="319">
        <f t="shared" si="50"/>
        <v>0</v>
      </c>
      <c r="AA99" s="319">
        <f t="shared" si="51"/>
        <v>0</v>
      </c>
      <c r="AB99" s="319">
        <f t="shared" si="52"/>
        <v>0</v>
      </c>
      <c r="AC99" s="319">
        <f t="shared" si="53"/>
        <v>0</v>
      </c>
      <c r="AD99" s="319">
        <f t="shared" si="54"/>
        <v>0</v>
      </c>
      <c r="AF99" s="319">
        <f t="shared" si="55"/>
        <v>0</v>
      </c>
      <c r="AG99" s="319">
        <f t="shared" si="56"/>
        <v>0</v>
      </c>
      <c r="AH99" s="319">
        <f t="shared" si="57"/>
        <v>0</v>
      </c>
      <c r="AI99" s="319">
        <f t="shared" si="58"/>
        <v>1</v>
      </c>
      <c r="AJ99" s="319">
        <f t="shared" si="59"/>
        <v>0</v>
      </c>
      <c r="AK99" s="319">
        <f t="shared" si="60"/>
        <v>0</v>
      </c>
      <c r="AL99" s="319">
        <f t="shared" si="61"/>
        <v>0</v>
      </c>
    </row>
    <row r="100" spans="1:38" ht="19.5" customHeight="1">
      <c r="A100" s="279" t="str">
        <f t="shared" si="47"/>
        <v>17..1163</v>
      </c>
      <c r="B100" s="330">
        <f>IF(C100&lt;&gt;"",SUBTOTAL(103,$C$13:C100),"")</f>
        <v>88</v>
      </c>
      <c r="C100" s="329" t="s">
        <v>377</v>
      </c>
      <c r="D100" s="325" t="s">
        <v>276</v>
      </c>
      <c r="E100" s="328" t="s">
        <v>55</v>
      </c>
      <c r="F100" s="327">
        <v>0</v>
      </c>
      <c r="G100" s="327">
        <v>47</v>
      </c>
      <c r="H100" s="326">
        <v>44.2</v>
      </c>
      <c r="I100" s="325" t="s">
        <v>65</v>
      </c>
      <c r="J100" s="324" t="s">
        <v>1</v>
      </c>
      <c r="K100" s="323"/>
      <c r="L100" s="321"/>
      <c r="M100" s="321" t="s">
        <v>523</v>
      </c>
      <c r="N100" s="322"/>
      <c r="O100" s="321"/>
      <c r="P100" s="321" t="s">
        <v>480</v>
      </c>
      <c r="Q100" s="441" t="s">
        <v>451</v>
      </c>
      <c r="R100" s="312"/>
      <c r="S100" s="308"/>
      <c r="T100" s="308">
        <f t="shared" ref="T100:T106" si="69">H100</f>
        <v>44.2</v>
      </c>
      <c r="U100" s="295" t="e">
        <f>VLOOKUP(A100,#REF!,27,0)</f>
        <v>#REF!</v>
      </c>
      <c r="V100" s="294" t="e">
        <f t="shared" si="63"/>
        <v>#REF!</v>
      </c>
      <c r="W100" s="305"/>
      <c r="X100" s="319">
        <f t="shared" si="48"/>
        <v>0</v>
      </c>
      <c r="Y100" s="319">
        <f t="shared" si="49"/>
        <v>0</v>
      </c>
      <c r="Z100" s="319">
        <f t="shared" si="50"/>
        <v>0</v>
      </c>
      <c r="AA100" s="319">
        <f t="shared" si="51"/>
        <v>0</v>
      </c>
      <c r="AB100" s="319">
        <f t="shared" si="52"/>
        <v>0</v>
      </c>
      <c r="AC100" s="319">
        <f t="shared" si="53"/>
        <v>0</v>
      </c>
      <c r="AD100" s="319">
        <f t="shared" si="54"/>
        <v>0</v>
      </c>
      <c r="AF100" s="319">
        <f t="shared" si="55"/>
        <v>1</v>
      </c>
      <c r="AG100" s="319">
        <f t="shared" si="56"/>
        <v>0</v>
      </c>
      <c r="AH100" s="319">
        <f t="shared" si="57"/>
        <v>0</v>
      </c>
      <c r="AI100" s="319">
        <f t="shared" si="58"/>
        <v>0</v>
      </c>
      <c r="AJ100" s="319">
        <f t="shared" si="59"/>
        <v>0</v>
      </c>
      <c r="AK100" s="319">
        <f t="shared" si="60"/>
        <v>0</v>
      </c>
      <c r="AL100" s="319">
        <f t="shared" si="61"/>
        <v>0</v>
      </c>
    </row>
    <row r="101" spans="1:38" ht="19.5" customHeight="1">
      <c r="A101" s="279" t="str">
        <f t="shared" si="47"/>
        <v>17..1164</v>
      </c>
      <c r="B101" s="330">
        <f>IF(C101&lt;&gt;"",SUBTOTAL(103,$C$13:C101),"")</f>
        <v>89</v>
      </c>
      <c r="C101" s="329" t="s">
        <v>377</v>
      </c>
      <c r="D101" s="325" t="s">
        <v>277</v>
      </c>
      <c r="E101" s="328" t="s">
        <v>55</v>
      </c>
      <c r="F101" s="327">
        <v>0</v>
      </c>
      <c r="G101" s="327">
        <v>168</v>
      </c>
      <c r="H101" s="326">
        <v>168</v>
      </c>
      <c r="I101" s="325" t="s">
        <v>65</v>
      </c>
      <c r="J101" s="324" t="s">
        <v>1</v>
      </c>
      <c r="K101" s="323"/>
      <c r="L101" s="321"/>
      <c r="M101" s="321" t="s">
        <v>523</v>
      </c>
      <c r="N101" s="322"/>
      <c r="O101" s="321"/>
      <c r="P101" s="321" t="s">
        <v>479</v>
      </c>
      <c r="Q101" s="441" t="s">
        <v>451</v>
      </c>
      <c r="R101" s="312"/>
      <c r="S101" s="308"/>
      <c r="T101" s="308">
        <f t="shared" si="69"/>
        <v>168</v>
      </c>
      <c r="U101" s="295" t="e">
        <f>VLOOKUP(A101,#REF!,27,0)</f>
        <v>#REF!</v>
      </c>
      <c r="V101" s="294" t="e">
        <f t="shared" si="63"/>
        <v>#REF!</v>
      </c>
      <c r="W101" s="305"/>
      <c r="X101" s="319">
        <f t="shared" si="48"/>
        <v>0</v>
      </c>
      <c r="Y101" s="319">
        <f t="shared" si="49"/>
        <v>0</v>
      </c>
      <c r="Z101" s="319">
        <f t="shared" si="50"/>
        <v>0</v>
      </c>
      <c r="AA101" s="319">
        <f t="shared" si="51"/>
        <v>0</v>
      </c>
      <c r="AB101" s="319">
        <f t="shared" si="52"/>
        <v>0</v>
      </c>
      <c r="AC101" s="319">
        <f t="shared" si="53"/>
        <v>0</v>
      </c>
      <c r="AD101" s="319">
        <f t="shared" si="54"/>
        <v>0</v>
      </c>
      <c r="AF101" s="319">
        <f t="shared" si="55"/>
        <v>0</v>
      </c>
      <c r="AG101" s="319">
        <f t="shared" si="56"/>
        <v>1</v>
      </c>
      <c r="AH101" s="319">
        <f t="shared" si="57"/>
        <v>0</v>
      </c>
      <c r="AI101" s="319">
        <f t="shared" si="58"/>
        <v>0</v>
      </c>
      <c r="AJ101" s="319">
        <f t="shared" si="59"/>
        <v>0</v>
      </c>
      <c r="AK101" s="319">
        <f t="shared" si="60"/>
        <v>0</v>
      </c>
      <c r="AL101" s="319">
        <f t="shared" si="61"/>
        <v>0</v>
      </c>
    </row>
    <row r="102" spans="1:38" ht="19.5" customHeight="1">
      <c r="A102" s="279" t="str">
        <f t="shared" si="47"/>
        <v>17..1165</v>
      </c>
      <c r="B102" s="330">
        <f>IF(C102&lt;&gt;"",SUBTOTAL(103,$C$13:C102),"")</f>
        <v>90</v>
      </c>
      <c r="C102" s="329" t="s">
        <v>377</v>
      </c>
      <c r="D102" s="325" t="s">
        <v>278</v>
      </c>
      <c r="E102" s="328" t="s">
        <v>55</v>
      </c>
      <c r="F102" s="327">
        <v>0</v>
      </c>
      <c r="G102" s="327">
        <v>1463</v>
      </c>
      <c r="H102" s="326">
        <v>1000.2</v>
      </c>
      <c r="I102" s="325" t="s">
        <v>65</v>
      </c>
      <c r="J102" s="324" t="s">
        <v>1</v>
      </c>
      <c r="K102" s="323"/>
      <c r="L102" s="321"/>
      <c r="M102" s="321" t="s">
        <v>523</v>
      </c>
      <c r="N102" s="322"/>
      <c r="O102" s="321"/>
      <c r="P102" s="321" t="s">
        <v>478</v>
      </c>
      <c r="Q102" s="441" t="s">
        <v>451</v>
      </c>
      <c r="R102" s="312"/>
      <c r="S102" s="308"/>
      <c r="T102" s="308">
        <f t="shared" si="69"/>
        <v>1000.2</v>
      </c>
      <c r="U102" s="295" t="e">
        <f>VLOOKUP(A102,#REF!,27,0)</f>
        <v>#REF!</v>
      </c>
      <c r="V102" s="294" t="e">
        <f t="shared" si="63"/>
        <v>#REF!</v>
      </c>
      <c r="W102" s="305"/>
      <c r="X102" s="319">
        <f t="shared" si="48"/>
        <v>0</v>
      </c>
      <c r="Y102" s="319">
        <f t="shared" si="49"/>
        <v>0</v>
      </c>
      <c r="Z102" s="319">
        <f t="shared" si="50"/>
        <v>0</v>
      </c>
      <c r="AA102" s="319">
        <f t="shared" si="51"/>
        <v>0</v>
      </c>
      <c r="AB102" s="319">
        <f t="shared" si="52"/>
        <v>0</v>
      </c>
      <c r="AC102" s="319">
        <f t="shared" si="53"/>
        <v>0</v>
      </c>
      <c r="AD102" s="319">
        <f t="shared" si="54"/>
        <v>0</v>
      </c>
      <c r="AF102" s="319">
        <f t="shared" si="55"/>
        <v>0</v>
      </c>
      <c r="AG102" s="319">
        <f t="shared" si="56"/>
        <v>0</v>
      </c>
      <c r="AH102" s="319">
        <f t="shared" si="57"/>
        <v>0</v>
      </c>
      <c r="AI102" s="319">
        <f t="shared" si="58"/>
        <v>0</v>
      </c>
      <c r="AJ102" s="319">
        <f t="shared" si="59"/>
        <v>1</v>
      </c>
      <c r="AK102" s="319">
        <f t="shared" si="60"/>
        <v>0</v>
      </c>
      <c r="AL102" s="319">
        <f t="shared" si="61"/>
        <v>0</v>
      </c>
    </row>
    <row r="103" spans="1:38" ht="19.5" customHeight="1">
      <c r="A103" s="279" t="str">
        <f t="shared" si="47"/>
        <v>17..1166</v>
      </c>
      <c r="B103" s="330">
        <f>IF(C103&lt;&gt;"",SUBTOTAL(103,$C$13:C103),"")</f>
        <v>91</v>
      </c>
      <c r="C103" s="329" t="s">
        <v>377</v>
      </c>
      <c r="D103" s="325" t="s">
        <v>280</v>
      </c>
      <c r="E103" s="328" t="s">
        <v>55</v>
      </c>
      <c r="F103" s="327">
        <v>0</v>
      </c>
      <c r="G103" s="528">
        <v>495</v>
      </c>
      <c r="H103" s="326">
        <v>492.6</v>
      </c>
      <c r="I103" s="325" t="s">
        <v>65</v>
      </c>
      <c r="J103" s="324" t="s">
        <v>1</v>
      </c>
      <c r="K103" s="323"/>
      <c r="L103" s="321"/>
      <c r="M103" s="321" t="s">
        <v>523</v>
      </c>
      <c r="N103" s="322"/>
      <c r="O103" s="321"/>
      <c r="P103" s="321" t="s">
        <v>477</v>
      </c>
      <c r="Q103" s="441" t="s">
        <v>451</v>
      </c>
      <c r="R103" s="312"/>
      <c r="S103" s="308"/>
      <c r="T103" s="308">
        <f t="shared" si="69"/>
        <v>492.6</v>
      </c>
      <c r="U103" s="295" t="e">
        <f>VLOOKUP(A103,#REF!,27,0)</f>
        <v>#REF!</v>
      </c>
      <c r="V103" s="294" t="e">
        <f t="shared" si="63"/>
        <v>#REF!</v>
      </c>
      <c r="W103" s="305"/>
      <c r="X103" s="319">
        <f t="shared" si="48"/>
        <v>0</v>
      </c>
      <c r="Y103" s="319">
        <f t="shared" si="49"/>
        <v>0</v>
      </c>
      <c r="Z103" s="319">
        <f t="shared" si="50"/>
        <v>0</v>
      </c>
      <c r="AA103" s="319">
        <f t="shared" si="51"/>
        <v>0</v>
      </c>
      <c r="AB103" s="319">
        <f t="shared" si="52"/>
        <v>0</v>
      </c>
      <c r="AC103" s="319">
        <f t="shared" si="53"/>
        <v>0</v>
      </c>
      <c r="AD103" s="319">
        <f t="shared" si="54"/>
        <v>0</v>
      </c>
      <c r="AF103" s="319">
        <f t="shared" si="55"/>
        <v>0</v>
      </c>
      <c r="AG103" s="319">
        <f t="shared" si="56"/>
        <v>0</v>
      </c>
      <c r="AH103" s="319">
        <f t="shared" si="57"/>
        <v>1</v>
      </c>
      <c r="AI103" s="319">
        <f t="shared" si="58"/>
        <v>0</v>
      </c>
      <c r="AJ103" s="319">
        <f t="shared" si="59"/>
        <v>0</v>
      </c>
      <c r="AK103" s="319">
        <f t="shared" si="60"/>
        <v>0</v>
      </c>
      <c r="AL103" s="319">
        <f t="shared" si="61"/>
        <v>0</v>
      </c>
    </row>
    <row r="104" spans="1:38" ht="19.5" customHeight="1">
      <c r="A104" s="279" t="str">
        <f t="shared" si="47"/>
        <v>17..1167</v>
      </c>
      <c r="B104" s="330">
        <f>IF(C104&lt;&gt;"",SUBTOTAL(103,$C$13:C104),"")</f>
        <v>92</v>
      </c>
      <c r="C104" s="329" t="s">
        <v>377</v>
      </c>
      <c r="D104" s="325" t="s">
        <v>60</v>
      </c>
      <c r="E104" s="328" t="s">
        <v>55</v>
      </c>
      <c r="F104" s="327">
        <v>0</v>
      </c>
      <c r="G104" s="528">
        <v>897</v>
      </c>
      <c r="H104" s="326">
        <v>134.1</v>
      </c>
      <c r="I104" s="325" t="s">
        <v>65</v>
      </c>
      <c r="J104" s="324" t="s">
        <v>1</v>
      </c>
      <c r="K104" s="323"/>
      <c r="L104" s="321"/>
      <c r="M104" s="321" t="s">
        <v>523</v>
      </c>
      <c r="N104" s="322"/>
      <c r="O104" s="321"/>
      <c r="P104" s="321" t="s">
        <v>476</v>
      </c>
      <c r="Q104" s="441" t="s">
        <v>451</v>
      </c>
      <c r="R104" s="312"/>
      <c r="S104" s="308"/>
      <c r="T104" s="308">
        <f t="shared" si="69"/>
        <v>134.1</v>
      </c>
      <c r="U104" s="295" t="e">
        <f>VLOOKUP(A104,#REF!,27,0)</f>
        <v>#REF!</v>
      </c>
      <c r="V104" s="294" t="e">
        <f t="shared" si="63"/>
        <v>#REF!</v>
      </c>
      <c r="W104" s="305"/>
      <c r="X104" s="319">
        <f t="shared" si="48"/>
        <v>0</v>
      </c>
      <c r="Y104" s="319">
        <f t="shared" si="49"/>
        <v>0</v>
      </c>
      <c r="Z104" s="319">
        <f t="shared" si="50"/>
        <v>0</v>
      </c>
      <c r="AA104" s="319">
        <f t="shared" si="51"/>
        <v>0</v>
      </c>
      <c r="AB104" s="319">
        <f t="shared" si="52"/>
        <v>0</v>
      </c>
      <c r="AC104" s="319">
        <f t="shared" si="53"/>
        <v>0</v>
      </c>
      <c r="AD104" s="319">
        <f t="shared" si="54"/>
        <v>0</v>
      </c>
      <c r="AF104" s="319">
        <f t="shared" si="55"/>
        <v>0</v>
      </c>
      <c r="AG104" s="319">
        <f t="shared" si="56"/>
        <v>0</v>
      </c>
      <c r="AH104" s="319">
        <f t="shared" si="57"/>
        <v>0</v>
      </c>
      <c r="AI104" s="319">
        <f t="shared" si="58"/>
        <v>1</v>
      </c>
      <c r="AJ104" s="319">
        <f t="shared" si="59"/>
        <v>0</v>
      </c>
      <c r="AK104" s="319">
        <f t="shared" si="60"/>
        <v>0</v>
      </c>
      <c r="AL104" s="319">
        <f t="shared" si="61"/>
        <v>0</v>
      </c>
    </row>
    <row r="105" spans="1:38" ht="19.5" customHeight="1">
      <c r="A105" s="279" t="str">
        <f t="shared" si="47"/>
        <v>17..1168</v>
      </c>
      <c r="B105" s="330">
        <f>IF(C105&lt;&gt;"",SUBTOTAL(103,$C$13:C105),"")</f>
        <v>93</v>
      </c>
      <c r="C105" s="329" t="s">
        <v>377</v>
      </c>
      <c r="D105" s="325" t="s">
        <v>281</v>
      </c>
      <c r="E105" s="328" t="s">
        <v>55</v>
      </c>
      <c r="F105" s="327">
        <v>0</v>
      </c>
      <c r="G105" s="327">
        <v>348</v>
      </c>
      <c r="H105" s="326">
        <v>123.2</v>
      </c>
      <c r="I105" s="325" t="s">
        <v>65</v>
      </c>
      <c r="J105" s="324" t="s">
        <v>1</v>
      </c>
      <c r="K105" s="323"/>
      <c r="L105" s="321"/>
      <c r="M105" s="321" t="s">
        <v>523</v>
      </c>
      <c r="N105" s="322"/>
      <c r="O105" s="321"/>
      <c r="P105" s="321"/>
      <c r="Q105" s="441" t="s">
        <v>451</v>
      </c>
      <c r="R105" s="312"/>
      <c r="S105" s="308"/>
      <c r="T105" s="308">
        <f t="shared" si="69"/>
        <v>123.2</v>
      </c>
      <c r="U105" s="295" t="e">
        <f>VLOOKUP(A105,#REF!,27,0)</f>
        <v>#REF!</v>
      </c>
      <c r="V105" s="294" t="e">
        <f t="shared" si="63"/>
        <v>#REF!</v>
      </c>
      <c r="W105" s="305"/>
      <c r="X105" s="319">
        <f t="shared" si="48"/>
        <v>0</v>
      </c>
      <c r="Y105" s="319">
        <f t="shared" si="49"/>
        <v>0</v>
      </c>
      <c r="Z105" s="319">
        <f t="shared" si="50"/>
        <v>0</v>
      </c>
      <c r="AA105" s="319">
        <f t="shared" si="51"/>
        <v>0</v>
      </c>
      <c r="AB105" s="319">
        <f t="shared" si="52"/>
        <v>0</v>
      </c>
      <c r="AC105" s="319">
        <f t="shared" si="53"/>
        <v>0</v>
      </c>
      <c r="AD105" s="319">
        <f t="shared" si="54"/>
        <v>0</v>
      </c>
      <c r="AF105" s="319">
        <f t="shared" si="55"/>
        <v>0</v>
      </c>
      <c r="AG105" s="319">
        <f t="shared" si="56"/>
        <v>0</v>
      </c>
      <c r="AH105" s="319">
        <f t="shared" si="57"/>
        <v>1</v>
      </c>
      <c r="AI105" s="319">
        <f t="shared" si="58"/>
        <v>0</v>
      </c>
      <c r="AJ105" s="319">
        <f t="shared" si="59"/>
        <v>0</v>
      </c>
      <c r="AK105" s="319">
        <f t="shared" si="60"/>
        <v>0</v>
      </c>
      <c r="AL105" s="319">
        <f t="shared" si="61"/>
        <v>0</v>
      </c>
    </row>
    <row r="106" spans="1:38" ht="19.5" customHeight="1">
      <c r="A106" s="279" t="str">
        <f t="shared" si="47"/>
        <v>17..1169</v>
      </c>
      <c r="B106" s="330">
        <f>IF(C106&lt;&gt;"",SUBTOTAL(103,$C$13:C106),"")</f>
        <v>94</v>
      </c>
      <c r="C106" s="329" t="s">
        <v>377</v>
      </c>
      <c r="D106" s="325" t="s">
        <v>282</v>
      </c>
      <c r="E106" s="328" t="s">
        <v>55</v>
      </c>
      <c r="F106" s="327">
        <v>0</v>
      </c>
      <c r="G106" s="327">
        <v>574</v>
      </c>
      <c r="H106" s="326">
        <v>443.9</v>
      </c>
      <c r="I106" s="325" t="s">
        <v>65</v>
      </c>
      <c r="J106" s="324" t="s">
        <v>1</v>
      </c>
      <c r="K106" s="323"/>
      <c r="L106" s="321"/>
      <c r="M106" s="321" t="s">
        <v>523</v>
      </c>
      <c r="N106" s="322"/>
      <c r="O106" s="321"/>
      <c r="P106" s="321"/>
      <c r="Q106" s="441" t="s">
        <v>451</v>
      </c>
      <c r="R106" s="312"/>
      <c r="S106" s="308"/>
      <c r="T106" s="308">
        <f t="shared" si="69"/>
        <v>443.9</v>
      </c>
      <c r="U106" s="295" t="e">
        <f>VLOOKUP(A106,#REF!,27,0)</f>
        <v>#REF!</v>
      </c>
      <c r="V106" s="294" t="e">
        <f t="shared" si="63"/>
        <v>#REF!</v>
      </c>
      <c r="W106" s="305"/>
      <c r="X106" s="319">
        <f t="shared" si="48"/>
        <v>0</v>
      </c>
      <c r="Y106" s="319">
        <f t="shared" si="49"/>
        <v>0</v>
      </c>
      <c r="Z106" s="319">
        <f t="shared" si="50"/>
        <v>0</v>
      </c>
      <c r="AA106" s="319">
        <f t="shared" si="51"/>
        <v>0</v>
      </c>
      <c r="AB106" s="319">
        <f t="shared" si="52"/>
        <v>0</v>
      </c>
      <c r="AC106" s="319">
        <f t="shared" si="53"/>
        <v>0</v>
      </c>
      <c r="AD106" s="319">
        <f t="shared" si="54"/>
        <v>0</v>
      </c>
      <c r="AF106" s="319">
        <f t="shared" si="55"/>
        <v>0</v>
      </c>
      <c r="AG106" s="319">
        <f t="shared" si="56"/>
        <v>0</v>
      </c>
      <c r="AH106" s="319">
        <f t="shared" si="57"/>
        <v>0</v>
      </c>
      <c r="AI106" s="319">
        <f t="shared" si="58"/>
        <v>1</v>
      </c>
      <c r="AJ106" s="319">
        <f t="shared" si="59"/>
        <v>0</v>
      </c>
      <c r="AK106" s="319">
        <f t="shared" si="60"/>
        <v>0</v>
      </c>
      <c r="AL106" s="319">
        <f t="shared" si="61"/>
        <v>0</v>
      </c>
    </row>
    <row r="107" spans="1:38" ht="46.8">
      <c r="A107" s="279" t="str">
        <f t="shared" si="47"/>
        <v>18..861</v>
      </c>
      <c r="B107" s="339">
        <f>IF(C107&lt;&gt;"",SUBTOTAL(103,$C$13:C107),"")</f>
        <v>95</v>
      </c>
      <c r="C107" s="329" t="s">
        <v>445</v>
      </c>
      <c r="D107" s="336" t="s">
        <v>284</v>
      </c>
      <c r="E107" s="338" t="s">
        <v>55</v>
      </c>
      <c r="F107" s="524">
        <v>0</v>
      </c>
      <c r="G107" s="524">
        <v>1639</v>
      </c>
      <c r="H107" s="337">
        <v>1585.6</v>
      </c>
      <c r="I107" s="336" t="s">
        <v>66</v>
      </c>
      <c r="J107" s="335" t="s">
        <v>284</v>
      </c>
      <c r="K107" s="341">
        <v>1501.6</v>
      </c>
      <c r="L107" s="333" t="s">
        <v>47</v>
      </c>
      <c r="M107" s="333" t="s">
        <v>435</v>
      </c>
      <c r="N107" s="322"/>
      <c r="O107" s="321"/>
      <c r="P107" s="321" t="s">
        <v>475</v>
      </c>
      <c r="Q107" s="441" t="s">
        <v>451</v>
      </c>
      <c r="R107" s="312"/>
      <c r="S107" s="308"/>
      <c r="T107" s="308">
        <f t="shared" ref="T107:T110" si="70">H107</f>
        <v>1585.6</v>
      </c>
      <c r="U107" s="295" t="e">
        <f>VLOOKUP(A107,#REF!,27,0)</f>
        <v>#REF!</v>
      </c>
      <c r="V107" s="294" t="e">
        <f t="shared" si="63"/>
        <v>#REF!</v>
      </c>
      <c r="W107" s="305"/>
      <c r="X107" s="319">
        <f t="shared" si="48"/>
        <v>0</v>
      </c>
      <c r="Y107" s="319">
        <f t="shared" si="49"/>
        <v>0</v>
      </c>
      <c r="Z107" s="319">
        <f t="shared" si="50"/>
        <v>0</v>
      </c>
      <c r="AA107" s="319">
        <f t="shared" si="51"/>
        <v>0</v>
      </c>
      <c r="AB107" s="319">
        <f t="shared" si="52"/>
        <v>0</v>
      </c>
      <c r="AC107" s="319">
        <f t="shared" si="53"/>
        <v>0</v>
      </c>
      <c r="AD107" s="319">
        <f t="shared" si="54"/>
        <v>0</v>
      </c>
      <c r="AF107" s="319">
        <f t="shared" si="55"/>
        <v>0</v>
      </c>
      <c r="AG107" s="319">
        <f t="shared" si="56"/>
        <v>0</v>
      </c>
      <c r="AH107" s="319">
        <f t="shared" si="57"/>
        <v>0</v>
      </c>
      <c r="AI107" s="319">
        <f t="shared" si="58"/>
        <v>0</v>
      </c>
      <c r="AJ107" s="319">
        <f t="shared" si="59"/>
        <v>1</v>
      </c>
      <c r="AK107" s="319">
        <f t="shared" si="60"/>
        <v>0</v>
      </c>
      <c r="AL107" s="319">
        <f t="shared" si="61"/>
        <v>0</v>
      </c>
    </row>
    <row r="108" spans="1:38" ht="15.6">
      <c r="A108" s="279" t="str">
        <f t="shared" si="47"/>
        <v>18..863</v>
      </c>
      <c r="B108" s="330">
        <f>IF(C108&lt;&gt;"",SUBTOTAL(103,$C$13:C108),"")</f>
        <v>96</v>
      </c>
      <c r="C108" s="329" t="s">
        <v>446</v>
      </c>
      <c r="D108" s="325" t="s">
        <v>116</v>
      </c>
      <c r="E108" s="328" t="s">
        <v>55</v>
      </c>
      <c r="F108" s="327">
        <v>0</v>
      </c>
      <c r="G108" s="327">
        <v>964</v>
      </c>
      <c r="H108" s="326">
        <v>451.4</v>
      </c>
      <c r="I108" s="325" t="s">
        <v>66</v>
      </c>
      <c r="J108" s="324" t="s">
        <v>116</v>
      </c>
      <c r="K108" s="322">
        <v>800.4</v>
      </c>
      <c r="L108" s="321" t="s">
        <v>47</v>
      </c>
      <c r="M108" s="321" t="s">
        <v>435</v>
      </c>
      <c r="N108" s="322"/>
      <c r="O108" s="321"/>
      <c r="P108" s="321"/>
      <c r="Q108" s="441" t="s">
        <v>451</v>
      </c>
      <c r="R108" s="312"/>
      <c r="S108" s="308"/>
      <c r="T108" s="308">
        <f t="shared" si="70"/>
        <v>451.4</v>
      </c>
      <c r="U108" s="295" t="e">
        <f>VLOOKUP(A108,#REF!,27,0)</f>
        <v>#REF!</v>
      </c>
      <c r="V108" s="294" t="e">
        <f t="shared" si="63"/>
        <v>#REF!</v>
      </c>
      <c r="W108" s="305"/>
      <c r="X108" s="319">
        <f t="shared" si="48"/>
        <v>0</v>
      </c>
      <c r="Y108" s="319">
        <f t="shared" si="49"/>
        <v>0</v>
      </c>
      <c r="Z108" s="319">
        <f t="shared" si="50"/>
        <v>0</v>
      </c>
      <c r="AA108" s="319">
        <f t="shared" si="51"/>
        <v>0</v>
      </c>
      <c r="AB108" s="319">
        <f t="shared" si="52"/>
        <v>0</v>
      </c>
      <c r="AC108" s="319">
        <f t="shared" si="53"/>
        <v>0</v>
      </c>
      <c r="AD108" s="319">
        <f t="shared" si="54"/>
        <v>0</v>
      </c>
      <c r="AF108" s="319">
        <f t="shared" si="55"/>
        <v>0</v>
      </c>
      <c r="AG108" s="319">
        <f t="shared" si="56"/>
        <v>0</v>
      </c>
      <c r="AH108" s="319">
        <f t="shared" si="57"/>
        <v>0</v>
      </c>
      <c r="AI108" s="319">
        <f t="shared" si="58"/>
        <v>1</v>
      </c>
      <c r="AJ108" s="319">
        <f t="shared" si="59"/>
        <v>0</v>
      </c>
      <c r="AK108" s="319">
        <f t="shared" si="60"/>
        <v>0</v>
      </c>
      <c r="AL108" s="319">
        <f t="shared" si="61"/>
        <v>0</v>
      </c>
    </row>
    <row r="109" spans="1:38" ht="19.5" customHeight="1">
      <c r="A109" s="279" t="str">
        <f t="shared" ref="A109:A121" si="71">I109&amp;".."&amp;D109</f>
        <v>18..1110</v>
      </c>
      <c r="B109" s="330">
        <f>IF(C109&lt;&gt;"",SUBTOTAL(103,$C$13:C109),"")</f>
        <v>97</v>
      </c>
      <c r="C109" s="329" t="s">
        <v>377</v>
      </c>
      <c r="D109" s="325" t="s">
        <v>285</v>
      </c>
      <c r="E109" s="328" t="s">
        <v>55</v>
      </c>
      <c r="F109" s="327">
        <v>0</v>
      </c>
      <c r="G109" s="327">
        <v>1196</v>
      </c>
      <c r="H109" s="326">
        <v>350.8</v>
      </c>
      <c r="I109" s="325" t="s">
        <v>66</v>
      </c>
      <c r="J109" s="324" t="s">
        <v>1</v>
      </c>
      <c r="K109" s="323"/>
      <c r="L109" s="321"/>
      <c r="M109" s="321" t="s">
        <v>523</v>
      </c>
      <c r="N109" s="322"/>
      <c r="O109" s="321"/>
      <c r="P109" s="321"/>
      <c r="Q109" s="441" t="s">
        <v>451</v>
      </c>
      <c r="R109" s="312"/>
      <c r="S109" s="308"/>
      <c r="T109" s="308">
        <f t="shared" si="70"/>
        <v>350.8</v>
      </c>
      <c r="U109" s="295" t="e">
        <f>VLOOKUP(A109,#REF!,27,0)</f>
        <v>#REF!</v>
      </c>
      <c r="V109" s="294" t="e">
        <f t="shared" si="63"/>
        <v>#REF!</v>
      </c>
      <c r="W109" s="305"/>
      <c r="X109" s="319">
        <f t="shared" ref="X109:X119" si="72">IF(AND($F109&gt;0,$F109&lt;=100),1,0)</f>
        <v>0</v>
      </c>
      <c r="Y109" s="319">
        <f t="shared" ref="Y109:Y119" si="73">IF(AND($F109&gt;100,$F109&lt;=300),1,0)</f>
        <v>0</v>
      </c>
      <c r="Z109" s="319">
        <f t="shared" ref="Z109:Z119" si="74">IF(AND($F109&gt;300,$F109&lt;=500),1,0)</f>
        <v>0</v>
      </c>
      <c r="AA109" s="319">
        <f t="shared" ref="AA109:AA119" si="75">IF(AND($F109&gt;500,$F109&lt;=1000),1,0)</f>
        <v>0</v>
      </c>
      <c r="AB109" s="319">
        <f t="shared" ref="AB109:AB119" si="76">IF(AND($F109&gt;1000,$F109&lt;=3000),1,0)</f>
        <v>0</v>
      </c>
      <c r="AC109" s="319">
        <f t="shared" ref="AC109:AC119" si="77">IF(AND($F109&gt;3000,$F109&lt;=10000),1,0)</f>
        <v>0</v>
      </c>
      <c r="AD109" s="319">
        <f t="shared" ref="AD109:AD119" si="78">IF(AND($F109&gt;10000,$F109&lt;=100000),1,0)</f>
        <v>0</v>
      </c>
      <c r="AF109" s="319">
        <f t="shared" ref="AF109:AF120" si="79">IF(AND(G109&lt;=100,G109&gt;0),1,0)</f>
        <v>0</v>
      </c>
      <c r="AG109" s="319">
        <f t="shared" ref="AG109:AG120" si="80">IF(AND($G109&gt;100,$G109&lt;=300),1,0)</f>
        <v>0</v>
      </c>
      <c r="AH109" s="319">
        <f t="shared" ref="AH109:AH120" si="81">IF(AND($G109&gt;300,$G109&lt;=500),1,0)</f>
        <v>0</v>
      </c>
      <c r="AI109" s="319">
        <f t="shared" ref="AI109:AI120" si="82">IF(AND($G109&gt;500,$G109&lt;=1000),1,0)</f>
        <v>0</v>
      </c>
      <c r="AJ109" s="319">
        <f t="shared" ref="AJ109:AJ120" si="83">IF(AND($G109&gt;1000,$G109&lt;=3000),1,0)</f>
        <v>1</v>
      </c>
      <c r="AK109" s="319">
        <f t="shared" ref="AK109:AK120" si="84">IF(AND($G109&gt;3000,$G109&lt;=10000),1,0)</f>
        <v>0</v>
      </c>
      <c r="AL109" s="319">
        <f t="shared" ref="AL109:AL120" si="85">IF(AND($G109&gt;10000,$G109&lt;=100000),1,0)</f>
        <v>0</v>
      </c>
    </row>
    <row r="110" spans="1:38" ht="31.2">
      <c r="A110" s="279" t="str">
        <f t="shared" si="71"/>
        <v>18..1111</v>
      </c>
      <c r="B110" s="330">
        <f>IF(C110&lt;&gt;"",SUBTOTAL(103,$C$13:C110),"")</f>
        <v>98</v>
      </c>
      <c r="C110" s="329" t="s">
        <v>400</v>
      </c>
      <c r="D110" s="325" t="s">
        <v>286</v>
      </c>
      <c r="E110" s="328" t="s">
        <v>55</v>
      </c>
      <c r="F110" s="327">
        <v>0</v>
      </c>
      <c r="G110" s="327">
        <v>764</v>
      </c>
      <c r="H110" s="326">
        <v>27.9</v>
      </c>
      <c r="I110" s="325" t="s">
        <v>66</v>
      </c>
      <c r="J110" s="324" t="s">
        <v>1</v>
      </c>
      <c r="K110" s="322"/>
      <c r="L110" s="321"/>
      <c r="M110" s="321" t="s">
        <v>435</v>
      </c>
      <c r="N110" s="322"/>
      <c r="O110" s="321"/>
      <c r="P110" s="321"/>
      <c r="Q110" s="441" t="s">
        <v>451</v>
      </c>
      <c r="R110" s="312"/>
      <c r="S110" s="308"/>
      <c r="T110" s="308">
        <f t="shared" si="70"/>
        <v>27.9</v>
      </c>
      <c r="U110" s="295" t="e">
        <f>VLOOKUP(A110,#REF!,27,0)</f>
        <v>#REF!</v>
      </c>
      <c r="V110" s="294" t="e">
        <f t="shared" si="63"/>
        <v>#REF!</v>
      </c>
      <c r="W110" s="305"/>
      <c r="X110" s="319">
        <f t="shared" si="72"/>
        <v>0</v>
      </c>
      <c r="Y110" s="319">
        <f t="shared" si="73"/>
        <v>0</v>
      </c>
      <c r="Z110" s="319">
        <f t="shared" si="74"/>
        <v>0</v>
      </c>
      <c r="AA110" s="319">
        <f t="shared" si="75"/>
        <v>0</v>
      </c>
      <c r="AB110" s="319">
        <f t="shared" si="76"/>
        <v>0</v>
      </c>
      <c r="AC110" s="319">
        <f t="shared" si="77"/>
        <v>0</v>
      </c>
      <c r="AD110" s="319">
        <f t="shared" si="78"/>
        <v>0</v>
      </c>
      <c r="AF110" s="319">
        <f t="shared" si="79"/>
        <v>0</v>
      </c>
      <c r="AG110" s="319">
        <f t="shared" si="80"/>
        <v>0</v>
      </c>
      <c r="AH110" s="319">
        <f t="shared" si="81"/>
        <v>0</v>
      </c>
      <c r="AI110" s="319">
        <f t="shared" si="82"/>
        <v>1</v>
      </c>
      <c r="AJ110" s="319">
        <f t="shared" si="83"/>
        <v>0</v>
      </c>
      <c r="AK110" s="319">
        <f t="shared" si="84"/>
        <v>0</v>
      </c>
      <c r="AL110" s="319">
        <f t="shared" si="85"/>
        <v>0</v>
      </c>
    </row>
    <row r="111" spans="1:38" ht="19.5" customHeight="1">
      <c r="A111" s="279" t="str">
        <f t="shared" si="71"/>
        <v>23..43</v>
      </c>
      <c r="B111" s="330">
        <f>IF(C111&lt;&gt;"",SUBTOTAL(103,$C$13:C111),"")</f>
        <v>99</v>
      </c>
      <c r="C111" s="329" t="s">
        <v>377</v>
      </c>
      <c r="D111" s="325" t="s">
        <v>89</v>
      </c>
      <c r="E111" s="328" t="s">
        <v>55</v>
      </c>
      <c r="F111" s="327">
        <v>0</v>
      </c>
      <c r="G111" s="327">
        <v>342</v>
      </c>
      <c r="H111" s="326">
        <v>81.3</v>
      </c>
      <c r="I111" s="325" t="s">
        <v>70</v>
      </c>
      <c r="J111" s="324" t="s">
        <v>89</v>
      </c>
      <c r="K111" s="323">
        <v>291.2</v>
      </c>
      <c r="L111" s="321" t="s">
        <v>421</v>
      </c>
      <c r="M111" s="321" t="s">
        <v>523</v>
      </c>
      <c r="N111" s="322"/>
      <c r="O111" s="321"/>
      <c r="P111" s="321" t="s">
        <v>474</v>
      </c>
      <c r="Q111" s="441" t="s">
        <v>451</v>
      </c>
      <c r="R111" s="312"/>
      <c r="S111" s="308"/>
      <c r="T111" s="308">
        <f>H111</f>
        <v>81.3</v>
      </c>
      <c r="U111" s="295" t="e">
        <f>VLOOKUP(A111,#REF!,27,0)</f>
        <v>#REF!</v>
      </c>
      <c r="V111" s="294" t="e">
        <f t="shared" si="63"/>
        <v>#REF!</v>
      </c>
      <c r="W111" s="305"/>
      <c r="X111" s="319">
        <f t="shared" si="72"/>
        <v>0</v>
      </c>
      <c r="Y111" s="319">
        <f t="shared" si="73"/>
        <v>0</v>
      </c>
      <c r="Z111" s="319">
        <f t="shared" si="74"/>
        <v>0</v>
      </c>
      <c r="AA111" s="319">
        <f t="shared" si="75"/>
        <v>0</v>
      </c>
      <c r="AB111" s="319">
        <f t="shared" si="76"/>
        <v>0</v>
      </c>
      <c r="AC111" s="319">
        <f t="shared" si="77"/>
        <v>0</v>
      </c>
      <c r="AD111" s="319">
        <f t="shared" si="78"/>
        <v>0</v>
      </c>
      <c r="AF111" s="319">
        <f t="shared" si="79"/>
        <v>0</v>
      </c>
      <c r="AG111" s="319">
        <f t="shared" si="80"/>
        <v>0</v>
      </c>
      <c r="AH111" s="319">
        <f t="shared" si="81"/>
        <v>1</v>
      </c>
      <c r="AI111" s="319">
        <f t="shared" si="82"/>
        <v>0</v>
      </c>
      <c r="AJ111" s="319">
        <f t="shared" si="83"/>
        <v>0</v>
      </c>
      <c r="AK111" s="319">
        <f t="shared" si="84"/>
        <v>0</v>
      </c>
      <c r="AL111" s="319">
        <f t="shared" si="85"/>
        <v>0</v>
      </c>
    </row>
    <row r="112" spans="1:38" ht="19.5" customHeight="1">
      <c r="A112" s="279" t="str">
        <f t="shared" si="71"/>
        <v>23..83</v>
      </c>
      <c r="B112" s="330">
        <f>IF(C112&lt;&gt;"",SUBTOTAL(103,$C$13:C112),"")</f>
        <v>100</v>
      </c>
      <c r="C112" s="329" t="s">
        <v>377</v>
      </c>
      <c r="D112" s="325" t="s">
        <v>122</v>
      </c>
      <c r="E112" s="328" t="s">
        <v>55</v>
      </c>
      <c r="F112" s="327">
        <v>0</v>
      </c>
      <c r="G112" s="327">
        <v>336</v>
      </c>
      <c r="H112" s="326">
        <v>336</v>
      </c>
      <c r="I112" s="325" t="s">
        <v>70</v>
      </c>
      <c r="J112" s="324" t="s">
        <v>122</v>
      </c>
      <c r="K112" s="323">
        <v>78</v>
      </c>
      <c r="L112" s="321" t="s">
        <v>47</v>
      </c>
      <c r="M112" s="321" t="s">
        <v>523</v>
      </c>
      <c r="N112" s="322"/>
      <c r="O112" s="321"/>
      <c r="P112" s="321" t="s">
        <v>474</v>
      </c>
      <c r="Q112" s="441" t="s">
        <v>451</v>
      </c>
      <c r="R112" s="312"/>
      <c r="S112" s="308"/>
      <c r="T112" s="308">
        <f>H112</f>
        <v>336</v>
      </c>
      <c r="U112" s="295" t="e">
        <f>VLOOKUP(A112,#REF!,27,0)</f>
        <v>#REF!</v>
      </c>
      <c r="V112" s="294" t="e">
        <f t="shared" si="63"/>
        <v>#REF!</v>
      </c>
      <c r="W112" s="305"/>
      <c r="X112" s="319">
        <f t="shared" si="72"/>
        <v>0</v>
      </c>
      <c r="Y112" s="319">
        <f t="shared" si="73"/>
        <v>0</v>
      </c>
      <c r="Z112" s="319">
        <f t="shared" si="74"/>
        <v>0</v>
      </c>
      <c r="AA112" s="319">
        <f t="shared" si="75"/>
        <v>0</v>
      </c>
      <c r="AB112" s="319">
        <f t="shared" si="76"/>
        <v>0</v>
      </c>
      <c r="AC112" s="319">
        <f t="shared" si="77"/>
        <v>0</v>
      </c>
      <c r="AD112" s="319">
        <f t="shared" si="78"/>
        <v>0</v>
      </c>
      <c r="AF112" s="319">
        <f t="shared" si="79"/>
        <v>0</v>
      </c>
      <c r="AG112" s="319">
        <f t="shared" si="80"/>
        <v>0</v>
      </c>
      <c r="AH112" s="319">
        <f t="shared" si="81"/>
        <v>1</v>
      </c>
      <c r="AI112" s="319">
        <f t="shared" si="82"/>
        <v>0</v>
      </c>
      <c r="AJ112" s="319">
        <f t="shared" si="83"/>
        <v>0</v>
      </c>
      <c r="AK112" s="319">
        <f t="shared" si="84"/>
        <v>0</v>
      </c>
      <c r="AL112" s="319">
        <f t="shared" si="85"/>
        <v>0</v>
      </c>
    </row>
    <row r="113" spans="1:38" ht="19.5" customHeight="1">
      <c r="A113" s="279" t="str">
        <f t="shared" si="71"/>
        <v>23..89</v>
      </c>
      <c r="B113" s="330">
        <f>IF(C113&lt;&gt;"",SUBTOTAL(103,$C$13:C113),"")</f>
        <v>101</v>
      </c>
      <c r="C113" s="332" t="s">
        <v>377</v>
      </c>
      <c r="D113" s="325" t="s">
        <v>129</v>
      </c>
      <c r="E113" s="328" t="s">
        <v>44</v>
      </c>
      <c r="F113" s="327">
        <v>144</v>
      </c>
      <c r="G113" s="327">
        <v>0</v>
      </c>
      <c r="H113" s="326">
        <v>144</v>
      </c>
      <c r="I113" s="325" t="s">
        <v>70</v>
      </c>
      <c r="J113" s="324" t="s">
        <v>129</v>
      </c>
      <c r="K113" s="322">
        <v>144</v>
      </c>
      <c r="L113" s="321" t="s">
        <v>44</v>
      </c>
      <c r="M113" s="321" t="s">
        <v>523</v>
      </c>
      <c r="N113" s="322"/>
      <c r="O113" s="321"/>
      <c r="P113" s="321"/>
      <c r="Q113" s="441" t="s">
        <v>451</v>
      </c>
      <c r="R113" s="312"/>
      <c r="S113" s="308"/>
      <c r="T113" s="308">
        <f t="shared" ref="T113:T115" si="86">H113</f>
        <v>144</v>
      </c>
      <c r="U113" s="295" t="e">
        <f>VLOOKUP(A113,#REF!,27,0)</f>
        <v>#REF!</v>
      </c>
      <c r="V113" s="294" t="e">
        <f t="shared" si="63"/>
        <v>#REF!</v>
      </c>
      <c r="W113" s="305"/>
      <c r="X113" s="319">
        <f t="shared" si="72"/>
        <v>0</v>
      </c>
      <c r="Y113" s="319">
        <f t="shared" si="73"/>
        <v>1</v>
      </c>
      <c r="Z113" s="319">
        <f t="shared" si="74"/>
        <v>0</v>
      </c>
      <c r="AA113" s="319">
        <f t="shared" si="75"/>
        <v>0</v>
      </c>
      <c r="AB113" s="319">
        <f t="shared" si="76"/>
        <v>0</v>
      </c>
      <c r="AC113" s="319">
        <f t="shared" si="77"/>
        <v>0</v>
      </c>
      <c r="AD113" s="319">
        <f t="shared" si="78"/>
        <v>0</v>
      </c>
      <c r="AF113" s="319">
        <f t="shared" si="79"/>
        <v>0</v>
      </c>
      <c r="AG113" s="319">
        <f t="shared" si="80"/>
        <v>0</v>
      </c>
      <c r="AH113" s="319">
        <f t="shared" si="81"/>
        <v>0</v>
      </c>
      <c r="AI113" s="319">
        <f t="shared" si="82"/>
        <v>0</v>
      </c>
      <c r="AJ113" s="319">
        <f t="shared" si="83"/>
        <v>0</v>
      </c>
      <c r="AK113" s="319">
        <f t="shared" si="84"/>
        <v>0</v>
      </c>
      <c r="AL113" s="319">
        <f t="shared" si="85"/>
        <v>0</v>
      </c>
    </row>
    <row r="114" spans="1:38" ht="19.5" customHeight="1">
      <c r="A114" s="279" t="str">
        <f t="shared" si="71"/>
        <v>23..90</v>
      </c>
      <c r="B114" s="330">
        <f>IF(C114&lt;&gt;"",SUBTOTAL(103,$C$13:C114),"")</f>
        <v>102</v>
      </c>
      <c r="C114" s="332" t="s">
        <v>377</v>
      </c>
      <c r="D114" s="325" t="s">
        <v>131</v>
      </c>
      <c r="E114" s="328" t="s">
        <v>44</v>
      </c>
      <c r="F114" s="327">
        <v>124</v>
      </c>
      <c r="G114" s="327">
        <v>0</v>
      </c>
      <c r="H114" s="326">
        <v>124</v>
      </c>
      <c r="I114" s="325" t="s">
        <v>70</v>
      </c>
      <c r="J114" s="324" t="s">
        <v>131</v>
      </c>
      <c r="K114" s="322">
        <v>124</v>
      </c>
      <c r="L114" s="321" t="s">
        <v>44</v>
      </c>
      <c r="M114" s="321" t="s">
        <v>523</v>
      </c>
      <c r="N114" s="322"/>
      <c r="O114" s="321"/>
      <c r="P114" s="321"/>
      <c r="Q114" s="441" t="s">
        <v>451</v>
      </c>
      <c r="R114" s="312"/>
      <c r="S114" s="308"/>
      <c r="T114" s="308">
        <f t="shared" si="86"/>
        <v>124</v>
      </c>
      <c r="U114" s="295" t="e">
        <f>VLOOKUP(A114,#REF!,27,0)</f>
        <v>#REF!</v>
      </c>
      <c r="V114" s="294" t="e">
        <f t="shared" si="63"/>
        <v>#REF!</v>
      </c>
      <c r="W114" s="305"/>
      <c r="X114" s="319">
        <f t="shared" si="72"/>
        <v>0</v>
      </c>
      <c r="Y114" s="319">
        <f t="shared" si="73"/>
        <v>1</v>
      </c>
      <c r="Z114" s="319">
        <f t="shared" si="74"/>
        <v>0</v>
      </c>
      <c r="AA114" s="319">
        <f t="shared" si="75"/>
        <v>0</v>
      </c>
      <c r="AB114" s="319">
        <f t="shared" si="76"/>
        <v>0</v>
      </c>
      <c r="AC114" s="319">
        <f t="shared" si="77"/>
        <v>0</v>
      </c>
      <c r="AD114" s="319">
        <f t="shared" si="78"/>
        <v>0</v>
      </c>
      <c r="AF114" s="319">
        <f t="shared" si="79"/>
        <v>0</v>
      </c>
      <c r="AG114" s="319">
        <f t="shared" si="80"/>
        <v>0</v>
      </c>
      <c r="AH114" s="319">
        <f t="shared" si="81"/>
        <v>0</v>
      </c>
      <c r="AI114" s="319">
        <f t="shared" si="82"/>
        <v>0</v>
      </c>
      <c r="AJ114" s="319">
        <f t="shared" si="83"/>
        <v>0</v>
      </c>
      <c r="AK114" s="319">
        <f t="shared" si="84"/>
        <v>0</v>
      </c>
      <c r="AL114" s="319">
        <f t="shared" si="85"/>
        <v>0</v>
      </c>
    </row>
    <row r="115" spans="1:38" ht="19.5" customHeight="1">
      <c r="A115" s="279" t="str">
        <f t="shared" si="71"/>
        <v>23..91</v>
      </c>
      <c r="B115" s="330">
        <f>IF(C115&lt;&gt;"",SUBTOTAL(103,$C$13:C115),"")</f>
        <v>103</v>
      </c>
      <c r="C115" s="332" t="s">
        <v>377</v>
      </c>
      <c r="D115" s="325" t="s">
        <v>133</v>
      </c>
      <c r="E115" s="328" t="s">
        <v>55</v>
      </c>
      <c r="F115" s="327">
        <v>307</v>
      </c>
      <c r="G115" s="327">
        <v>0</v>
      </c>
      <c r="H115" s="326">
        <v>200.3</v>
      </c>
      <c r="I115" s="325" t="s">
        <v>70</v>
      </c>
      <c r="J115" s="324" t="s">
        <v>133</v>
      </c>
      <c r="K115" s="322">
        <v>307</v>
      </c>
      <c r="L115" s="321" t="s">
        <v>55</v>
      </c>
      <c r="M115" s="321" t="s">
        <v>523</v>
      </c>
      <c r="N115" s="322"/>
      <c r="O115" s="321"/>
      <c r="P115" s="321"/>
      <c r="Q115" s="441" t="s">
        <v>451</v>
      </c>
      <c r="R115" s="312"/>
      <c r="S115" s="308"/>
      <c r="T115" s="308">
        <f t="shared" si="86"/>
        <v>200.3</v>
      </c>
      <c r="U115" s="295" t="e">
        <f>VLOOKUP(A115,#REF!,27,0)</f>
        <v>#REF!</v>
      </c>
      <c r="V115" s="294" t="e">
        <f t="shared" si="63"/>
        <v>#REF!</v>
      </c>
      <c r="W115" s="305"/>
      <c r="X115" s="319">
        <f t="shared" si="72"/>
        <v>0</v>
      </c>
      <c r="Y115" s="319">
        <f t="shared" si="73"/>
        <v>0</v>
      </c>
      <c r="Z115" s="319">
        <f t="shared" si="74"/>
        <v>1</v>
      </c>
      <c r="AA115" s="319">
        <f t="shared" si="75"/>
        <v>0</v>
      </c>
      <c r="AB115" s="319">
        <f t="shared" si="76"/>
        <v>0</v>
      </c>
      <c r="AC115" s="319">
        <f t="shared" si="77"/>
        <v>0</v>
      </c>
      <c r="AD115" s="319">
        <f t="shared" si="78"/>
        <v>0</v>
      </c>
      <c r="AF115" s="319">
        <f t="shared" si="79"/>
        <v>0</v>
      </c>
      <c r="AG115" s="319">
        <f t="shared" si="80"/>
        <v>0</v>
      </c>
      <c r="AH115" s="319">
        <f t="shared" si="81"/>
        <v>0</v>
      </c>
      <c r="AI115" s="319">
        <f t="shared" si="82"/>
        <v>0</v>
      </c>
      <c r="AJ115" s="319">
        <f t="shared" si="83"/>
        <v>0</v>
      </c>
      <c r="AK115" s="319">
        <f t="shared" si="84"/>
        <v>0</v>
      </c>
      <c r="AL115" s="319">
        <f t="shared" si="85"/>
        <v>0</v>
      </c>
    </row>
    <row r="116" spans="1:38" ht="15.6">
      <c r="A116" s="279" t="str">
        <f t="shared" si="71"/>
        <v>23..138</v>
      </c>
      <c r="B116" s="339">
        <f>IF(C116&lt;&gt;"",SUBTOTAL(103,$C$13:C116),"")</f>
        <v>104</v>
      </c>
      <c r="C116" s="329" t="s">
        <v>470</v>
      </c>
      <c r="D116" s="336" t="s">
        <v>162</v>
      </c>
      <c r="E116" s="338" t="s">
        <v>44</v>
      </c>
      <c r="F116" s="524">
        <v>753</v>
      </c>
      <c r="G116" s="524">
        <v>0</v>
      </c>
      <c r="H116" s="337">
        <v>718.4</v>
      </c>
      <c r="I116" s="336" t="s">
        <v>70</v>
      </c>
      <c r="J116" s="335">
        <v>138</v>
      </c>
      <c r="K116" s="341">
        <v>753</v>
      </c>
      <c r="L116" s="333" t="s">
        <v>44</v>
      </c>
      <c r="M116" s="333" t="s">
        <v>361</v>
      </c>
      <c r="N116" s="322">
        <f>F116+G116-K116</f>
        <v>0</v>
      </c>
      <c r="O116" s="321"/>
      <c r="P116" s="321" t="s">
        <v>473</v>
      </c>
      <c r="Q116" s="441" t="s">
        <v>451</v>
      </c>
      <c r="R116" s="312"/>
      <c r="S116" s="308"/>
      <c r="T116" s="308">
        <f t="shared" ref="T116:T117" si="87">H116</f>
        <v>718.4</v>
      </c>
      <c r="U116" s="295" t="e">
        <f>VLOOKUP(A116,#REF!,27,0)</f>
        <v>#REF!</v>
      </c>
      <c r="V116" s="294" t="e">
        <f t="shared" si="63"/>
        <v>#REF!</v>
      </c>
      <c r="W116" s="305"/>
      <c r="X116" s="319">
        <f t="shared" si="72"/>
        <v>0</v>
      </c>
      <c r="Y116" s="319">
        <f t="shared" si="73"/>
        <v>0</v>
      </c>
      <c r="Z116" s="319">
        <f t="shared" si="74"/>
        <v>0</v>
      </c>
      <c r="AA116" s="319">
        <f t="shared" si="75"/>
        <v>1</v>
      </c>
      <c r="AB116" s="319">
        <f t="shared" si="76"/>
        <v>0</v>
      </c>
      <c r="AC116" s="319">
        <f t="shared" si="77"/>
        <v>0</v>
      </c>
      <c r="AD116" s="319">
        <f t="shared" si="78"/>
        <v>0</v>
      </c>
      <c r="AF116" s="319">
        <f t="shared" si="79"/>
        <v>0</v>
      </c>
      <c r="AG116" s="319">
        <f t="shared" si="80"/>
        <v>0</v>
      </c>
      <c r="AH116" s="319">
        <f t="shared" si="81"/>
        <v>0</v>
      </c>
      <c r="AI116" s="319">
        <f t="shared" si="82"/>
        <v>0</v>
      </c>
      <c r="AJ116" s="319">
        <f t="shared" si="83"/>
        <v>0</v>
      </c>
      <c r="AK116" s="319">
        <f t="shared" si="84"/>
        <v>0</v>
      </c>
      <c r="AL116" s="319">
        <f t="shared" si="85"/>
        <v>0</v>
      </c>
    </row>
    <row r="117" spans="1:38" ht="109.2">
      <c r="A117" s="279" t="str">
        <f t="shared" si="71"/>
        <v>23..139</v>
      </c>
      <c r="B117" s="339">
        <f>IF(C117&lt;&gt;"",SUBTOTAL(103,$C$13:C117),"")</f>
        <v>105</v>
      </c>
      <c r="C117" s="329" t="s">
        <v>441</v>
      </c>
      <c r="D117" s="336" t="s">
        <v>163</v>
      </c>
      <c r="E117" s="338" t="s">
        <v>44</v>
      </c>
      <c r="F117" s="524">
        <v>383</v>
      </c>
      <c r="G117" s="524">
        <v>0</v>
      </c>
      <c r="H117" s="337">
        <v>383</v>
      </c>
      <c r="I117" s="336" t="s">
        <v>70</v>
      </c>
      <c r="J117" s="335">
        <v>139</v>
      </c>
      <c r="K117" s="341">
        <v>383</v>
      </c>
      <c r="L117" s="333" t="s">
        <v>44</v>
      </c>
      <c r="M117" s="333" t="s">
        <v>362</v>
      </c>
      <c r="N117" s="322">
        <f>F117+G117-K117</f>
        <v>0</v>
      </c>
      <c r="O117" s="321"/>
      <c r="P117" s="321" t="s">
        <v>472</v>
      </c>
      <c r="Q117" s="441" t="s">
        <v>451</v>
      </c>
      <c r="R117" s="312"/>
      <c r="S117" s="308"/>
      <c r="T117" s="308">
        <f t="shared" si="87"/>
        <v>383</v>
      </c>
      <c r="U117" s="295" t="e">
        <f>VLOOKUP(A117,#REF!,27,0)</f>
        <v>#REF!</v>
      </c>
      <c r="V117" s="294" t="e">
        <f t="shared" si="63"/>
        <v>#REF!</v>
      </c>
      <c r="W117" s="305"/>
      <c r="X117" s="319">
        <f t="shared" si="72"/>
        <v>0</v>
      </c>
      <c r="Y117" s="319">
        <f t="shared" si="73"/>
        <v>0</v>
      </c>
      <c r="Z117" s="319">
        <f t="shared" si="74"/>
        <v>1</v>
      </c>
      <c r="AA117" s="319">
        <f t="shared" si="75"/>
        <v>0</v>
      </c>
      <c r="AB117" s="319">
        <f t="shared" si="76"/>
        <v>0</v>
      </c>
      <c r="AC117" s="319">
        <f t="shared" si="77"/>
        <v>0</v>
      </c>
      <c r="AD117" s="319">
        <f t="shared" si="78"/>
        <v>0</v>
      </c>
      <c r="AF117" s="319">
        <f t="shared" si="79"/>
        <v>0</v>
      </c>
      <c r="AG117" s="319">
        <f t="shared" si="80"/>
        <v>0</v>
      </c>
      <c r="AH117" s="319">
        <f t="shared" si="81"/>
        <v>0</v>
      </c>
      <c r="AI117" s="319">
        <f t="shared" si="82"/>
        <v>0</v>
      </c>
      <c r="AJ117" s="319">
        <f t="shared" si="83"/>
        <v>0</v>
      </c>
      <c r="AK117" s="319">
        <f t="shared" si="84"/>
        <v>0</v>
      </c>
      <c r="AL117" s="319">
        <f t="shared" si="85"/>
        <v>0</v>
      </c>
    </row>
    <row r="118" spans="1:38" ht="46.8">
      <c r="A118" s="279" t="str">
        <f t="shared" si="71"/>
        <v>23..148</v>
      </c>
      <c r="B118" s="330">
        <f>IF(C118&lt;&gt;"",SUBTOTAL(103,$C$13:C118),"")</f>
        <v>106</v>
      </c>
      <c r="C118" s="329" t="s">
        <v>471</v>
      </c>
      <c r="D118" s="325">
        <v>148</v>
      </c>
      <c r="E118" s="328" t="s">
        <v>44</v>
      </c>
      <c r="F118" s="327">
        <v>1445</v>
      </c>
      <c r="G118" s="327">
        <v>0</v>
      </c>
      <c r="H118" s="326">
        <v>5.2</v>
      </c>
      <c r="I118" s="325">
        <v>23</v>
      </c>
      <c r="J118" s="324">
        <v>148</v>
      </c>
      <c r="K118" s="322">
        <v>1445</v>
      </c>
      <c r="L118" s="321" t="s">
        <v>44</v>
      </c>
      <c r="M118" s="321" t="s">
        <v>529</v>
      </c>
      <c r="N118" s="322">
        <f>F118+G118-K118</f>
        <v>0</v>
      </c>
      <c r="O118" s="321"/>
      <c r="P118" s="321"/>
      <c r="Q118" s="441" t="s">
        <v>451</v>
      </c>
      <c r="R118" s="331"/>
      <c r="S118" s="308"/>
      <c r="T118" s="308">
        <f>H118</f>
        <v>5.2</v>
      </c>
      <c r="U118" s="295" t="e">
        <f>VLOOKUP(A118,#REF!,27,0)</f>
        <v>#REF!</v>
      </c>
      <c r="V118" s="294" t="e">
        <f t="shared" si="63"/>
        <v>#REF!</v>
      </c>
      <c r="W118" s="305"/>
      <c r="X118" s="319">
        <f t="shared" si="72"/>
        <v>0</v>
      </c>
      <c r="Y118" s="319">
        <f t="shared" si="73"/>
        <v>0</v>
      </c>
      <c r="Z118" s="319">
        <f t="shared" si="74"/>
        <v>0</v>
      </c>
      <c r="AA118" s="319">
        <f t="shared" si="75"/>
        <v>0</v>
      </c>
      <c r="AB118" s="319">
        <f t="shared" si="76"/>
        <v>1</v>
      </c>
      <c r="AC118" s="319">
        <f t="shared" si="77"/>
        <v>0</v>
      </c>
      <c r="AD118" s="319">
        <f t="shared" si="78"/>
        <v>0</v>
      </c>
      <c r="AF118" s="319">
        <f t="shared" si="79"/>
        <v>0</v>
      </c>
      <c r="AG118" s="319">
        <f t="shared" si="80"/>
        <v>0</v>
      </c>
      <c r="AH118" s="319">
        <f t="shared" si="81"/>
        <v>0</v>
      </c>
      <c r="AI118" s="319">
        <f t="shared" si="82"/>
        <v>0</v>
      </c>
      <c r="AJ118" s="319">
        <f t="shared" si="83"/>
        <v>0</v>
      </c>
      <c r="AK118" s="319">
        <f t="shared" si="84"/>
        <v>0</v>
      </c>
      <c r="AL118" s="319">
        <f t="shared" si="85"/>
        <v>0</v>
      </c>
    </row>
    <row r="119" spans="1:38" ht="19.5" customHeight="1">
      <c r="A119" s="279" t="str">
        <f t="shared" si="71"/>
        <v>23..677</v>
      </c>
      <c r="B119" s="330">
        <f>IF(C119&lt;&gt;"",SUBTOTAL(103,$C$13:C119),"")</f>
        <v>107</v>
      </c>
      <c r="C119" s="329" t="s">
        <v>377</v>
      </c>
      <c r="D119" s="325" t="s">
        <v>100</v>
      </c>
      <c r="E119" s="328" t="s">
        <v>55</v>
      </c>
      <c r="F119" s="326">
        <v>0</v>
      </c>
      <c r="G119" s="327">
        <v>881</v>
      </c>
      <c r="H119" s="326">
        <v>328.5</v>
      </c>
      <c r="I119" s="325" t="s">
        <v>70</v>
      </c>
      <c r="J119" s="324" t="s">
        <v>1</v>
      </c>
      <c r="K119" s="323"/>
      <c r="L119" s="321"/>
      <c r="M119" s="321" t="s">
        <v>523</v>
      </c>
      <c r="N119" s="322"/>
      <c r="O119" s="321"/>
      <c r="P119" s="321"/>
      <c r="Q119" s="441" t="s">
        <v>451</v>
      </c>
      <c r="R119" s="312"/>
      <c r="S119" s="308"/>
      <c r="T119" s="308">
        <f>H119</f>
        <v>328.5</v>
      </c>
      <c r="U119" s="295" t="e">
        <f>VLOOKUP(A119,#REF!,27,0)</f>
        <v>#REF!</v>
      </c>
      <c r="V119" s="294" t="e">
        <f t="shared" si="63"/>
        <v>#REF!</v>
      </c>
      <c r="W119" s="305"/>
      <c r="X119" s="319">
        <f t="shared" si="72"/>
        <v>0</v>
      </c>
      <c r="Y119" s="319">
        <f t="shared" si="73"/>
        <v>0</v>
      </c>
      <c r="Z119" s="319">
        <f t="shared" si="74"/>
        <v>0</v>
      </c>
      <c r="AA119" s="319">
        <f t="shared" si="75"/>
        <v>0</v>
      </c>
      <c r="AB119" s="319">
        <f t="shared" si="76"/>
        <v>0</v>
      </c>
      <c r="AC119" s="319">
        <f t="shared" si="77"/>
        <v>0</v>
      </c>
      <c r="AD119" s="319">
        <f t="shared" si="78"/>
        <v>0</v>
      </c>
      <c r="AF119" s="319">
        <f t="shared" si="79"/>
        <v>0</v>
      </c>
      <c r="AG119" s="319">
        <f t="shared" si="80"/>
        <v>0</v>
      </c>
      <c r="AH119" s="319">
        <f t="shared" si="81"/>
        <v>0</v>
      </c>
      <c r="AI119" s="319">
        <f t="shared" si="82"/>
        <v>1</v>
      </c>
      <c r="AJ119" s="319">
        <f t="shared" si="83"/>
        <v>0</v>
      </c>
      <c r="AK119" s="319">
        <f t="shared" si="84"/>
        <v>0</v>
      </c>
      <c r="AL119" s="319">
        <f t="shared" si="85"/>
        <v>0</v>
      </c>
    </row>
    <row r="120" spans="1:38" ht="19.5" customHeight="1">
      <c r="A120" s="279" t="str">
        <f t="shared" si="71"/>
        <v>23..682</v>
      </c>
      <c r="B120" s="330">
        <f>IF(C120&lt;&gt;"",SUBTOTAL(103,$C$13:C120),"")</f>
        <v>108</v>
      </c>
      <c r="C120" s="329" t="s">
        <v>377</v>
      </c>
      <c r="D120" s="325">
        <v>682</v>
      </c>
      <c r="E120" s="328" t="s">
        <v>55</v>
      </c>
      <c r="F120" s="327">
        <v>0</v>
      </c>
      <c r="G120" s="327">
        <v>269</v>
      </c>
      <c r="H120" s="326">
        <v>269</v>
      </c>
      <c r="I120" s="325">
        <v>23</v>
      </c>
      <c r="J120" s="324">
        <v>1</v>
      </c>
      <c r="K120" s="440"/>
      <c r="L120" s="440"/>
      <c r="M120" s="321" t="s">
        <v>523</v>
      </c>
      <c r="N120" s="322"/>
      <c r="O120" s="321"/>
      <c r="P120" s="321"/>
      <c r="Q120" s="441" t="s">
        <v>451</v>
      </c>
      <c r="R120" s="312"/>
      <c r="S120" s="308"/>
      <c r="T120" s="308">
        <f>H120</f>
        <v>269</v>
      </c>
      <c r="U120" s="295" t="e">
        <f>VLOOKUP(A120,#REF!,27,0)</f>
        <v>#REF!</v>
      </c>
      <c r="V120" s="294" t="e">
        <f t="shared" si="63"/>
        <v>#REF!</v>
      </c>
      <c r="W120" s="320"/>
      <c r="X120" s="319"/>
      <c r="Y120" s="319"/>
      <c r="Z120" s="319"/>
      <c r="AA120" s="319"/>
      <c r="AB120" s="319"/>
      <c r="AC120" s="319"/>
      <c r="AD120" s="319"/>
      <c r="AF120" s="319">
        <f t="shared" si="79"/>
        <v>0</v>
      </c>
      <c r="AG120" s="319">
        <f t="shared" si="80"/>
        <v>1</v>
      </c>
      <c r="AH120" s="319">
        <f t="shared" si="81"/>
        <v>0</v>
      </c>
      <c r="AI120" s="319">
        <f t="shared" si="82"/>
        <v>0</v>
      </c>
      <c r="AJ120" s="319">
        <f t="shared" si="83"/>
        <v>0</v>
      </c>
      <c r="AK120" s="319">
        <f t="shared" si="84"/>
        <v>0</v>
      </c>
      <c r="AL120" s="319">
        <f t="shared" si="85"/>
        <v>0</v>
      </c>
    </row>
    <row r="121" spans="1:38" ht="16.2" thickBot="1">
      <c r="A121" s="279" t="str">
        <f t="shared" si="71"/>
        <v>..</v>
      </c>
      <c r="B121" s="604" t="s">
        <v>13</v>
      </c>
      <c r="C121" s="605"/>
      <c r="D121" s="605"/>
      <c r="E121" s="606"/>
      <c r="F121" s="535">
        <f>SUBTOTAL(9,F13:F120)</f>
        <v>44697</v>
      </c>
      <c r="G121" s="535">
        <f>SUBTOTAL(9,G13:G120)</f>
        <v>22000</v>
      </c>
      <c r="H121" s="535">
        <f>SUBTOTAL(9,H13:H120)</f>
        <v>37869.200000000004</v>
      </c>
      <c r="I121" s="317"/>
      <c r="J121" s="316"/>
      <c r="K121" s="313"/>
      <c r="L121" s="314"/>
      <c r="M121" s="314"/>
      <c r="N121" s="315"/>
      <c r="O121" s="314"/>
      <c r="P121" s="313"/>
      <c r="Q121" s="442"/>
      <c r="R121" s="312"/>
      <c r="S121" s="311"/>
      <c r="T121" s="311"/>
      <c r="U121" s="295"/>
      <c r="V121" s="294" t="b">
        <f t="shared" si="63"/>
        <v>1</v>
      </c>
      <c r="W121" s="305"/>
    </row>
    <row r="122" spans="1:38" ht="15.6">
      <c r="B122" s="521"/>
      <c r="C122" s="521"/>
      <c r="D122" s="521"/>
      <c r="E122" s="521"/>
      <c r="F122" s="529"/>
      <c r="G122" s="529"/>
      <c r="H122" s="529"/>
      <c r="I122" s="530"/>
      <c r="J122" s="531"/>
      <c r="K122" s="532"/>
      <c r="L122" s="521"/>
      <c r="M122" s="521"/>
      <c r="N122" s="533"/>
      <c r="O122" s="521"/>
      <c r="P122" s="532"/>
      <c r="Q122" s="534"/>
      <c r="R122" s="297"/>
      <c r="S122" s="297"/>
      <c r="T122" s="297"/>
      <c r="U122" s="295"/>
      <c r="V122" s="294"/>
      <c r="W122" s="305"/>
    </row>
    <row r="123" spans="1:38" s="60" customFormat="1" ht="15.6">
      <c r="B123" s="586" t="s">
        <v>502</v>
      </c>
      <c r="C123" s="586"/>
      <c r="D123" s="586"/>
      <c r="E123" s="586"/>
      <c r="F123" s="586"/>
      <c r="G123" s="586"/>
      <c r="H123" s="586" t="s">
        <v>502</v>
      </c>
      <c r="I123" s="586"/>
      <c r="J123" s="586"/>
      <c r="K123" s="586"/>
      <c r="L123" s="586"/>
      <c r="M123" s="586"/>
      <c r="N123" s="586"/>
      <c r="O123" s="586"/>
      <c r="P123" s="586"/>
      <c r="Q123" s="586"/>
      <c r="R123" s="238"/>
      <c r="V123" s="294" t="b">
        <f t="shared" si="63"/>
        <v>1</v>
      </c>
    </row>
    <row r="124" spans="1:38" s="60" customFormat="1" ht="15.6">
      <c r="B124" s="587" t="s">
        <v>25</v>
      </c>
      <c r="C124" s="587"/>
      <c r="D124" s="72"/>
      <c r="E124" s="587" t="s">
        <v>26</v>
      </c>
      <c r="F124" s="587"/>
      <c r="G124" s="587"/>
      <c r="H124" s="587" t="s">
        <v>27</v>
      </c>
      <c r="I124" s="587"/>
      <c r="J124" s="587"/>
      <c r="K124" s="587"/>
      <c r="L124" s="587"/>
      <c r="M124" s="587"/>
      <c r="N124" s="587"/>
      <c r="O124" s="587"/>
      <c r="P124" s="587"/>
      <c r="Q124" s="587"/>
      <c r="R124" s="228"/>
      <c r="V124" s="294" t="b">
        <f t="shared" si="63"/>
        <v>1</v>
      </c>
    </row>
    <row r="125" spans="1:38" s="60" customFormat="1" ht="21" customHeight="1">
      <c r="B125" s="228"/>
      <c r="C125" s="74"/>
      <c r="D125" s="228"/>
      <c r="E125" s="74"/>
      <c r="F125" s="228"/>
      <c r="G125" s="73"/>
      <c r="H125" s="587" t="s">
        <v>28</v>
      </c>
      <c r="I125" s="587"/>
      <c r="J125" s="587"/>
      <c r="K125" s="587"/>
      <c r="L125" s="587"/>
      <c r="M125" s="587"/>
      <c r="N125" s="587"/>
      <c r="O125" s="587"/>
      <c r="P125" s="587"/>
      <c r="Q125" s="587"/>
      <c r="R125" s="228"/>
      <c r="V125" s="294" t="b">
        <f t="shared" si="63"/>
        <v>1</v>
      </c>
    </row>
    <row r="126" spans="1:38" s="75" customFormat="1" ht="21" customHeight="1">
      <c r="B126" s="72"/>
      <c r="C126" s="76"/>
      <c r="D126" s="72"/>
      <c r="E126" s="77"/>
      <c r="F126" s="121"/>
      <c r="G126" s="121"/>
      <c r="H126" s="121"/>
      <c r="I126" s="72"/>
      <c r="J126" s="72"/>
      <c r="K126" s="76"/>
      <c r="L126" s="72"/>
      <c r="M126" s="72"/>
      <c r="N126" s="72"/>
      <c r="O126" s="60"/>
      <c r="P126" s="60"/>
      <c r="Q126" s="94"/>
      <c r="R126" s="94"/>
    </row>
    <row r="127" spans="1:38" s="75" customFormat="1" ht="21" customHeight="1">
      <c r="B127" s="72"/>
      <c r="C127" s="76"/>
      <c r="D127" s="72"/>
      <c r="E127" s="77"/>
      <c r="F127" s="121"/>
      <c r="G127" s="121"/>
      <c r="H127" s="121"/>
      <c r="I127" s="72"/>
      <c r="J127" s="72"/>
      <c r="K127" s="76"/>
      <c r="L127" s="72"/>
      <c r="M127" s="72"/>
      <c r="N127" s="72"/>
      <c r="O127" s="60"/>
      <c r="P127" s="60"/>
      <c r="Q127" s="94"/>
      <c r="R127" s="94"/>
    </row>
    <row r="128" spans="1:38" s="75" customFormat="1" ht="21" customHeight="1">
      <c r="B128" s="72"/>
      <c r="C128" s="76"/>
      <c r="D128" s="72"/>
      <c r="E128" s="76"/>
      <c r="F128" s="121"/>
      <c r="G128" s="121"/>
      <c r="H128" s="121"/>
      <c r="I128" s="72"/>
      <c r="J128" s="72"/>
      <c r="K128" s="76"/>
      <c r="L128" s="72"/>
      <c r="M128" s="72"/>
      <c r="N128" s="72"/>
      <c r="O128" s="60"/>
      <c r="P128" s="60"/>
      <c r="Q128" s="101"/>
      <c r="R128" s="101"/>
    </row>
    <row r="129" spans="2:23" s="60" customFormat="1" ht="21" customHeight="1">
      <c r="B129" s="72"/>
      <c r="C129" s="76"/>
      <c r="D129" s="72"/>
      <c r="E129" s="76"/>
      <c r="F129" s="72"/>
      <c r="G129" s="72"/>
      <c r="H129" s="72"/>
      <c r="I129" s="72"/>
      <c r="J129" s="72"/>
      <c r="K129" s="76"/>
      <c r="L129" s="72"/>
      <c r="M129" s="72"/>
      <c r="N129" s="72"/>
      <c r="Q129" s="101"/>
      <c r="R129" s="101"/>
    </row>
    <row r="130" spans="2:23" s="60" customFormat="1" ht="15.6">
      <c r="B130" s="587" t="s">
        <v>29</v>
      </c>
      <c r="C130" s="587"/>
      <c r="D130" s="228"/>
      <c r="E130" s="587" t="s">
        <v>30</v>
      </c>
      <c r="F130" s="587"/>
      <c r="G130" s="587"/>
      <c r="H130" s="587" t="s">
        <v>31</v>
      </c>
      <c r="I130" s="587"/>
      <c r="J130" s="587"/>
      <c r="K130" s="587"/>
      <c r="L130" s="587"/>
      <c r="M130" s="587"/>
      <c r="N130" s="587"/>
      <c r="O130" s="587"/>
      <c r="P130" s="587"/>
      <c r="Q130" s="587"/>
      <c r="R130" s="228"/>
    </row>
    <row r="131" spans="2:23" s="60" customFormat="1">
      <c r="B131" s="78"/>
      <c r="C131" s="79"/>
      <c r="D131" s="78"/>
      <c r="E131" s="79"/>
      <c r="F131" s="78"/>
      <c r="G131" s="78"/>
      <c r="H131" s="78"/>
      <c r="I131" s="78"/>
      <c r="J131" s="78"/>
      <c r="K131" s="78"/>
      <c r="L131" s="78"/>
      <c r="M131" s="78"/>
      <c r="N131" s="78"/>
      <c r="Q131" s="94"/>
      <c r="R131" s="94"/>
    </row>
    <row r="132" spans="2:23" s="41" customFormat="1" ht="15.6">
      <c r="B132" s="608" t="s">
        <v>503</v>
      </c>
      <c r="C132" s="608"/>
      <c r="D132" s="608"/>
      <c r="E132" s="608"/>
      <c r="F132" s="608"/>
      <c r="G132" s="608"/>
      <c r="H132" s="608" t="s">
        <v>503</v>
      </c>
      <c r="I132" s="608"/>
      <c r="J132" s="608"/>
      <c r="K132" s="608"/>
      <c r="L132" s="608"/>
      <c r="M132" s="608"/>
      <c r="N132" s="608"/>
      <c r="O132" s="608"/>
      <c r="P132" s="608"/>
      <c r="Q132" s="608"/>
      <c r="S132" s="42"/>
      <c r="T132" s="42"/>
      <c r="U132" s="42"/>
    </row>
    <row r="133" spans="2:23" s="41" customFormat="1" ht="15.6">
      <c r="B133" s="607" t="s">
        <v>33</v>
      </c>
      <c r="C133" s="607"/>
      <c r="D133" s="607"/>
      <c r="E133" s="607"/>
      <c r="F133" s="607"/>
      <c r="G133" s="607"/>
      <c r="H133" s="607" t="s">
        <v>34</v>
      </c>
      <c r="I133" s="607"/>
      <c r="J133" s="607"/>
      <c r="K133" s="607"/>
      <c r="L133" s="607"/>
      <c r="M133" s="607"/>
      <c r="N133" s="607"/>
      <c r="O133" s="607"/>
      <c r="P133" s="607"/>
      <c r="Q133" s="607"/>
      <c r="S133" s="42"/>
      <c r="T133" s="42"/>
      <c r="U133" s="42"/>
    </row>
    <row r="134" spans="2:23" s="60" customFormat="1" ht="15.6">
      <c r="B134" s="82"/>
      <c r="C134" s="83"/>
      <c r="D134" s="82"/>
      <c r="E134" s="84"/>
      <c r="F134" s="85"/>
      <c r="G134" s="86"/>
      <c r="H134" s="587" t="s">
        <v>418</v>
      </c>
      <c r="I134" s="587"/>
      <c r="J134" s="587"/>
      <c r="K134" s="587"/>
      <c r="L134" s="587"/>
      <c r="M134" s="587"/>
      <c r="N134" s="587"/>
      <c r="O134" s="587"/>
      <c r="P134" s="587"/>
      <c r="Q134" s="587"/>
      <c r="R134" s="94"/>
    </row>
    <row r="135" spans="2:23" s="41" customFormat="1">
      <c r="C135" s="95"/>
      <c r="D135" s="42"/>
      <c r="E135" s="57"/>
      <c r="F135" s="58"/>
      <c r="G135" s="56"/>
      <c r="H135" s="56"/>
      <c r="I135" s="42"/>
      <c r="J135" s="159"/>
      <c r="K135" s="92"/>
      <c r="N135" s="59"/>
      <c r="Q135" s="42"/>
      <c r="R135" s="42"/>
      <c r="S135" s="42"/>
      <c r="T135" s="130"/>
      <c r="U135" s="248"/>
      <c r="V135" s="130"/>
      <c r="W135" s="130"/>
    </row>
    <row r="136" spans="2:23" s="41" customFormat="1">
      <c r="C136" s="95"/>
      <c r="D136" s="42"/>
      <c r="E136" s="57"/>
      <c r="F136" s="58"/>
      <c r="G136" s="56"/>
      <c r="H136" s="56"/>
      <c r="I136" s="42"/>
      <c r="J136" s="159"/>
      <c r="K136" s="92"/>
      <c r="N136" s="59"/>
      <c r="Q136" s="42"/>
      <c r="R136" s="42"/>
      <c r="S136" s="42"/>
      <c r="T136" s="130"/>
      <c r="U136" s="248"/>
      <c r="V136" s="130"/>
      <c r="W136" s="130"/>
    </row>
  </sheetData>
  <autoFilter ref="A13:XFD125"/>
  <mergeCells count="46">
    <mergeCell ref="M6:Q6"/>
    <mergeCell ref="B1:Q1"/>
    <mergeCell ref="B2:Q2"/>
    <mergeCell ref="B3:Q3"/>
    <mergeCell ref="B4:Q4"/>
    <mergeCell ref="B5:Q5"/>
    <mergeCell ref="I9:I12"/>
    <mergeCell ref="Q7:Q12"/>
    <mergeCell ref="B7:B12"/>
    <mergeCell ref="C7:H7"/>
    <mergeCell ref="I7:M7"/>
    <mergeCell ref="N7:O8"/>
    <mergeCell ref="P7:P12"/>
    <mergeCell ref="J9:J12"/>
    <mergeCell ref="K9:K12"/>
    <mergeCell ref="L9:L12"/>
    <mergeCell ref="M9:M12"/>
    <mergeCell ref="H10:H12"/>
    <mergeCell ref="H134:Q134"/>
    <mergeCell ref="B121:E121"/>
    <mergeCell ref="B123:G123"/>
    <mergeCell ref="B124:C124"/>
    <mergeCell ref="E124:G124"/>
    <mergeCell ref="B133:G133"/>
    <mergeCell ref="H130:Q130"/>
    <mergeCell ref="H132:Q132"/>
    <mergeCell ref="B130:C130"/>
    <mergeCell ref="E130:G130"/>
    <mergeCell ref="B132:G132"/>
    <mergeCell ref="H133:Q133"/>
    <mergeCell ref="T7:T12"/>
    <mergeCell ref="F9:H9"/>
    <mergeCell ref="H123:Q123"/>
    <mergeCell ref="H124:Q124"/>
    <mergeCell ref="H125:Q125"/>
    <mergeCell ref="N9:N12"/>
    <mergeCell ref="O9:O12"/>
    <mergeCell ref="F10:F12"/>
    <mergeCell ref="G10:G12"/>
    <mergeCell ref="R7:R12"/>
    <mergeCell ref="S7:S12"/>
    <mergeCell ref="C8:H8"/>
    <mergeCell ref="I8:M8"/>
    <mergeCell ref="C9:C12"/>
    <mergeCell ref="D9:D12"/>
    <mergeCell ref="E9:E12"/>
  </mergeCells>
  <pageMargins left="0.27559055118110237" right="0" top="0.19685039370078741" bottom="0.19685039370078741" header="0" footer="0"/>
  <pageSetup paperSize="9" scale="90" orientation="landscape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50"/>
  </sheetPr>
  <dimension ref="A1:AL50"/>
  <sheetViews>
    <sheetView topLeftCell="B4" zoomScale="96" zoomScaleNormal="96" workbookViewId="0">
      <selection activeCell="B14" sqref="A14:C128"/>
    </sheetView>
  </sheetViews>
  <sheetFormatPr defaultColWidth="9.109375" defaultRowHeight="13.2"/>
  <cols>
    <col min="1" max="1" width="9.109375" style="60" hidden="1" customWidth="1"/>
    <col min="2" max="2" width="5.5546875" style="60" customWidth="1"/>
    <col min="3" max="3" width="25.88671875" style="97" customWidth="1"/>
    <col min="4" max="4" width="6.5546875" style="61" customWidth="1"/>
    <col min="5" max="5" width="10.44140625" style="61" customWidth="1"/>
    <col min="6" max="6" width="9.5546875" style="80" customWidth="1"/>
    <col min="7" max="7" width="8.6640625" style="71" customWidth="1"/>
    <col min="8" max="8" width="8.5546875" style="61" customWidth="1"/>
    <col min="9" max="9" width="6.33203125" style="61" customWidth="1"/>
    <col min="10" max="10" width="6.88671875" style="133" customWidth="1"/>
    <col min="11" max="11" width="9.109375" style="136" customWidth="1"/>
    <col min="12" max="12" width="11.109375" style="133" customWidth="1"/>
    <col min="13" max="13" width="15" style="60" customWidth="1"/>
    <col min="14" max="14" width="9.88671875" style="81" hidden="1" customWidth="1"/>
    <col min="15" max="15" width="10.6640625" style="60" hidden="1" customWidth="1"/>
    <col min="16" max="16" width="39.5546875" style="60" hidden="1" customWidth="1"/>
    <col min="17" max="17" width="20.44140625" style="94" customWidth="1"/>
    <col min="18" max="18" width="8.5546875" style="94" customWidth="1"/>
    <col min="19" max="19" width="9.33203125" style="94" customWidth="1"/>
    <col min="20" max="22" width="13" style="60" customWidth="1"/>
    <col min="23" max="37" width="9.109375" style="60" customWidth="1"/>
    <col min="38" max="16384" width="9.109375" style="60"/>
  </cols>
  <sheetData>
    <row r="1" spans="1:38" ht="18.600000000000001">
      <c r="B1" s="728" t="s">
        <v>0</v>
      </c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235"/>
      <c r="S1" s="235"/>
    </row>
    <row r="2" spans="1:38" s="41" customFormat="1" ht="16.8">
      <c r="B2" s="629" t="s">
        <v>430</v>
      </c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230"/>
      <c r="S2" s="230"/>
      <c r="T2" s="124"/>
      <c r="U2" s="124"/>
      <c r="V2" s="124"/>
      <c r="W2" s="124"/>
    </row>
    <row r="3" spans="1:38" s="41" customFormat="1" ht="16.8">
      <c r="B3" s="629" t="s">
        <v>431</v>
      </c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230"/>
      <c r="S3" s="230"/>
      <c r="T3" s="124"/>
      <c r="U3" s="124"/>
      <c r="V3" s="124"/>
      <c r="W3" s="124"/>
    </row>
    <row r="4" spans="1:38" ht="16.8">
      <c r="B4" s="729" t="s">
        <v>298</v>
      </c>
      <c r="C4" s="729"/>
      <c r="D4" s="729"/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236"/>
      <c r="S4" s="236"/>
    </row>
    <row r="5" spans="1:38" ht="15.6">
      <c r="B5" s="730" t="s">
        <v>456</v>
      </c>
      <c r="C5" s="730"/>
      <c r="D5" s="730"/>
      <c r="E5" s="730"/>
      <c r="F5" s="730"/>
      <c r="G5" s="730"/>
      <c r="H5" s="730"/>
      <c r="I5" s="730"/>
      <c r="J5" s="730"/>
      <c r="K5" s="730"/>
      <c r="L5" s="730"/>
      <c r="M5" s="730"/>
      <c r="N5" s="730"/>
      <c r="O5" s="730"/>
      <c r="P5" s="730"/>
      <c r="Q5" s="730"/>
      <c r="R5" s="237"/>
      <c r="S5" s="237"/>
    </row>
    <row r="6" spans="1:38" ht="24" customHeight="1" thickBot="1">
      <c r="B6" s="61"/>
      <c r="E6" s="62"/>
      <c r="F6" s="63"/>
      <c r="G6" s="64"/>
      <c r="H6" s="63"/>
      <c r="I6" s="65"/>
      <c r="J6" s="131"/>
      <c r="K6" s="134"/>
      <c r="L6" s="131"/>
      <c r="M6" s="731" t="s">
        <v>384</v>
      </c>
      <c r="N6" s="731"/>
      <c r="O6" s="731"/>
      <c r="P6" s="731"/>
      <c r="Q6" s="731"/>
      <c r="R6" s="229"/>
      <c r="S6" s="229"/>
    </row>
    <row r="7" spans="1:38" s="41" customFormat="1" ht="15.6">
      <c r="B7" s="658" t="s">
        <v>1</v>
      </c>
      <c r="C7" s="662" t="s">
        <v>2</v>
      </c>
      <c r="D7" s="662"/>
      <c r="E7" s="662"/>
      <c r="F7" s="662"/>
      <c r="G7" s="662"/>
      <c r="H7" s="662"/>
      <c r="I7" s="662" t="s">
        <v>416</v>
      </c>
      <c r="J7" s="662"/>
      <c r="K7" s="662"/>
      <c r="L7" s="662"/>
      <c r="M7" s="662"/>
      <c r="N7" s="663" t="s">
        <v>322</v>
      </c>
      <c r="O7" s="664"/>
      <c r="P7" s="663" t="s">
        <v>323</v>
      </c>
      <c r="Q7" s="648" t="s">
        <v>392</v>
      </c>
      <c r="R7" s="680" t="s">
        <v>403</v>
      </c>
      <c r="S7" s="681" t="s">
        <v>419</v>
      </c>
      <c r="T7" s="93"/>
      <c r="U7" s="93"/>
      <c r="V7" s="93"/>
    </row>
    <row r="8" spans="1:38" s="41" customFormat="1" ht="15.6">
      <c r="B8" s="722"/>
      <c r="C8" s="600" t="s">
        <v>4</v>
      </c>
      <c r="D8" s="600"/>
      <c r="E8" s="600"/>
      <c r="F8" s="600"/>
      <c r="G8" s="600"/>
      <c r="H8" s="600"/>
      <c r="I8" s="600" t="s">
        <v>461</v>
      </c>
      <c r="J8" s="600"/>
      <c r="K8" s="600"/>
      <c r="L8" s="600"/>
      <c r="M8" s="600"/>
      <c r="N8" s="699"/>
      <c r="O8" s="699"/>
      <c r="P8" s="681"/>
      <c r="Q8" s="725"/>
      <c r="R8" s="680"/>
      <c r="S8" s="681"/>
      <c r="T8" s="93"/>
      <c r="U8" s="93"/>
      <c r="V8" s="93"/>
    </row>
    <row r="9" spans="1:38" s="41" customFormat="1" ht="15.75" customHeight="1">
      <c r="B9" s="722"/>
      <c r="C9" s="582" t="s">
        <v>5</v>
      </c>
      <c r="D9" s="681" t="s">
        <v>6</v>
      </c>
      <c r="E9" s="681" t="s">
        <v>7</v>
      </c>
      <c r="F9" s="686" t="s">
        <v>457</v>
      </c>
      <c r="G9" s="687"/>
      <c r="H9" s="680"/>
      <c r="I9" s="681" t="s">
        <v>8</v>
      </c>
      <c r="J9" s="681" t="s">
        <v>6</v>
      </c>
      <c r="K9" s="702" t="s">
        <v>9</v>
      </c>
      <c r="L9" s="681" t="s">
        <v>7</v>
      </c>
      <c r="M9" s="681" t="s">
        <v>415</v>
      </c>
      <c r="N9" s="688" t="s">
        <v>10</v>
      </c>
      <c r="O9" s="589" t="s">
        <v>324</v>
      </c>
      <c r="P9" s="681"/>
      <c r="Q9" s="725"/>
      <c r="R9" s="680"/>
      <c r="S9" s="681"/>
      <c r="T9" s="93"/>
      <c r="U9" s="93"/>
      <c r="V9" s="93"/>
    </row>
    <row r="10" spans="1:38" s="41" customFormat="1" ht="15.75" customHeight="1">
      <c r="B10" s="722"/>
      <c r="C10" s="601"/>
      <c r="D10" s="681"/>
      <c r="E10" s="681"/>
      <c r="F10" s="690" t="s">
        <v>11</v>
      </c>
      <c r="G10" s="693" t="s">
        <v>12</v>
      </c>
      <c r="H10" s="681" t="s">
        <v>463</v>
      </c>
      <c r="I10" s="681"/>
      <c r="J10" s="681"/>
      <c r="K10" s="702"/>
      <c r="L10" s="681"/>
      <c r="M10" s="681"/>
      <c r="N10" s="688"/>
      <c r="O10" s="591"/>
      <c r="P10" s="681"/>
      <c r="Q10" s="725"/>
      <c r="R10" s="680"/>
      <c r="S10" s="681"/>
      <c r="T10" s="93"/>
      <c r="U10" s="93"/>
      <c r="V10" s="93"/>
      <c r="W10" s="105"/>
      <c r="X10" s="105" t="s">
        <v>11</v>
      </c>
      <c r="Y10" s="105"/>
      <c r="Z10" s="105"/>
      <c r="AA10" s="105"/>
      <c r="AB10" s="105"/>
      <c r="AC10" s="105"/>
      <c r="AD10" s="119"/>
      <c r="AE10" s="105"/>
      <c r="AF10" s="105" t="s">
        <v>12</v>
      </c>
      <c r="AG10" s="105"/>
      <c r="AH10" s="105"/>
      <c r="AI10" s="105"/>
      <c r="AJ10" s="105"/>
      <c r="AK10" s="105"/>
    </row>
    <row r="11" spans="1:38" s="41" customFormat="1" ht="15.6">
      <c r="B11" s="723"/>
      <c r="C11" s="601"/>
      <c r="D11" s="582"/>
      <c r="E11" s="582"/>
      <c r="F11" s="691"/>
      <c r="G11" s="694"/>
      <c r="H11" s="582"/>
      <c r="I11" s="582"/>
      <c r="J11" s="582"/>
      <c r="K11" s="625"/>
      <c r="L11" s="582"/>
      <c r="M11" s="582"/>
      <c r="N11" s="589"/>
      <c r="O11" s="591"/>
      <c r="P11" s="582"/>
      <c r="Q11" s="726"/>
      <c r="R11" s="599"/>
      <c r="S11" s="582"/>
      <c r="T11" s="93"/>
      <c r="U11" s="93"/>
      <c r="V11" s="93"/>
      <c r="W11" s="106" t="s">
        <v>406</v>
      </c>
      <c r="X11" s="106" t="s">
        <v>407</v>
      </c>
      <c r="Y11" s="106" t="s">
        <v>408</v>
      </c>
      <c r="Z11" s="106" t="s">
        <v>409</v>
      </c>
      <c r="AA11" s="106" t="s">
        <v>410</v>
      </c>
      <c r="AB11" s="106" t="s">
        <v>411</v>
      </c>
      <c r="AC11" s="106" t="s">
        <v>412</v>
      </c>
      <c r="AD11" s="120"/>
      <c r="AE11" s="106" t="s">
        <v>406</v>
      </c>
      <c r="AF11" s="106" t="s">
        <v>407</v>
      </c>
      <c r="AG11" s="106" t="s">
        <v>408</v>
      </c>
      <c r="AH11" s="106" t="s">
        <v>409</v>
      </c>
      <c r="AI11" s="106" t="s">
        <v>410</v>
      </c>
      <c r="AJ11" s="106" t="s">
        <v>413</v>
      </c>
      <c r="AK11" s="106" t="s">
        <v>412</v>
      </c>
    </row>
    <row r="12" spans="1:38" s="41" customFormat="1" ht="24" customHeight="1">
      <c r="B12" s="724"/>
      <c r="C12" s="602"/>
      <c r="D12" s="682"/>
      <c r="E12" s="682"/>
      <c r="F12" s="692"/>
      <c r="G12" s="695"/>
      <c r="H12" s="682"/>
      <c r="I12" s="682"/>
      <c r="J12" s="682"/>
      <c r="K12" s="703"/>
      <c r="L12" s="682"/>
      <c r="M12" s="682"/>
      <c r="N12" s="689"/>
      <c r="O12" s="592"/>
      <c r="P12" s="682"/>
      <c r="Q12" s="727"/>
      <c r="R12" s="680"/>
      <c r="S12" s="681"/>
      <c r="T12" s="93"/>
      <c r="U12" s="93"/>
      <c r="V12" s="93"/>
      <c r="W12" s="106">
        <f t="shared" ref="W12:AC12" si="0">SUBTOTAL(9,W13:W36)</f>
        <v>12</v>
      </c>
      <c r="X12" s="106">
        <f t="shared" si="0"/>
        <v>3</v>
      </c>
      <c r="Y12" s="106">
        <f t="shared" si="0"/>
        <v>3</v>
      </c>
      <c r="Z12" s="106">
        <f t="shared" si="0"/>
        <v>2</v>
      </c>
      <c r="AA12" s="106">
        <f t="shared" si="0"/>
        <v>2</v>
      </c>
      <c r="AB12" s="106">
        <f t="shared" si="0"/>
        <v>1</v>
      </c>
      <c r="AC12" s="106">
        <f t="shared" si="0"/>
        <v>1</v>
      </c>
      <c r="AD12" s="120">
        <f>SUM(W12:AC12)</f>
        <v>24</v>
      </c>
      <c r="AE12" s="106">
        <f t="shared" ref="AE12:AK12" si="1">SUBTOTAL(9,AE13:AE36)</f>
        <v>0</v>
      </c>
      <c r="AF12" s="106">
        <f t="shared" si="1"/>
        <v>0</v>
      </c>
      <c r="AG12" s="106">
        <f t="shared" si="1"/>
        <v>0</v>
      </c>
      <c r="AH12" s="106">
        <f t="shared" si="1"/>
        <v>0</v>
      </c>
      <c r="AI12" s="106">
        <f t="shared" si="1"/>
        <v>0</v>
      </c>
      <c r="AJ12" s="106">
        <f t="shared" si="1"/>
        <v>0</v>
      </c>
      <c r="AK12" s="106">
        <f t="shared" si="1"/>
        <v>0</v>
      </c>
      <c r="AL12" s="41">
        <f>SUM(AE12:AK12)</f>
        <v>0</v>
      </c>
    </row>
    <row r="13" spans="1:38" ht="15.6">
      <c r="A13" s="60" t="str">
        <f t="shared" ref="A13:A37" si="2">I13&amp;".."&amp;D13</f>
        <v>23..194</v>
      </c>
      <c r="B13" s="140">
        <f>IF(C13&lt;&gt;"",SUBTOTAL(103,$C$13:C13),"")</f>
        <v>1</v>
      </c>
      <c r="C13" s="70" t="s">
        <v>452</v>
      </c>
      <c r="D13" s="53" t="s">
        <v>203</v>
      </c>
      <c r="E13" s="53" t="s">
        <v>40</v>
      </c>
      <c r="F13" s="54">
        <v>320</v>
      </c>
      <c r="G13" s="54">
        <v>0</v>
      </c>
      <c r="H13" s="54">
        <v>246.8</v>
      </c>
      <c r="I13" s="53" t="s">
        <v>70</v>
      </c>
      <c r="J13" s="132" t="s">
        <v>203</v>
      </c>
      <c r="K13" s="135">
        <v>320</v>
      </c>
      <c r="L13" s="132" t="s">
        <v>40</v>
      </c>
      <c r="M13" s="67" t="s">
        <v>397</v>
      </c>
      <c r="N13" s="68">
        <v>-73.199999999999989</v>
      </c>
      <c r="O13" s="69"/>
      <c r="P13" s="67"/>
      <c r="Q13" s="271" t="s">
        <v>424</v>
      </c>
      <c r="R13" s="139"/>
      <c r="S13" s="102">
        <v>246.8</v>
      </c>
      <c r="T13" s="87"/>
      <c r="U13" s="87" t="e">
        <f>VLOOKUP(A13,#REF!,21,0)</f>
        <v>#REF!</v>
      </c>
      <c r="V13" s="87" t="e">
        <f t="shared" ref="V13:V36" si="3">EXACT(U13,C13)</f>
        <v>#REF!</v>
      </c>
      <c r="W13" s="107">
        <f t="shared" ref="W13:W34" si="4">IF(AND($F13&gt;0,$F13&lt;=100),1,0)</f>
        <v>0</v>
      </c>
      <c r="X13" s="107">
        <f t="shared" ref="X13:X34" si="5">IF(AND($F13&gt;100,$F13&lt;=300),1,0)</f>
        <v>0</v>
      </c>
      <c r="Y13" s="107">
        <f t="shared" ref="Y13:Y34" si="6">IF(AND($F13&gt;300,$F13&lt;=500),1,0)</f>
        <v>1</v>
      </c>
      <c r="Z13" s="107">
        <f t="shared" ref="Z13:Z34" si="7">IF(AND($F13&gt;500,$F13&lt;=1000),1,0)</f>
        <v>0</v>
      </c>
      <c r="AA13" s="107">
        <f t="shared" ref="AA13:AA34" si="8">IF(AND($F13&gt;1000,$F13&lt;=3000),1,0)</f>
        <v>0</v>
      </c>
      <c r="AB13" s="107">
        <f t="shared" ref="AB13:AB34" si="9">IF(AND($F13&gt;3000,$F13&lt;=10000),1,0)</f>
        <v>0</v>
      </c>
      <c r="AC13" s="107">
        <f t="shared" ref="AC13:AC34" si="10">IF(AND($F13&gt;10000,$F13&lt;=100000),1,0)</f>
        <v>0</v>
      </c>
      <c r="AD13" s="41"/>
      <c r="AE13" s="107">
        <f t="shared" ref="AE13:AE36" si="11">IF(AND(G13&lt;=100,G13&gt;0),1,0)</f>
        <v>0</v>
      </c>
      <c r="AF13" s="107">
        <f t="shared" ref="AF13:AF34" si="12">IF(AND($G13&gt;100,$G13&lt;=300),1,0)</f>
        <v>0</v>
      </c>
      <c r="AG13" s="107">
        <f t="shared" ref="AG13:AG34" si="13">IF(AND($G13&gt;300,$G13&lt;=500),1,0)</f>
        <v>0</v>
      </c>
      <c r="AH13" s="107">
        <f t="shared" ref="AH13:AH34" si="14">IF(AND($G13&gt;500,$G13&lt;=1000),1,0)</f>
        <v>0</v>
      </c>
      <c r="AI13" s="107">
        <f t="shared" ref="AI13:AI34" si="15">IF(AND($G13&gt;1000,$G13&lt;=3000),1,0)</f>
        <v>0</v>
      </c>
      <c r="AJ13" s="107">
        <f t="shared" ref="AJ13:AJ34" si="16">IF(AND($G13&gt;3000,$G13&lt;=10000),1,0)</f>
        <v>0</v>
      </c>
      <c r="AK13" s="107">
        <f t="shared" ref="AK13:AK34" si="17">IF(AND($G13&gt;10000,$G13&lt;=100000),1,0)</f>
        <v>0</v>
      </c>
    </row>
    <row r="14" spans="1:38" ht="15.6">
      <c r="A14" s="60" t="str">
        <f t="shared" si="2"/>
        <v>23..226</v>
      </c>
      <c r="B14" s="140">
        <f>IF(C14&lt;&gt;"",SUBTOTAL(103,$C$13:C14),"")</f>
        <v>2</v>
      </c>
      <c r="C14" s="70" t="s">
        <v>452</v>
      </c>
      <c r="D14" s="53" t="s">
        <v>180</v>
      </c>
      <c r="E14" s="53" t="s">
        <v>44</v>
      </c>
      <c r="F14" s="54">
        <v>429</v>
      </c>
      <c r="G14" s="54">
        <v>0</v>
      </c>
      <c r="H14" s="54">
        <v>325.3</v>
      </c>
      <c r="I14" s="53" t="s">
        <v>70</v>
      </c>
      <c r="J14" s="132" t="s">
        <v>180</v>
      </c>
      <c r="K14" s="135">
        <v>429</v>
      </c>
      <c r="L14" s="132" t="s">
        <v>44</v>
      </c>
      <c r="M14" s="89" t="s">
        <v>389</v>
      </c>
      <c r="N14" s="68">
        <v>-103.69999999999999</v>
      </c>
      <c r="O14" s="69"/>
      <c r="P14" s="67"/>
      <c r="Q14" s="271" t="s">
        <v>424</v>
      </c>
      <c r="R14" s="139"/>
      <c r="S14" s="102">
        <v>325.3</v>
      </c>
      <c r="T14" s="87"/>
      <c r="U14" s="87" t="e">
        <f>VLOOKUP(A14,#REF!,21,0)</f>
        <v>#REF!</v>
      </c>
      <c r="V14" s="87" t="e">
        <f t="shared" si="3"/>
        <v>#REF!</v>
      </c>
      <c r="W14" s="107">
        <f t="shared" si="4"/>
        <v>0</v>
      </c>
      <c r="X14" s="107">
        <f t="shared" si="5"/>
        <v>0</v>
      </c>
      <c r="Y14" s="107">
        <f t="shared" si="6"/>
        <v>1</v>
      </c>
      <c r="Z14" s="107">
        <f t="shared" si="7"/>
        <v>0</v>
      </c>
      <c r="AA14" s="107">
        <f t="shared" si="8"/>
        <v>0</v>
      </c>
      <c r="AB14" s="107">
        <f t="shared" si="9"/>
        <v>0</v>
      </c>
      <c r="AC14" s="107">
        <f t="shared" si="10"/>
        <v>0</v>
      </c>
      <c r="AD14" s="41"/>
      <c r="AE14" s="107">
        <f t="shared" si="11"/>
        <v>0</v>
      </c>
      <c r="AF14" s="107">
        <f t="shared" si="12"/>
        <v>0</v>
      </c>
      <c r="AG14" s="107">
        <f t="shared" si="13"/>
        <v>0</v>
      </c>
      <c r="AH14" s="107">
        <f t="shared" si="14"/>
        <v>0</v>
      </c>
      <c r="AI14" s="107">
        <f t="shared" si="15"/>
        <v>0</v>
      </c>
      <c r="AJ14" s="107">
        <f t="shared" si="16"/>
        <v>0</v>
      </c>
      <c r="AK14" s="107">
        <f t="shared" si="17"/>
        <v>0</v>
      </c>
    </row>
    <row r="15" spans="1:38" ht="15.6">
      <c r="A15" s="60" t="str">
        <f t="shared" si="2"/>
        <v>23..235</v>
      </c>
      <c r="B15" s="140">
        <f>IF(C15&lt;&gt;"",SUBTOTAL(103,$C$13:C15),"")</f>
        <v>3</v>
      </c>
      <c r="C15" s="70" t="s">
        <v>453</v>
      </c>
      <c r="D15" s="53" t="s">
        <v>231</v>
      </c>
      <c r="E15" s="53" t="s">
        <v>44</v>
      </c>
      <c r="F15" s="54">
        <v>652</v>
      </c>
      <c r="G15" s="54">
        <v>0</v>
      </c>
      <c r="H15" s="54">
        <v>583.6</v>
      </c>
      <c r="I15" s="53" t="s">
        <v>70</v>
      </c>
      <c r="J15" s="132">
        <v>235</v>
      </c>
      <c r="K15" s="135">
        <v>652</v>
      </c>
      <c r="L15" s="132" t="s">
        <v>44</v>
      </c>
      <c r="M15" s="67" t="s">
        <v>367</v>
      </c>
      <c r="N15" s="68">
        <v>-68.399999999999977</v>
      </c>
      <c r="O15" s="69"/>
      <c r="P15" s="67" t="s">
        <v>368</v>
      </c>
      <c r="Q15" s="271" t="s">
        <v>424</v>
      </c>
      <c r="R15" s="139"/>
      <c r="S15" s="102">
        <v>583.6</v>
      </c>
      <c r="T15" s="87" t="s">
        <v>394</v>
      </c>
      <c r="U15" s="87" t="e">
        <f>VLOOKUP(A15,#REF!,21,0)</f>
        <v>#REF!</v>
      </c>
      <c r="V15" s="87" t="e">
        <f t="shared" si="3"/>
        <v>#REF!</v>
      </c>
      <c r="W15" s="107">
        <f t="shared" si="4"/>
        <v>0</v>
      </c>
      <c r="X15" s="107">
        <f t="shared" si="5"/>
        <v>0</v>
      </c>
      <c r="Y15" s="107">
        <f t="shared" si="6"/>
        <v>0</v>
      </c>
      <c r="Z15" s="107">
        <f t="shared" si="7"/>
        <v>1</v>
      </c>
      <c r="AA15" s="107">
        <f t="shared" si="8"/>
        <v>0</v>
      </c>
      <c r="AB15" s="107">
        <f t="shared" si="9"/>
        <v>0</v>
      </c>
      <c r="AC15" s="107">
        <f t="shared" si="10"/>
        <v>0</v>
      </c>
      <c r="AD15" s="41"/>
      <c r="AE15" s="107">
        <f t="shared" si="11"/>
        <v>0</v>
      </c>
      <c r="AF15" s="107">
        <f t="shared" si="12"/>
        <v>0</v>
      </c>
      <c r="AG15" s="107">
        <f t="shared" si="13"/>
        <v>0</v>
      </c>
      <c r="AH15" s="107">
        <f t="shared" si="14"/>
        <v>0</v>
      </c>
      <c r="AI15" s="107">
        <f t="shared" si="15"/>
        <v>0</v>
      </c>
      <c r="AJ15" s="107">
        <f t="shared" si="16"/>
        <v>0</v>
      </c>
      <c r="AK15" s="107">
        <f t="shared" si="17"/>
        <v>0</v>
      </c>
    </row>
    <row r="16" spans="1:38" ht="15.6">
      <c r="A16" s="60" t="str">
        <f t="shared" si="2"/>
        <v>23..258</v>
      </c>
      <c r="B16" s="140">
        <f>IF(C16&lt;&gt;"",SUBTOTAL(103,$C$13:C16),"")</f>
        <v>4</v>
      </c>
      <c r="C16" s="70" t="s">
        <v>452</v>
      </c>
      <c r="D16" s="53" t="s">
        <v>184</v>
      </c>
      <c r="E16" s="53" t="s">
        <v>52</v>
      </c>
      <c r="F16" s="54">
        <v>49</v>
      </c>
      <c r="G16" s="54">
        <v>0</v>
      </c>
      <c r="H16" s="54">
        <v>47.3</v>
      </c>
      <c r="I16" s="53" t="s">
        <v>70</v>
      </c>
      <c r="J16" s="132" t="s">
        <v>184</v>
      </c>
      <c r="K16" s="135">
        <v>49</v>
      </c>
      <c r="L16" s="132" t="s">
        <v>52</v>
      </c>
      <c r="M16" s="67" t="s">
        <v>397</v>
      </c>
      <c r="N16" s="68">
        <v>-1.7000000000000028</v>
      </c>
      <c r="O16" s="69"/>
      <c r="P16" s="67"/>
      <c r="Q16" s="271" t="s">
        <v>424</v>
      </c>
      <c r="R16" s="139"/>
      <c r="S16" s="102">
        <v>47.3</v>
      </c>
      <c r="T16" s="87"/>
      <c r="U16" s="87" t="e">
        <f>VLOOKUP(A16,#REF!,21,0)</f>
        <v>#REF!</v>
      </c>
      <c r="V16" s="87" t="e">
        <f t="shared" si="3"/>
        <v>#REF!</v>
      </c>
      <c r="W16" s="107">
        <f t="shared" si="4"/>
        <v>1</v>
      </c>
      <c r="X16" s="107">
        <f t="shared" si="5"/>
        <v>0</v>
      </c>
      <c r="Y16" s="107">
        <f t="shared" si="6"/>
        <v>0</v>
      </c>
      <c r="Z16" s="107">
        <f t="shared" si="7"/>
        <v>0</v>
      </c>
      <c r="AA16" s="107">
        <f t="shared" si="8"/>
        <v>0</v>
      </c>
      <c r="AB16" s="107">
        <f t="shared" si="9"/>
        <v>0</v>
      </c>
      <c r="AC16" s="107">
        <f t="shared" si="10"/>
        <v>0</v>
      </c>
      <c r="AD16" s="41"/>
      <c r="AE16" s="107">
        <f t="shared" si="11"/>
        <v>0</v>
      </c>
      <c r="AF16" s="107">
        <f t="shared" si="12"/>
        <v>0</v>
      </c>
      <c r="AG16" s="107">
        <f t="shared" si="13"/>
        <v>0</v>
      </c>
      <c r="AH16" s="107">
        <f t="shared" si="14"/>
        <v>0</v>
      </c>
      <c r="AI16" s="107">
        <f t="shared" si="15"/>
        <v>0</v>
      </c>
      <c r="AJ16" s="107">
        <f t="shared" si="16"/>
        <v>0</v>
      </c>
      <c r="AK16" s="107">
        <f t="shared" si="17"/>
        <v>0</v>
      </c>
    </row>
    <row r="17" spans="1:37" ht="15.6">
      <c r="A17" s="60" t="str">
        <f t="shared" si="2"/>
        <v>23..259</v>
      </c>
      <c r="B17" s="140">
        <f>IF(C17&lt;&gt;"",SUBTOTAL(103,$C$13:C17),"")</f>
        <v>5</v>
      </c>
      <c r="C17" s="70" t="s">
        <v>452</v>
      </c>
      <c r="D17" s="53" t="s">
        <v>185</v>
      </c>
      <c r="E17" s="53" t="s">
        <v>52</v>
      </c>
      <c r="F17" s="54">
        <v>14</v>
      </c>
      <c r="G17" s="54">
        <v>0</v>
      </c>
      <c r="H17" s="54">
        <v>0</v>
      </c>
      <c r="I17" s="53" t="s">
        <v>70</v>
      </c>
      <c r="J17" s="132" t="s">
        <v>185</v>
      </c>
      <c r="K17" s="135">
        <v>14</v>
      </c>
      <c r="L17" s="132" t="s">
        <v>52</v>
      </c>
      <c r="M17" s="67" t="s">
        <v>397</v>
      </c>
      <c r="N17" s="68">
        <v>-14</v>
      </c>
      <c r="O17" s="69"/>
      <c r="P17" s="67"/>
      <c r="Q17" s="271">
        <v>0</v>
      </c>
      <c r="R17" s="139"/>
      <c r="S17" s="102">
        <v>0</v>
      </c>
      <c r="T17" s="87"/>
      <c r="U17" s="87" t="e">
        <f>VLOOKUP(A17,#REF!,21,0)</f>
        <v>#REF!</v>
      </c>
      <c r="V17" s="87" t="e">
        <f t="shared" si="3"/>
        <v>#REF!</v>
      </c>
      <c r="W17" s="107">
        <f t="shared" si="4"/>
        <v>1</v>
      </c>
      <c r="X17" s="107">
        <f t="shared" si="5"/>
        <v>0</v>
      </c>
      <c r="Y17" s="107">
        <f t="shared" si="6"/>
        <v>0</v>
      </c>
      <c r="Z17" s="107">
        <f t="shared" si="7"/>
        <v>0</v>
      </c>
      <c r="AA17" s="107">
        <f t="shared" si="8"/>
        <v>0</v>
      </c>
      <c r="AB17" s="107">
        <f t="shared" si="9"/>
        <v>0</v>
      </c>
      <c r="AC17" s="107">
        <f t="shared" si="10"/>
        <v>0</v>
      </c>
      <c r="AD17" s="41"/>
      <c r="AE17" s="107">
        <f t="shared" si="11"/>
        <v>0</v>
      </c>
      <c r="AF17" s="107">
        <f t="shared" si="12"/>
        <v>0</v>
      </c>
      <c r="AG17" s="107">
        <f t="shared" si="13"/>
        <v>0</v>
      </c>
      <c r="AH17" s="107">
        <f t="shared" si="14"/>
        <v>0</v>
      </c>
      <c r="AI17" s="107">
        <f t="shared" si="15"/>
        <v>0</v>
      </c>
      <c r="AJ17" s="107">
        <f t="shared" si="16"/>
        <v>0</v>
      </c>
      <c r="AK17" s="107">
        <f t="shared" si="17"/>
        <v>0</v>
      </c>
    </row>
    <row r="18" spans="1:37" ht="15.6">
      <c r="A18" s="60" t="str">
        <f t="shared" si="2"/>
        <v>23..271</v>
      </c>
      <c r="B18" s="140">
        <f>IF(C18&lt;&gt;"",SUBTOTAL(103,$C$13:C18),"")</f>
        <v>6</v>
      </c>
      <c r="C18" s="70" t="s">
        <v>452</v>
      </c>
      <c r="D18" s="53" t="s">
        <v>252</v>
      </c>
      <c r="E18" s="53" t="s">
        <v>52</v>
      </c>
      <c r="F18" s="54">
        <v>22</v>
      </c>
      <c r="G18" s="54">
        <v>0</v>
      </c>
      <c r="H18" s="54">
        <v>0</v>
      </c>
      <c r="I18" s="53" t="s">
        <v>70</v>
      </c>
      <c r="J18" s="132" t="s">
        <v>252</v>
      </c>
      <c r="K18" s="135">
        <v>22</v>
      </c>
      <c r="L18" s="132" t="s">
        <v>52</v>
      </c>
      <c r="M18" s="67" t="s">
        <v>397</v>
      </c>
      <c r="N18" s="68">
        <v>-22</v>
      </c>
      <c r="O18" s="69"/>
      <c r="P18" s="67"/>
      <c r="Q18" s="271">
        <v>0</v>
      </c>
      <c r="R18" s="139"/>
      <c r="S18" s="102">
        <v>0</v>
      </c>
      <c r="T18" s="87"/>
      <c r="U18" s="87" t="e">
        <f>VLOOKUP(A18,#REF!,21,0)</f>
        <v>#REF!</v>
      </c>
      <c r="V18" s="87" t="e">
        <f t="shared" si="3"/>
        <v>#REF!</v>
      </c>
      <c r="W18" s="107">
        <f t="shared" si="4"/>
        <v>1</v>
      </c>
      <c r="X18" s="107">
        <f t="shared" si="5"/>
        <v>0</v>
      </c>
      <c r="Y18" s="107">
        <f t="shared" si="6"/>
        <v>0</v>
      </c>
      <c r="Z18" s="107">
        <f t="shared" si="7"/>
        <v>0</v>
      </c>
      <c r="AA18" s="107">
        <f t="shared" si="8"/>
        <v>0</v>
      </c>
      <c r="AB18" s="107">
        <f t="shared" si="9"/>
        <v>0</v>
      </c>
      <c r="AC18" s="107">
        <f t="shared" si="10"/>
        <v>0</v>
      </c>
      <c r="AD18" s="41"/>
      <c r="AE18" s="107">
        <f t="shared" si="11"/>
        <v>0</v>
      </c>
      <c r="AF18" s="107">
        <f t="shared" si="12"/>
        <v>0</v>
      </c>
      <c r="AG18" s="107">
        <f t="shared" si="13"/>
        <v>0</v>
      </c>
      <c r="AH18" s="107">
        <f t="shared" si="14"/>
        <v>0</v>
      </c>
      <c r="AI18" s="107">
        <f t="shared" si="15"/>
        <v>0</v>
      </c>
      <c r="AJ18" s="107">
        <f t="shared" si="16"/>
        <v>0</v>
      </c>
      <c r="AK18" s="107">
        <f t="shared" si="17"/>
        <v>0</v>
      </c>
    </row>
    <row r="19" spans="1:37" ht="15.6">
      <c r="A19" s="60" t="str">
        <f t="shared" si="2"/>
        <v>23..273</v>
      </c>
      <c r="B19" s="140">
        <f>IF(C19&lt;&gt;"",SUBTOTAL(103,$C$13:C19),"")</f>
        <v>7</v>
      </c>
      <c r="C19" s="70" t="s">
        <v>452</v>
      </c>
      <c r="D19" s="53" t="s">
        <v>254</v>
      </c>
      <c r="E19" s="53" t="s">
        <v>52</v>
      </c>
      <c r="F19" s="54">
        <v>19</v>
      </c>
      <c r="G19" s="54">
        <v>0</v>
      </c>
      <c r="H19" s="54">
        <v>17.3</v>
      </c>
      <c r="I19" s="53" t="s">
        <v>70</v>
      </c>
      <c r="J19" s="132" t="s">
        <v>254</v>
      </c>
      <c r="K19" s="135">
        <v>19</v>
      </c>
      <c r="L19" s="132" t="s">
        <v>52</v>
      </c>
      <c r="M19" s="67" t="s">
        <v>397</v>
      </c>
      <c r="N19" s="68">
        <v>-1.6999999999999993</v>
      </c>
      <c r="O19" s="69"/>
      <c r="P19" s="67"/>
      <c r="Q19" s="271" t="s">
        <v>424</v>
      </c>
      <c r="R19" s="139"/>
      <c r="S19" s="102">
        <v>17.3</v>
      </c>
      <c r="T19" s="87"/>
      <c r="U19" s="87" t="e">
        <f>VLOOKUP(A19,#REF!,21,0)</f>
        <v>#REF!</v>
      </c>
      <c r="V19" s="87" t="e">
        <f t="shared" si="3"/>
        <v>#REF!</v>
      </c>
      <c r="W19" s="107">
        <f t="shared" si="4"/>
        <v>1</v>
      </c>
      <c r="X19" s="107">
        <f t="shared" si="5"/>
        <v>0</v>
      </c>
      <c r="Y19" s="107">
        <f t="shared" si="6"/>
        <v>0</v>
      </c>
      <c r="Z19" s="107">
        <f t="shared" si="7"/>
        <v>0</v>
      </c>
      <c r="AA19" s="107">
        <f t="shared" si="8"/>
        <v>0</v>
      </c>
      <c r="AB19" s="107">
        <f t="shared" si="9"/>
        <v>0</v>
      </c>
      <c r="AC19" s="107">
        <f t="shared" si="10"/>
        <v>0</v>
      </c>
      <c r="AD19" s="41"/>
      <c r="AE19" s="107">
        <f t="shared" si="11"/>
        <v>0</v>
      </c>
      <c r="AF19" s="107">
        <f t="shared" si="12"/>
        <v>0</v>
      </c>
      <c r="AG19" s="107">
        <f t="shared" si="13"/>
        <v>0</v>
      </c>
      <c r="AH19" s="107">
        <f t="shared" si="14"/>
        <v>0</v>
      </c>
      <c r="AI19" s="107">
        <f t="shared" si="15"/>
        <v>0</v>
      </c>
      <c r="AJ19" s="107">
        <f t="shared" si="16"/>
        <v>0</v>
      </c>
      <c r="AK19" s="107">
        <f t="shared" si="17"/>
        <v>0</v>
      </c>
    </row>
    <row r="20" spans="1:37" ht="15.6">
      <c r="A20" s="60" t="str">
        <f t="shared" si="2"/>
        <v>23..274</v>
      </c>
      <c r="B20" s="140">
        <f>IF(C20&lt;&gt;"",SUBTOTAL(103,$C$13:C20),"")</f>
        <v>8</v>
      </c>
      <c r="C20" s="70" t="s">
        <v>452</v>
      </c>
      <c r="D20" s="53" t="s">
        <v>255</v>
      </c>
      <c r="E20" s="53" t="s">
        <v>52</v>
      </c>
      <c r="F20" s="54">
        <v>77</v>
      </c>
      <c r="G20" s="54">
        <v>0</v>
      </c>
      <c r="H20" s="54">
        <v>71.8</v>
      </c>
      <c r="I20" s="53" t="s">
        <v>70</v>
      </c>
      <c r="J20" s="132" t="s">
        <v>255</v>
      </c>
      <c r="K20" s="135">
        <v>77</v>
      </c>
      <c r="L20" s="132" t="s">
        <v>52</v>
      </c>
      <c r="M20" s="67" t="s">
        <v>397</v>
      </c>
      <c r="N20" s="68">
        <v>-5.2000000000000028</v>
      </c>
      <c r="O20" s="69"/>
      <c r="P20" s="67"/>
      <c r="Q20" s="271" t="s">
        <v>424</v>
      </c>
      <c r="R20" s="139"/>
      <c r="S20" s="102">
        <v>71.8</v>
      </c>
      <c r="T20" s="87"/>
      <c r="U20" s="87" t="e">
        <f>VLOOKUP(A20,#REF!,21,0)</f>
        <v>#REF!</v>
      </c>
      <c r="V20" s="87" t="e">
        <f t="shared" si="3"/>
        <v>#REF!</v>
      </c>
      <c r="W20" s="107">
        <f t="shared" si="4"/>
        <v>1</v>
      </c>
      <c r="X20" s="107">
        <f t="shared" si="5"/>
        <v>0</v>
      </c>
      <c r="Y20" s="107">
        <f t="shared" si="6"/>
        <v>0</v>
      </c>
      <c r="Z20" s="107">
        <f t="shared" si="7"/>
        <v>0</v>
      </c>
      <c r="AA20" s="107">
        <f t="shared" si="8"/>
        <v>0</v>
      </c>
      <c r="AB20" s="107">
        <f t="shared" si="9"/>
        <v>0</v>
      </c>
      <c r="AC20" s="107">
        <f t="shared" si="10"/>
        <v>0</v>
      </c>
      <c r="AD20" s="41"/>
      <c r="AE20" s="107">
        <f t="shared" si="11"/>
        <v>0</v>
      </c>
      <c r="AF20" s="107">
        <f t="shared" si="12"/>
        <v>0</v>
      </c>
      <c r="AG20" s="107">
        <f t="shared" si="13"/>
        <v>0</v>
      </c>
      <c r="AH20" s="107">
        <f t="shared" si="14"/>
        <v>0</v>
      </c>
      <c r="AI20" s="107">
        <f t="shared" si="15"/>
        <v>0</v>
      </c>
      <c r="AJ20" s="107">
        <f t="shared" si="16"/>
        <v>0</v>
      </c>
      <c r="AK20" s="107">
        <f t="shared" si="17"/>
        <v>0</v>
      </c>
    </row>
    <row r="21" spans="1:37" ht="15.6">
      <c r="A21" s="60" t="str">
        <f t="shared" si="2"/>
        <v>23..275</v>
      </c>
      <c r="B21" s="140">
        <f>IF(C21&lt;&gt;"",SUBTOTAL(103,$C$13:C21),"")</f>
        <v>9</v>
      </c>
      <c r="C21" s="70" t="s">
        <v>452</v>
      </c>
      <c r="D21" s="53" t="s">
        <v>256</v>
      </c>
      <c r="E21" s="53" t="s">
        <v>52</v>
      </c>
      <c r="F21" s="54">
        <v>34</v>
      </c>
      <c r="G21" s="54">
        <v>0</v>
      </c>
      <c r="H21" s="54">
        <v>34</v>
      </c>
      <c r="I21" s="53" t="s">
        <v>70</v>
      </c>
      <c r="J21" s="132" t="s">
        <v>256</v>
      </c>
      <c r="K21" s="135">
        <v>34</v>
      </c>
      <c r="L21" s="132" t="s">
        <v>52</v>
      </c>
      <c r="M21" s="67" t="s">
        <v>397</v>
      </c>
      <c r="N21" s="68"/>
      <c r="O21" s="69"/>
      <c r="P21" s="67"/>
      <c r="Q21" s="271" t="s">
        <v>424</v>
      </c>
      <c r="R21" s="139"/>
      <c r="S21" s="102">
        <v>34</v>
      </c>
      <c r="T21" s="87"/>
      <c r="U21" s="87" t="e">
        <f>VLOOKUP(A21,#REF!,21,0)</f>
        <v>#REF!</v>
      </c>
      <c r="V21" s="87" t="e">
        <f t="shared" si="3"/>
        <v>#REF!</v>
      </c>
      <c r="W21" s="107">
        <f t="shared" si="4"/>
        <v>1</v>
      </c>
      <c r="X21" s="107">
        <f t="shared" si="5"/>
        <v>0</v>
      </c>
      <c r="Y21" s="107">
        <f t="shared" si="6"/>
        <v>0</v>
      </c>
      <c r="Z21" s="107">
        <f t="shared" si="7"/>
        <v>0</v>
      </c>
      <c r="AA21" s="107">
        <f t="shared" si="8"/>
        <v>0</v>
      </c>
      <c r="AB21" s="107">
        <f t="shared" si="9"/>
        <v>0</v>
      </c>
      <c r="AC21" s="107">
        <f t="shared" si="10"/>
        <v>0</v>
      </c>
      <c r="AD21" s="41"/>
      <c r="AE21" s="107">
        <f t="shared" si="11"/>
        <v>0</v>
      </c>
      <c r="AF21" s="107">
        <f t="shared" si="12"/>
        <v>0</v>
      </c>
      <c r="AG21" s="107">
        <f t="shared" si="13"/>
        <v>0</v>
      </c>
      <c r="AH21" s="107">
        <f t="shared" si="14"/>
        <v>0</v>
      </c>
      <c r="AI21" s="107">
        <f t="shared" si="15"/>
        <v>0</v>
      </c>
      <c r="AJ21" s="107">
        <f t="shared" si="16"/>
        <v>0</v>
      </c>
      <c r="AK21" s="107">
        <f t="shared" si="17"/>
        <v>0</v>
      </c>
    </row>
    <row r="22" spans="1:37" ht="15.6">
      <c r="A22" s="60" t="str">
        <f t="shared" si="2"/>
        <v>23..284</v>
      </c>
      <c r="B22" s="140">
        <f>IF(C22&lt;&gt;"",SUBTOTAL(103,$C$13:C22),"")</f>
        <v>10</v>
      </c>
      <c r="C22" s="70" t="s">
        <v>452</v>
      </c>
      <c r="D22" s="53" t="s">
        <v>263</v>
      </c>
      <c r="E22" s="53" t="s">
        <v>52</v>
      </c>
      <c r="F22" s="54">
        <v>57</v>
      </c>
      <c r="G22" s="54">
        <v>0</v>
      </c>
      <c r="H22" s="54">
        <v>0.3</v>
      </c>
      <c r="I22" s="53" t="s">
        <v>70</v>
      </c>
      <c r="J22" s="132" t="s">
        <v>263</v>
      </c>
      <c r="K22" s="135">
        <v>57</v>
      </c>
      <c r="L22" s="132" t="s">
        <v>52</v>
      </c>
      <c r="M22" s="67" t="s">
        <v>397</v>
      </c>
      <c r="N22" s="68">
        <v>-56.7</v>
      </c>
      <c r="O22" s="69"/>
      <c r="P22" s="67"/>
      <c r="Q22" s="271" t="s">
        <v>424</v>
      </c>
      <c r="R22" s="139"/>
      <c r="S22" s="102">
        <v>0.3</v>
      </c>
      <c r="T22" s="87"/>
      <c r="U22" s="87" t="e">
        <f>VLOOKUP(A22,#REF!,21,0)</f>
        <v>#REF!</v>
      </c>
      <c r="V22" s="87" t="e">
        <f t="shared" si="3"/>
        <v>#REF!</v>
      </c>
      <c r="W22" s="107">
        <f t="shared" si="4"/>
        <v>1</v>
      </c>
      <c r="X22" s="107">
        <f t="shared" si="5"/>
        <v>0</v>
      </c>
      <c r="Y22" s="107">
        <f t="shared" si="6"/>
        <v>0</v>
      </c>
      <c r="Z22" s="107">
        <f t="shared" si="7"/>
        <v>0</v>
      </c>
      <c r="AA22" s="107">
        <f t="shared" si="8"/>
        <v>0</v>
      </c>
      <c r="AB22" s="107">
        <f t="shared" si="9"/>
        <v>0</v>
      </c>
      <c r="AC22" s="107">
        <f t="shared" si="10"/>
        <v>0</v>
      </c>
      <c r="AD22" s="41"/>
      <c r="AE22" s="107">
        <f t="shared" si="11"/>
        <v>0</v>
      </c>
      <c r="AF22" s="107">
        <f t="shared" si="12"/>
        <v>0</v>
      </c>
      <c r="AG22" s="107">
        <f t="shared" si="13"/>
        <v>0</v>
      </c>
      <c r="AH22" s="107">
        <f t="shared" si="14"/>
        <v>0</v>
      </c>
      <c r="AI22" s="107">
        <f t="shared" si="15"/>
        <v>0</v>
      </c>
      <c r="AJ22" s="107">
        <f t="shared" si="16"/>
        <v>0</v>
      </c>
      <c r="AK22" s="107">
        <f t="shared" si="17"/>
        <v>0</v>
      </c>
    </row>
    <row r="23" spans="1:37" ht="15.6">
      <c r="A23" s="60" t="str">
        <f t="shared" si="2"/>
        <v>23..301</v>
      </c>
      <c r="B23" s="140">
        <f>IF(C23&lt;&gt;"",SUBTOTAL(103,$C$13:C23),"")</f>
        <v>11</v>
      </c>
      <c r="C23" s="70" t="s">
        <v>452</v>
      </c>
      <c r="D23" s="53" t="s">
        <v>275</v>
      </c>
      <c r="E23" s="53" t="s">
        <v>52</v>
      </c>
      <c r="F23" s="54">
        <v>42</v>
      </c>
      <c r="G23" s="54">
        <v>0</v>
      </c>
      <c r="H23" s="54">
        <v>37.4</v>
      </c>
      <c r="I23" s="53" t="s">
        <v>70</v>
      </c>
      <c r="J23" s="132" t="s">
        <v>275</v>
      </c>
      <c r="K23" s="135">
        <v>42</v>
      </c>
      <c r="L23" s="132" t="s">
        <v>52</v>
      </c>
      <c r="M23" s="67" t="s">
        <v>397</v>
      </c>
      <c r="N23" s="68">
        <v>-4.6000000000000014</v>
      </c>
      <c r="O23" s="69"/>
      <c r="P23" s="67"/>
      <c r="Q23" s="271" t="s">
        <v>424</v>
      </c>
      <c r="R23" s="139"/>
      <c r="S23" s="102">
        <v>37.4</v>
      </c>
      <c r="T23" s="87"/>
      <c r="U23" s="87" t="e">
        <f>VLOOKUP(A23,#REF!,21,0)</f>
        <v>#REF!</v>
      </c>
      <c r="V23" s="87" t="e">
        <f t="shared" si="3"/>
        <v>#REF!</v>
      </c>
      <c r="W23" s="107">
        <f t="shared" si="4"/>
        <v>1</v>
      </c>
      <c r="X23" s="107">
        <f t="shared" si="5"/>
        <v>0</v>
      </c>
      <c r="Y23" s="107">
        <f t="shared" si="6"/>
        <v>0</v>
      </c>
      <c r="Z23" s="107">
        <f t="shared" si="7"/>
        <v>0</v>
      </c>
      <c r="AA23" s="107">
        <f t="shared" si="8"/>
        <v>0</v>
      </c>
      <c r="AB23" s="107">
        <f t="shared" si="9"/>
        <v>0</v>
      </c>
      <c r="AC23" s="107">
        <f t="shared" si="10"/>
        <v>0</v>
      </c>
      <c r="AD23" s="41"/>
      <c r="AE23" s="107">
        <f t="shared" si="11"/>
        <v>0</v>
      </c>
      <c r="AF23" s="107">
        <f t="shared" si="12"/>
        <v>0</v>
      </c>
      <c r="AG23" s="107">
        <f t="shared" si="13"/>
        <v>0</v>
      </c>
      <c r="AH23" s="107">
        <f t="shared" si="14"/>
        <v>0</v>
      </c>
      <c r="AI23" s="107">
        <f t="shared" si="15"/>
        <v>0</v>
      </c>
      <c r="AJ23" s="107">
        <f t="shared" si="16"/>
        <v>0</v>
      </c>
      <c r="AK23" s="107">
        <f t="shared" si="17"/>
        <v>0</v>
      </c>
    </row>
    <row r="24" spans="1:37" ht="15.6">
      <c r="A24" s="60" t="str">
        <f t="shared" si="2"/>
        <v>23..305</v>
      </c>
      <c r="B24" s="140">
        <f>IF(C24&lt;&gt;"",SUBTOTAL(103,$C$13:C24),"")</f>
        <v>12</v>
      </c>
      <c r="C24" s="70" t="s">
        <v>452</v>
      </c>
      <c r="D24" s="53" t="s">
        <v>279</v>
      </c>
      <c r="E24" s="53" t="s">
        <v>52</v>
      </c>
      <c r="F24" s="54">
        <v>35</v>
      </c>
      <c r="G24" s="54">
        <v>0</v>
      </c>
      <c r="H24" s="54">
        <v>35</v>
      </c>
      <c r="I24" s="53" t="s">
        <v>70</v>
      </c>
      <c r="J24" s="132" t="s">
        <v>279</v>
      </c>
      <c r="K24" s="135">
        <v>35</v>
      </c>
      <c r="L24" s="132" t="s">
        <v>52</v>
      </c>
      <c r="M24" s="67" t="s">
        <v>397</v>
      </c>
      <c r="N24" s="68"/>
      <c r="O24" s="69"/>
      <c r="P24" s="67"/>
      <c r="Q24" s="271" t="s">
        <v>424</v>
      </c>
      <c r="R24" s="139"/>
      <c r="S24" s="102">
        <v>35</v>
      </c>
      <c r="T24" s="87"/>
      <c r="U24" s="87" t="e">
        <f>VLOOKUP(A24,#REF!,21,0)</f>
        <v>#REF!</v>
      </c>
      <c r="V24" s="87" t="e">
        <f t="shared" si="3"/>
        <v>#REF!</v>
      </c>
      <c r="W24" s="107">
        <f t="shared" si="4"/>
        <v>1</v>
      </c>
      <c r="X24" s="107">
        <f t="shared" si="5"/>
        <v>0</v>
      </c>
      <c r="Y24" s="107">
        <f t="shared" si="6"/>
        <v>0</v>
      </c>
      <c r="Z24" s="107">
        <f t="shared" si="7"/>
        <v>0</v>
      </c>
      <c r="AA24" s="107">
        <f t="shared" si="8"/>
        <v>0</v>
      </c>
      <c r="AB24" s="107">
        <f t="shared" si="9"/>
        <v>0</v>
      </c>
      <c r="AC24" s="107">
        <f t="shared" si="10"/>
        <v>0</v>
      </c>
      <c r="AD24" s="41"/>
      <c r="AE24" s="107">
        <f t="shared" si="11"/>
        <v>0</v>
      </c>
      <c r="AF24" s="107">
        <f t="shared" si="12"/>
        <v>0</v>
      </c>
      <c r="AG24" s="107">
        <f t="shared" si="13"/>
        <v>0</v>
      </c>
      <c r="AH24" s="107">
        <f t="shared" si="14"/>
        <v>0</v>
      </c>
      <c r="AI24" s="107">
        <f t="shared" si="15"/>
        <v>0</v>
      </c>
      <c r="AJ24" s="107">
        <f t="shared" si="16"/>
        <v>0</v>
      </c>
      <c r="AK24" s="107">
        <f t="shared" si="17"/>
        <v>0</v>
      </c>
    </row>
    <row r="25" spans="1:37" ht="15.6">
      <c r="A25" s="60" t="str">
        <f t="shared" si="2"/>
        <v>23..325</v>
      </c>
      <c r="B25" s="140">
        <f>IF(C25&lt;&gt;"",SUBTOTAL(103,$C$13:C25),"")</f>
        <v>13</v>
      </c>
      <c r="C25" s="70" t="s">
        <v>452</v>
      </c>
      <c r="D25" s="53" t="s">
        <v>288</v>
      </c>
      <c r="E25" s="53" t="s">
        <v>52</v>
      </c>
      <c r="F25" s="54">
        <v>159</v>
      </c>
      <c r="G25" s="54">
        <v>0</v>
      </c>
      <c r="H25" s="54">
        <v>159</v>
      </c>
      <c r="I25" s="53" t="s">
        <v>70</v>
      </c>
      <c r="J25" s="132" t="s">
        <v>288</v>
      </c>
      <c r="K25" s="135">
        <v>159</v>
      </c>
      <c r="L25" s="132" t="s">
        <v>52</v>
      </c>
      <c r="M25" s="67" t="s">
        <v>397</v>
      </c>
      <c r="N25" s="68"/>
      <c r="O25" s="69"/>
      <c r="P25" s="67"/>
      <c r="Q25" s="271" t="s">
        <v>424</v>
      </c>
      <c r="R25" s="139"/>
      <c r="S25" s="102">
        <v>159</v>
      </c>
      <c r="T25" s="87"/>
      <c r="U25" s="87" t="e">
        <f>VLOOKUP(A25,#REF!,21,0)</f>
        <v>#REF!</v>
      </c>
      <c r="V25" s="87" t="e">
        <f t="shared" si="3"/>
        <v>#REF!</v>
      </c>
      <c r="W25" s="107">
        <f t="shared" si="4"/>
        <v>0</v>
      </c>
      <c r="X25" s="107">
        <f t="shared" si="5"/>
        <v>1</v>
      </c>
      <c r="Y25" s="107">
        <f t="shared" si="6"/>
        <v>0</v>
      </c>
      <c r="Z25" s="107">
        <f t="shared" si="7"/>
        <v>0</v>
      </c>
      <c r="AA25" s="107">
        <f t="shared" si="8"/>
        <v>0</v>
      </c>
      <c r="AB25" s="107">
        <f t="shared" si="9"/>
        <v>0</v>
      </c>
      <c r="AC25" s="107">
        <f t="shared" si="10"/>
        <v>0</v>
      </c>
      <c r="AD25" s="41"/>
      <c r="AE25" s="107">
        <f t="shared" si="11"/>
        <v>0</v>
      </c>
      <c r="AF25" s="107">
        <f t="shared" si="12"/>
        <v>0</v>
      </c>
      <c r="AG25" s="107">
        <f t="shared" si="13"/>
        <v>0</v>
      </c>
      <c r="AH25" s="107">
        <f t="shared" si="14"/>
        <v>0</v>
      </c>
      <c r="AI25" s="107">
        <f t="shared" si="15"/>
        <v>0</v>
      </c>
      <c r="AJ25" s="107">
        <f t="shared" si="16"/>
        <v>0</v>
      </c>
      <c r="AK25" s="107">
        <f t="shared" si="17"/>
        <v>0</v>
      </c>
    </row>
    <row r="26" spans="1:37" ht="15.6">
      <c r="A26" s="60" t="str">
        <f t="shared" si="2"/>
        <v>23..344</v>
      </c>
      <c r="B26" s="140">
        <f>IF(C26&lt;&gt;"",SUBTOTAL(103,$C$13:C26),"")</f>
        <v>14</v>
      </c>
      <c r="C26" s="70" t="s">
        <v>452</v>
      </c>
      <c r="D26" s="53" t="s">
        <v>289</v>
      </c>
      <c r="E26" s="53" t="s">
        <v>449</v>
      </c>
      <c r="F26" s="54">
        <v>20</v>
      </c>
      <c r="G26" s="54">
        <v>0</v>
      </c>
      <c r="H26" s="54">
        <v>0</v>
      </c>
      <c r="I26" s="53" t="s">
        <v>70</v>
      </c>
      <c r="J26" s="132" t="s">
        <v>289</v>
      </c>
      <c r="K26" s="135">
        <v>20</v>
      </c>
      <c r="L26" s="132" t="s">
        <v>52</v>
      </c>
      <c r="M26" s="67" t="s">
        <v>397</v>
      </c>
      <c r="N26" s="68">
        <v>-20</v>
      </c>
      <c r="O26" s="69"/>
      <c r="P26" s="67"/>
      <c r="Q26" s="271">
        <v>0</v>
      </c>
      <c r="R26" s="139"/>
      <c r="S26" s="102">
        <v>0</v>
      </c>
      <c r="T26" s="87"/>
      <c r="U26" s="87" t="e">
        <f>VLOOKUP(A26,#REF!,21,0)</f>
        <v>#REF!</v>
      </c>
      <c r="V26" s="87" t="e">
        <f t="shared" si="3"/>
        <v>#REF!</v>
      </c>
      <c r="W26" s="107">
        <f t="shared" si="4"/>
        <v>1</v>
      </c>
      <c r="X26" s="107">
        <f t="shared" si="5"/>
        <v>0</v>
      </c>
      <c r="Y26" s="107">
        <f t="shared" si="6"/>
        <v>0</v>
      </c>
      <c r="Z26" s="107">
        <f t="shared" si="7"/>
        <v>0</v>
      </c>
      <c r="AA26" s="107">
        <f t="shared" si="8"/>
        <v>0</v>
      </c>
      <c r="AB26" s="107">
        <f t="shared" si="9"/>
        <v>0</v>
      </c>
      <c r="AC26" s="107">
        <f t="shared" si="10"/>
        <v>0</v>
      </c>
      <c r="AD26" s="41"/>
      <c r="AE26" s="107">
        <f t="shared" si="11"/>
        <v>0</v>
      </c>
      <c r="AF26" s="107">
        <f t="shared" si="12"/>
        <v>0</v>
      </c>
      <c r="AG26" s="107">
        <f t="shared" si="13"/>
        <v>0</v>
      </c>
      <c r="AH26" s="107">
        <f t="shared" si="14"/>
        <v>0</v>
      </c>
      <c r="AI26" s="107">
        <f t="shared" si="15"/>
        <v>0</v>
      </c>
      <c r="AJ26" s="107">
        <f t="shared" si="16"/>
        <v>0</v>
      </c>
      <c r="AK26" s="107">
        <f t="shared" si="17"/>
        <v>0</v>
      </c>
    </row>
    <row r="27" spans="1:37" ht="15.6">
      <c r="A27" s="60" t="str">
        <f t="shared" si="2"/>
        <v>23..351</v>
      </c>
      <c r="B27" s="140">
        <f>IF(C27&lt;&gt;"",SUBTOTAL(103,$C$13:C27),"")</f>
        <v>15</v>
      </c>
      <c r="C27" s="70" t="s">
        <v>452</v>
      </c>
      <c r="D27" s="53" t="s">
        <v>290</v>
      </c>
      <c r="E27" s="53" t="s">
        <v>64</v>
      </c>
      <c r="F27" s="54">
        <v>323</v>
      </c>
      <c r="G27" s="54">
        <v>0</v>
      </c>
      <c r="H27" s="54">
        <v>323</v>
      </c>
      <c r="I27" s="53" t="s">
        <v>70</v>
      </c>
      <c r="J27" s="132" t="s">
        <v>290</v>
      </c>
      <c r="K27" s="135">
        <v>323</v>
      </c>
      <c r="L27" s="132" t="s">
        <v>64</v>
      </c>
      <c r="M27" s="89" t="s">
        <v>389</v>
      </c>
      <c r="N27" s="68"/>
      <c r="O27" s="69"/>
      <c r="P27" s="67"/>
      <c r="Q27" s="271" t="s">
        <v>424</v>
      </c>
      <c r="R27" s="139"/>
      <c r="S27" s="102">
        <v>323</v>
      </c>
      <c r="T27" s="87"/>
      <c r="U27" s="87" t="e">
        <f>VLOOKUP(A27,#REF!,21,0)</f>
        <v>#REF!</v>
      </c>
      <c r="V27" s="87" t="e">
        <f t="shared" si="3"/>
        <v>#REF!</v>
      </c>
      <c r="W27" s="107">
        <f t="shared" si="4"/>
        <v>0</v>
      </c>
      <c r="X27" s="107">
        <f t="shared" si="5"/>
        <v>0</v>
      </c>
      <c r="Y27" s="107">
        <f t="shared" si="6"/>
        <v>1</v>
      </c>
      <c r="Z27" s="107">
        <f t="shared" si="7"/>
        <v>0</v>
      </c>
      <c r="AA27" s="107">
        <f t="shared" si="8"/>
        <v>0</v>
      </c>
      <c r="AB27" s="107">
        <f t="shared" si="9"/>
        <v>0</v>
      </c>
      <c r="AC27" s="107">
        <f t="shared" si="10"/>
        <v>0</v>
      </c>
      <c r="AD27" s="41"/>
      <c r="AE27" s="107">
        <f t="shared" si="11"/>
        <v>0</v>
      </c>
      <c r="AF27" s="107">
        <f t="shared" si="12"/>
        <v>0</v>
      </c>
      <c r="AG27" s="107">
        <f t="shared" si="13"/>
        <v>0</v>
      </c>
      <c r="AH27" s="107">
        <f t="shared" si="14"/>
        <v>0</v>
      </c>
      <c r="AI27" s="107">
        <f t="shared" si="15"/>
        <v>0</v>
      </c>
      <c r="AJ27" s="107">
        <f t="shared" si="16"/>
        <v>0</v>
      </c>
      <c r="AK27" s="107">
        <f t="shared" si="17"/>
        <v>0</v>
      </c>
    </row>
    <row r="28" spans="1:37" ht="15.6">
      <c r="A28" s="60" t="str">
        <f t="shared" si="2"/>
        <v>23..352</v>
      </c>
      <c r="B28" s="140">
        <f>IF(C28&lt;&gt;"",SUBTOTAL(103,$C$13:C28),"")</f>
        <v>16</v>
      </c>
      <c r="C28" s="70" t="s">
        <v>452</v>
      </c>
      <c r="D28" s="53" t="s">
        <v>291</v>
      </c>
      <c r="E28" s="53" t="s">
        <v>61</v>
      </c>
      <c r="F28" s="54">
        <v>128</v>
      </c>
      <c r="G28" s="54">
        <v>0</v>
      </c>
      <c r="H28" s="54">
        <v>128</v>
      </c>
      <c r="I28" s="53" t="s">
        <v>70</v>
      </c>
      <c r="J28" s="132" t="s">
        <v>291</v>
      </c>
      <c r="K28" s="135">
        <v>128</v>
      </c>
      <c r="L28" s="132" t="s">
        <v>61</v>
      </c>
      <c r="M28" s="67" t="s">
        <v>397</v>
      </c>
      <c r="N28" s="68"/>
      <c r="O28" s="69"/>
      <c r="P28" s="67"/>
      <c r="Q28" s="271" t="s">
        <v>424</v>
      </c>
      <c r="R28" s="139"/>
      <c r="S28" s="102">
        <v>128</v>
      </c>
      <c r="T28" s="87"/>
      <c r="U28" s="87" t="e">
        <f>VLOOKUP(A28,#REF!,21,0)</f>
        <v>#REF!</v>
      </c>
      <c r="V28" s="87" t="e">
        <f t="shared" si="3"/>
        <v>#REF!</v>
      </c>
      <c r="W28" s="107">
        <f t="shared" si="4"/>
        <v>0</v>
      </c>
      <c r="X28" s="107">
        <f t="shared" si="5"/>
        <v>1</v>
      </c>
      <c r="Y28" s="107">
        <f t="shared" si="6"/>
        <v>0</v>
      </c>
      <c r="Z28" s="107">
        <f t="shared" si="7"/>
        <v>0</v>
      </c>
      <c r="AA28" s="107">
        <f t="shared" si="8"/>
        <v>0</v>
      </c>
      <c r="AB28" s="107">
        <f t="shared" si="9"/>
        <v>0</v>
      </c>
      <c r="AC28" s="107">
        <f t="shared" si="10"/>
        <v>0</v>
      </c>
      <c r="AD28" s="41"/>
      <c r="AE28" s="107">
        <f t="shared" si="11"/>
        <v>0</v>
      </c>
      <c r="AF28" s="107">
        <f t="shared" si="12"/>
        <v>0</v>
      </c>
      <c r="AG28" s="107">
        <f t="shared" si="13"/>
        <v>0</v>
      </c>
      <c r="AH28" s="107">
        <f t="shared" si="14"/>
        <v>0</v>
      </c>
      <c r="AI28" s="107">
        <f t="shared" si="15"/>
        <v>0</v>
      </c>
      <c r="AJ28" s="107">
        <f t="shared" si="16"/>
        <v>0</v>
      </c>
      <c r="AK28" s="107">
        <f t="shared" si="17"/>
        <v>0</v>
      </c>
    </row>
    <row r="29" spans="1:37" ht="15.6">
      <c r="A29" s="60" t="str">
        <f t="shared" si="2"/>
        <v>23..377</v>
      </c>
      <c r="B29" s="140">
        <f>IF(C29&lt;&gt;"",SUBTOTAL(103,$C$13:C29),"")</f>
        <v>17</v>
      </c>
      <c r="C29" s="70" t="s">
        <v>452</v>
      </c>
      <c r="D29" s="53" t="s">
        <v>69</v>
      </c>
      <c r="E29" s="53" t="s">
        <v>64</v>
      </c>
      <c r="F29" s="54">
        <v>1034</v>
      </c>
      <c r="G29" s="54">
        <v>0</v>
      </c>
      <c r="H29" s="54">
        <v>862.1</v>
      </c>
      <c r="I29" s="53" t="s">
        <v>70</v>
      </c>
      <c r="J29" s="132" t="s">
        <v>69</v>
      </c>
      <c r="K29" s="135">
        <v>1034</v>
      </c>
      <c r="L29" s="132" t="s">
        <v>64</v>
      </c>
      <c r="M29" s="89" t="s">
        <v>389</v>
      </c>
      <c r="N29" s="68">
        <v>913.5</v>
      </c>
      <c r="O29" s="69"/>
      <c r="P29" s="67" t="s">
        <v>372</v>
      </c>
      <c r="Q29" s="271" t="s">
        <v>424</v>
      </c>
      <c r="R29" s="139"/>
      <c r="S29" s="102">
        <v>862.1</v>
      </c>
      <c r="T29" s="87"/>
      <c r="U29" s="87" t="e">
        <f>VLOOKUP(A29,#REF!,21,0)</f>
        <v>#REF!</v>
      </c>
      <c r="V29" s="87" t="e">
        <f t="shared" si="3"/>
        <v>#REF!</v>
      </c>
      <c r="W29" s="107">
        <f t="shared" si="4"/>
        <v>0</v>
      </c>
      <c r="X29" s="107">
        <f t="shared" si="5"/>
        <v>0</v>
      </c>
      <c r="Y29" s="107">
        <f t="shared" si="6"/>
        <v>0</v>
      </c>
      <c r="Z29" s="107">
        <f t="shared" si="7"/>
        <v>0</v>
      </c>
      <c r="AA29" s="107">
        <f t="shared" si="8"/>
        <v>1</v>
      </c>
      <c r="AB29" s="107">
        <f t="shared" si="9"/>
        <v>0</v>
      </c>
      <c r="AC29" s="107">
        <f t="shared" si="10"/>
        <v>0</v>
      </c>
      <c r="AD29" s="41"/>
      <c r="AE29" s="107">
        <f t="shared" si="11"/>
        <v>0</v>
      </c>
      <c r="AF29" s="107">
        <f t="shared" si="12"/>
        <v>0</v>
      </c>
      <c r="AG29" s="107">
        <f t="shared" si="13"/>
        <v>0</v>
      </c>
      <c r="AH29" s="107">
        <f t="shared" si="14"/>
        <v>0</v>
      </c>
      <c r="AI29" s="107">
        <f t="shared" si="15"/>
        <v>0</v>
      </c>
      <c r="AJ29" s="107">
        <f t="shared" si="16"/>
        <v>0</v>
      </c>
      <c r="AK29" s="107">
        <f t="shared" si="17"/>
        <v>0</v>
      </c>
    </row>
    <row r="30" spans="1:37" ht="15.6">
      <c r="A30" s="60" t="str">
        <f t="shared" si="2"/>
        <v>23..379</v>
      </c>
      <c r="B30" s="140">
        <f>IF(C30&lt;&gt;"",SUBTOTAL(103,$C$13:C30),"")</f>
        <v>18</v>
      </c>
      <c r="C30" s="70" t="s">
        <v>452</v>
      </c>
      <c r="D30" s="53" t="s">
        <v>292</v>
      </c>
      <c r="E30" s="53" t="s">
        <v>40</v>
      </c>
      <c r="F30" s="54">
        <v>672</v>
      </c>
      <c r="G30" s="54">
        <v>0</v>
      </c>
      <c r="H30" s="54">
        <v>66.900000000000006</v>
      </c>
      <c r="I30" s="53" t="s">
        <v>70</v>
      </c>
      <c r="J30" s="132" t="s">
        <v>292</v>
      </c>
      <c r="K30" s="135">
        <v>531</v>
      </c>
      <c r="L30" s="132" t="s">
        <v>40</v>
      </c>
      <c r="M30" s="67" t="s">
        <v>397</v>
      </c>
      <c r="N30" s="68">
        <v>-515.5</v>
      </c>
      <c r="O30" s="69"/>
      <c r="P30" s="67"/>
      <c r="Q30" s="271" t="s">
        <v>424</v>
      </c>
      <c r="R30" s="139"/>
      <c r="S30" s="102">
        <v>66.900000000000006</v>
      </c>
      <c r="T30" s="87"/>
      <c r="U30" s="87" t="e">
        <f>VLOOKUP(A30,#REF!,21,0)</f>
        <v>#REF!</v>
      </c>
      <c r="V30" s="87" t="e">
        <f t="shared" si="3"/>
        <v>#REF!</v>
      </c>
      <c r="W30" s="107">
        <f t="shared" si="4"/>
        <v>0</v>
      </c>
      <c r="X30" s="107">
        <f t="shared" si="5"/>
        <v>0</v>
      </c>
      <c r="Y30" s="107">
        <f t="shared" si="6"/>
        <v>0</v>
      </c>
      <c r="Z30" s="107">
        <f t="shared" si="7"/>
        <v>1</v>
      </c>
      <c r="AA30" s="107">
        <f t="shared" si="8"/>
        <v>0</v>
      </c>
      <c r="AB30" s="107">
        <f t="shared" si="9"/>
        <v>0</v>
      </c>
      <c r="AC30" s="107">
        <f t="shared" si="10"/>
        <v>0</v>
      </c>
      <c r="AD30" s="41"/>
      <c r="AE30" s="107">
        <f t="shared" si="11"/>
        <v>0</v>
      </c>
      <c r="AF30" s="107">
        <f t="shared" si="12"/>
        <v>0</v>
      </c>
      <c r="AG30" s="107">
        <f t="shared" si="13"/>
        <v>0</v>
      </c>
      <c r="AH30" s="107">
        <f t="shared" si="14"/>
        <v>0</v>
      </c>
      <c r="AI30" s="107">
        <f t="shared" si="15"/>
        <v>0</v>
      </c>
      <c r="AJ30" s="107">
        <f t="shared" si="16"/>
        <v>0</v>
      </c>
      <c r="AK30" s="107">
        <f t="shared" si="17"/>
        <v>0</v>
      </c>
    </row>
    <row r="31" spans="1:37" ht="15.6">
      <c r="A31" s="60" t="str">
        <f t="shared" si="2"/>
        <v>23..553</v>
      </c>
      <c r="B31" s="140">
        <f>IF(C31&lt;&gt;"",SUBTOTAL(103,$C$13:C31),"")</f>
        <v>19</v>
      </c>
      <c r="C31" s="70" t="s">
        <v>423</v>
      </c>
      <c r="D31" s="53" t="s">
        <v>223</v>
      </c>
      <c r="E31" s="53" t="s">
        <v>68</v>
      </c>
      <c r="F31" s="54">
        <v>5888</v>
      </c>
      <c r="G31" s="54">
        <v>0</v>
      </c>
      <c r="H31" s="54">
        <v>4413.5</v>
      </c>
      <c r="I31" s="53" t="s">
        <v>70</v>
      </c>
      <c r="J31" s="132">
        <v>10</v>
      </c>
      <c r="K31" s="135">
        <v>5888</v>
      </c>
      <c r="L31" s="132" t="s">
        <v>68</v>
      </c>
      <c r="M31" s="67" t="s">
        <v>375</v>
      </c>
      <c r="N31" s="68">
        <v>-1474.5</v>
      </c>
      <c r="O31" s="69"/>
      <c r="P31" s="67" t="s">
        <v>374</v>
      </c>
      <c r="Q31" s="271" t="s">
        <v>424</v>
      </c>
      <c r="R31" s="139"/>
      <c r="S31" s="102">
        <v>4413.5</v>
      </c>
      <c r="T31" s="87"/>
      <c r="U31" s="87" t="e">
        <f>VLOOKUP(A31,#REF!,21,0)</f>
        <v>#REF!</v>
      </c>
      <c r="V31" s="87" t="e">
        <f t="shared" si="3"/>
        <v>#REF!</v>
      </c>
      <c r="W31" s="107">
        <f t="shared" si="4"/>
        <v>0</v>
      </c>
      <c r="X31" s="107">
        <f t="shared" si="5"/>
        <v>0</v>
      </c>
      <c r="Y31" s="107">
        <f t="shared" si="6"/>
        <v>0</v>
      </c>
      <c r="Z31" s="107">
        <f t="shared" si="7"/>
        <v>0</v>
      </c>
      <c r="AA31" s="107">
        <f t="shared" si="8"/>
        <v>0</v>
      </c>
      <c r="AB31" s="107">
        <f t="shared" si="9"/>
        <v>1</v>
      </c>
      <c r="AC31" s="107">
        <f t="shared" si="10"/>
        <v>0</v>
      </c>
      <c r="AD31" s="41"/>
      <c r="AE31" s="107">
        <f t="shared" si="11"/>
        <v>0</v>
      </c>
      <c r="AF31" s="107">
        <f t="shared" si="12"/>
        <v>0</v>
      </c>
      <c r="AG31" s="107">
        <f t="shared" si="13"/>
        <v>0</v>
      </c>
      <c r="AH31" s="107">
        <f t="shared" si="14"/>
        <v>0</v>
      </c>
      <c r="AI31" s="107">
        <f t="shared" si="15"/>
        <v>0</v>
      </c>
      <c r="AJ31" s="107">
        <f t="shared" si="16"/>
        <v>0</v>
      </c>
      <c r="AK31" s="107">
        <f t="shared" si="17"/>
        <v>0</v>
      </c>
    </row>
    <row r="32" spans="1:37" ht="15.6">
      <c r="A32" s="60" t="str">
        <f t="shared" si="2"/>
        <v>23..559</v>
      </c>
      <c r="B32" s="140">
        <f>IF(C32&lt;&gt;"",SUBTOTAL(103,$C$13:C32),"")</f>
        <v>20</v>
      </c>
      <c r="C32" s="70" t="s">
        <v>423</v>
      </c>
      <c r="D32" s="53" t="s">
        <v>226</v>
      </c>
      <c r="E32" s="53" t="s">
        <v>68</v>
      </c>
      <c r="F32" s="54">
        <v>14150</v>
      </c>
      <c r="G32" s="54">
        <v>0</v>
      </c>
      <c r="H32" s="54">
        <v>5358.3</v>
      </c>
      <c r="I32" s="53" t="s">
        <v>70</v>
      </c>
      <c r="J32" s="132">
        <v>15</v>
      </c>
      <c r="K32" s="135">
        <v>14150</v>
      </c>
      <c r="L32" s="132" t="s">
        <v>68</v>
      </c>
      <c r="M32" s="67" t="s">
        <v>376</v>
      </c>
      <c r="N32" s="68">
        <v>-8791.7000000000007</v>
      </c>
      <c r="O32" s="69"/>
      <c r="P32" s="67" t="s">
        <v>374</v>
      </c>
      <c r="Q32" s="271" t="s">
        <v>424</v>
      </c>
      <c r="R32" s="139"/>
      <c r="S32" s="102">
        <v>5358.3</v>
      </c>
      <c r="T32" s="87"/>
      <c r="U32" s="87" t="e">
        <f>VLOOKUP(A32,#REF!,21,0)</f>
        <v>#REF!</v>
      </c>
      <c r="V32" s="87" t="e">
        <f t="shared" si="3"/>
        <v>#REF!</v>
      </c>
      <c r="W32" s="107">
        <f t="shared" si="4"/>
        <v>0</v>
      </c>
      <c r="X32" s="107">
        <f t="shared" si="5"/>
        <v>0</v>
      </c>
      <c r="Y32" s="107">
        <f t="shared" si="6"/>
        <v>0</v>
      </c>
      <c r="Z32" s="107">
        <f t="shared" si="7"/>
        <v>0</v>
      </c>
      <c r="AA32" s="107">
        <f t="shared" si="8"/>
        <v>0</v>
      </c>
      <c r="AB32" s="107">
        <f t="shared" si="9"/>
        <v>0</v>
      </c>
      <c r="AC32" s="107">
        <f t="shared" si="10"/>
        <v>1</v>
      </c>
      <c r="AD32" s="41"/>
      <c r="AE32" s="107">
        <f t="shared" si="11"/>
        <v>0</v>
      </c>
      <c r="AF32" s="107">
        <f t="shared" si="12"/>
        <v>0</v>
      </c>
      <c r="AG32" s="107">
        <f t="shared" si="13"/>
        <v>0</v>
      </c>
      <c r="AH32" s="107">
        <f t="shared" si="14"/>
        <v>0</v>
      </c>
      <c r="AI32" s="107">
        <f t="shared" si="15"/>
        <v>0</v>
      </c>
      <c r="AJ32" s="107">
        <f t="shared" si="16"/>
        <v>0</v>
      </c>
      <c r="AK32" s="107">
        <f t="shared" si="17"/>
        <v>0</v>
      </c>
    </row>
    <row r="33" spans="1:37" ht="15.6">
      <c r="A33" s="60" t="str">
        <f t="shared" si="2"/>
        <v>23..575</v>
      </c>
      <c r="B33" s="140">
        <f>IF(C33&lt;&gt;"",SUBTOTAL(103,$C$13:C33),"")</f>
        <v>21</v>
      </c>
      <c r="C33" s="70" t="s">
        <v>452</v>
      </c>
      <c r="D33" s="53" t="s">
        <v>295</v>
      </c>
      <c r="E33" s="53" t="s">
        <v>52</v>
      </c>
      <c r="F33" s="54">
        <v>80</v>
      </c>
      <c r="G33" s="54">
        <v>0</v>
      </c>
      <c r="H33" s="54">
        <v>80</v>
      </c>
      <c r="I33" s="53" t="s">
        <v>70</v>
      </c>
      <c r="J33" s="132" t="s">
        <v>295</v>
      </c>
      <c r="K33" s="135">
        <v>80</v>
      </c>
      <c r="L33" s="132" t="s">
        <v>52</v>
      </c>
      <c r="M33" s="67" t="s">
        <v>397</v>
      </c>
      <c r="N33" s="68"/>
      <c r="O33" s="69"/>
      <c r="P33" s="67"/>
      <c r="Q33" s="271" t="s">
        <v>424</v>
      </c>
      <c r="R33" s="139"/>
      <c r="S33" s="102">
        <v>80</v>
      </c>
      <c r="T33" s="87"/>
      <c r="U33" s="87" t="e">
        <f>VLOOKUP(A33,#REF!,21,0)</f>
        <v>#REF!</v>
      </c>
      <c r="V33" s="87" t="e">
        <f t="shared" si="3"/>
        <v>#REF!</v>
      </c>
      <c r="W33" s="107">
        <f t="shared" si="4"/>
        <v>1</v>
      </c>
      <c r="X33" s="107">
        <f t="shared" si="5"/>
        <v>0</v>
      </c>
      <c r="Y33" s="107">
        <f t="shared" si="6"/>
        <v>0</v>
      </c>
      <c r="Z33" s="107">
        <f t="shared" si="7"/>
        <v>0</v>
      </c>
      <c r="AA33" s="107">
        <f t="shared" si="8"/>
        <v>0</v>
      </c>
      <c r="AB33" s="107">
        <f t="shared" si="9"/>
        <v>0</v>
      </c>
      <c r="AC33" s="107">
        <f t="shared" si="10"/>
        <v>0</v>
      </c>
      <c r="AD33" s="41"/>
      <c r="AE33" s="107">
        <f t="shared" si="11"/>
        <v>0</v>
      </c>
      <c r="AF33" s="107">
        <f t="shared" si="12"/>
        <v>0</v>
      </c>
      <c r="AG33" s="107">
        <f t="shared" si="13"/>
        <v>0</v>
      </c>
      <c r="AH33" s="107">
        <f t="shared" si="14"/>
        <v>0</v>
      </c>
      <c r="AI33" s="107">
        <f t="shared" si="15"/>
        <v>0</v>
      </c>
      <c r="AJ33" s="107">
        <f t="shared" si="16"/>
        <v>0</v>
      </c>
      <c r="AK33" s="107">
        <f t="shared" si="17"/>
        <v>0</v>
      </c>
    </row>
    <row r="34" spans="1:37" ht="15.6">
      <c r="A34" s="60" t="str">
        <f t="shared" si="2"/>
        <v>23..576</v>
      </c>
      <c r="B34" s="140">
        <f>IF(C34&lt;&gt;"",SUBTOTAL(103,$C$13:C34),"")</f>
        <v>22</v>
      </c>
      <c r="C34" s="70" t="s">
        <v>452</v>
      </c>
      <c r="D34" s="53" t="s">
        <v>296</v>
      </c>
      <c r="E34" s="53" t="s">
        <v>52</v>
      </c>
      <c r="F34" s="54">
        <v>177</v>
      </c>
      <c r="G34" s="54">
        <v>0</v>
      </c>
      <c r="H34" s="54">
        <v>177</v>
      </c>
      <c r="I34" s="53" t="s">
        <v>70</v>
      </c>
      <c r="J34" s="132" t="s">
        <v>296</v>
      </c>
      <c r="K34" s="135">
        <v>177</v>
      </c>
      <c r="L34" s="132" t="s">
        <v>52</v>
      </c>
      <c r="M34" s="67" t="s">
        <v>397</v>
      </c>
      <c r="N34" s="68"/>
      <c r="O34" s="69"/>
      <c r="P34" s="67"/>
      <c r="Q34" s="271" t="s">
        <v>424</v>
      </c>
      <c r="R34" s="139"/>
      <c r="S34" s="102">
        <v>177</v>
      </c>
      <c r="T34" s="87"/>
      <c r="U34" s="87" t="e">
        <f>VLOOKUP(A34,#REF!,21,0)</f>
        <v>#REF!</v>
      </c>
      <c r="V34" s="87" t="e">
        <f t="shared" si="3"/>
        <v>#REF!</v>
      </c>
      <c r="W34" s="107">
        <f t="shared" si="4"/>
        <v>0</v>
      </c>
      <c r="X34" s="107">
        <f t="shared" si="5"/>
        <v>1</v>
      </c>
      <c r="Y34" s="107">
        <f t="shared" si="6"/>
        <v>0</v>
      </c>
      <c r="Z34" s="107">
        <f t="shared" si="7"/>
        <v>0</v>
      </c>
      <c r="AA34" s="107">
        <f t="shared" si="8"/>
        <v>0</v>
      </c>
      <c r="AB34" s="107">
        <f t="shared" si="9"/>
        <v>0</v>
      </c>
      <c r="AC34" s="107">
        <f t="shared" si="10"/>
        <v>0</v>
      </c>
      <c r="AD34" s="41"/>
      <c r="AE34" s="107">
        <f t="shared" si="11"/>
        <v>0</v>
      </c>
      <c r="AF34" s="107">
        <f t="shared" si="12"/>
        <v>0</v>
      </c>
      <c r="AG34" s="107">
        <f t="shared" si="13"/>
        <v>0</v>
      </c>
      <c r="AH34" s="107">
        <f t="shared" si="14"/>
        <v>0</v>
      </c>
      <c r="AI34" s="107">
        <f t="shared" si="15"/>
        <v>0</v>
      </c>
      <c r="AJ34" s="107">
        <f t="shared" si="16"/>
        <v>0</v>
      </c>
      <c r="AK34" s="107">
        <f t="shared" si="17"/>
        <v>0</v>
      </c>
    </row>
    <row r="35" spans="1:37" ht="15.6">
      <c r="A35" s="60" t="str">
        <f t="shared" si="2"/>
        <v>23..665</v>
      </c>
      <c r="B35" s="140">
        <f>IF(C35&lt;&gt;"",SUBTOTAL(103,$C$13:C35),"")</f>
        <v>23</v>
      </c>
      <c r="C35" s="70" t="s">
        <v>452</v>
      </c>
      <c r="D35" s="53" t="s">
        <v>49</v>
      </c>
      <c r="E35" s="53" t="s">
        <v>52</v>
      </c>
      <c r="F35" s="54">
        <v>12</v>
      </c>
      <c r="G35" s="54">
        <v>0</v>
      </c>
      <c r="H35" s="54">
        <v>12</v>
      </c>
      <c r="I35" s="53" t="s">
        <v>70</v>
      </c>
      <c r="J35" s="132" t="s">
        <v>49</v>
      </c>
      <c r="K35" s="135">
        <v>12</v>
      </c>
      <c r="L35" s="132" t="s">
        <v>52</v>
      </c>
      <c r="M35" s="67" t="s">
        <v>397</v>
      </c>
      <c r="N35" s="68"/>
      <c r="O35" s="69"/>
      <c r="P35" s="67"/>
      <c r="Q35" s="271" t="s">
        <v>424</v>
      </c>
      <c r="R35" s="139"/>
      <c r="S35" s="102">
        <v>12</v>
      </c>
      <c r="T35" s="87"/>
      <c r="U35" s="87" t="e">
        <f>VLOOKUP(A35,#REF!,21,0)</f>
        <v>#REF!</v>
      </c>
      <c r="V35" s="87" t="e">
        <f t="shared" si="3"/>
        <v>#REF!</v>
      </c>
      <c r="W35" s="107">
        <f t="shared" ref="W35:W36" si="18">IF(AND($F35&gt;0,$F35&lt;=100),1,0)</f>
        <v>1</v>
      </c>
      <c r="X35" s="107">
        <f t="shared" ref="X35:X36" si="19">IF(AND($F35&gt;100,$F35&lt;=300),1,0)</f>
        <v>0</v>
      </c>
      <c r="Y35" s="107">
        <f t="shared" ref="Y35:Y36" si="20">IF(AND($F35&gt;300,$F35&lt;=500),1,0)</f>
        <v>0</v>
      </c>
      <c r="Z35" s="107">
        <f t="shared" ref="Z35:Z36" si="21">IF(AND($F35&gt;500,$F35&lt;=1000),1,0)</f>
        <v>0</v>
      </c>
      <c r="AA35" s="107">
        <f t="shared" ref="AA35:AA36" si="22">IF(AND($F35&gt;1000,$F35&lt;=3000),1,0)</f>
        <v>0</v>
      </c>
      <c r="AB35" s="107">
        <f t="shared" ref="AB35:AB36" si="23">IF(AND($F35&gt;3000,$F35&lt;=10000),1,0)</f>
        <v>0</v>
      </c>
      <c r="AC35" s="107">
        <f t="shared" ref="AC35:AC36" si="24">IF(AND($F35&gt;10000,$F35&lt;=100000),1,0)</f>
        <v>0</v>
      </c>
      <c r="AD35" s="41"/>
      <c r="AE35" s="107">
        <f t="shared" si="11"/>
        <v>0</v>
      </c>
      <c r="AF35" s="107">
        <f t="shared" ref="AF35:AF36" si="25">IF(AND($G35&gt;100,$G35&lt;=300),1,0)</f>
        <v>0</v>
      </c>
      <c r="AG35" s="107">
        <f t="shared" ref="AG35:AG36" si="26">IF(AND($G35&gt;300,$G35&lt;=500),1,0)</f>
        <v>0</v>
      </c>
      <c r="AH35" s="107">
        <f t="shared" ref="AH35:AH36" si="27">IF(AND($G35&gt;500,$G35&lt;=1000),1,0)</f>
        <v>0</v>
      </c>
      <c r="AI35" s="107">
        <f t="shared" ref="AI35:AI36" si="28">IF(AND($G35&gt;1000,$G35&lt;=3000),1,0)</f>
        <v>0</v>
      </c>
      <c r="AJ35" s="107">
        <f t="shared" ref="AJ35:AJ36" si="29">IF(AND($G35&gt;3000,$G35&lt;=10000),1,0)</f>
        <v>0</v>
      </c>
      <c r="AK35" s="107">
        <f t="shared" ref="AK35:AK36" si="30">IF(AND($G35&gt;10000,$G35&lt;=100000),1,0)</f>
        <v>0</v>
      </c>
    </row>
    <row r="36" spans="1:37" ht="15.6">
      <c r="A36" s="60" t="str">
        <f t="shared" si="2"/>
        <v>23..674</v>
      </c>
      <c r="B36" s="141">
        <f>IF(C36&lt;&gt;"",SUBTOTAL(103,$C$13:C36),"")</f>
        <v>24</v>
      </c>
      <c r="C36" s="70" t="s">
        <v>452</v>
      </c>
      <c r="D36" s="142" t="s">
        <v>98</v>
      </c>
      <c r="E36" s="142" t="s">
        <v>61</v>
      </c>
      <c r="F36" s="143">
        <v>2209</v>
      </c>
      <c r="G36" s="143">
        <v>0</v>
      </c>
      <c r="H36" s="143">
        <v>1761.1</v>
      </c>
      <c r="I36" s="142" t="s">
        <v>70</v>
      </c>
      <c r="J36" s="144" t="s">
        <v>98</v>
      </c>
      <c r="K36" s="145">
        <v>2209</v>
      </c>
      <c r="L36" s="144" t="s">
        <v>61</v>
      </c>
      <c r="M36" s="146" t="s">
        <v>397</v>
      </c>
      <c r="N36" s="147">
        <v>-447.90000000000009</v>
      </c>
      <c r="O36" s="148"/>
      <c r="P36" s="146"/>
      <c r="Q36" s="272" t="s">
        <v>424</v>
      </c>
      <c r="R36" s="139"/>
      <c r="S36" s="102">
        <v>1761.1</v>
      </c>
      <c r="T36" s="87"/>
      <c r="U36" s="87" t="e">
        <f>VLOOKUP(A36,#REF!,21,0)</f>
        <v>#REF!</v>
      </c>
      <c r="V36" s="87" t="e">
        <f t="shared" si="3"/>
        <v>#REF!</v>
      </c>
      <c r="W36" s="107">
        <f t="shared" si="18"/>
        <v>0</v>
      </c>
      <c r="X36" s="107">
        <f t="shared" si="19"/>
        <v>0</v>
      </c>
      <c r="Y36" s="107">
        <f t="shared" si="20"/>
        <v>0</v>
      </c>
      <c r="Z36" s="107">
        <f t="shared" si="21"/>
        <v>0</v>
      </c>
      <c r="AA36" s="107">
        <f t="shared" si="22"/>
        <v>1</v>
      </c>
      <c r="AB36" s="107">
        <f t="shared" si="23"/>
        <v>0</v>
      </c>
      <c r="AC36" s="107">
        <f t="shared" si="24"/>
        <v>0</v>
      </c>
      <c r="AD36" s="41"/>
      <c r="AE36" s="107">
        <f t="shared" si="11"/>
        <v>0</v>
      </c>
      <c r="AF36" s="107">
        <f t="shared" si="25"/>
        <v>0</v>
      </c>
      <c r="AG36" s="107">
        <f t="shared" si="26"/>
        <v>0</v>
      </c>
      <c r="AH36" s="107">
        <f t="shared" si="27"/>
        <v>0</v>
      </c>
      <c r="AI36" s="107">
        <f t="shared" si="28"/>
        <v>0</v>
      </c>
      <c r="AJ36" s="107">
        <f t="shared" si="29"/>
        <v>0</v>
      </c>
      <c r="AK36" s="107">
        <f t="shared" si="30"/>
        <v>0</v>
      </c>
    </row>
    <row r="37" spans="1:37" ht="16.2" thickBot="1">
      <c r="A37" s="60" t="str">
        <f t="shared" si="2"/>
        <v>..</v>
      </c>
      <c r="B37" s="719" t="s">
        <v>13</v>
      </c>
      <c r="C37" s="720"/>
      <c r="D37" s="720"/>
      <c r="E37" s="721"/>
      <c r="F37" s="149">
        <f>SUBTOTAL(9,F13:F36)</f>
        <v>26602</v>
      </c>
      <c r="G37" s="149">
        <f>SUBTOTAL(9,G13:G36)</f>
        <v>0</v>
      </c>
      <c r="H37" s="149">
        <f>SUBTOTAL(9,H13:H36)</f>
        <v>14739.7</v>
      </c>
      <c r="I37" s="149"/>
      <c r="J37" s="149"/>
      <c r="K37" s="149"/>
      <c r="L37" s="150"/>
      <c r="M37" s="151"/>
      <c r="N37" s="152"/>
      <c r="O37" s="151"/>
      <c r="P37" s="153"/>
      <c r="Q37" s="154"/>
      <c r="R37" s="155">
        <v>0</v>
      </c>
      <c r="S37" s="156">
        <v>0</v>
      </c>
      <c r="U37" s="87"/>
      <c r="V37" s="87"/>
    </row>
    <row r="38" spans="1:37" ht="15.6">
      <c r="B38" s="586" t="s">
        <v>18</v>
      </c>
      <c r="C38" s="586"/>
      <c r="D38" s="586"/>
      <c r="E38" s="586"/>
      <c r="F38" s="586"/>
      <c r="G38" s="586"/>
      <c r="H38" s="586" t="s">
        <v>18</v>
      </c>
      <c r="I38" s="586"/>
      <c r="J38" s="586"/>
      <c r="K38" s="586"/>
      <c r="L38" s="586"/>
      <c r="M38" s="586"/>
      <c r="N38" s="586"/>
      <c r="O38" s="586"/>
      <c r="P38" s="586"/>
      <c r="Q38" s="586"/>
      <c r="R38" s="238"/>
      <c r="S38" s="60"/>
    </row>
    <row r="39" spans="1:37" ht="15.6">
      <c r="B39" s="587" t="s">
        <v>25</v>
      </c>
      <c r="C39" s="587"/>
      <c r="D39" s="72"/>
      <c r="E39" s="587" t="s">
        <v>26</v>
      </c>
      <c r="F39" s="587"/>
      <c r="G39" s="587"/>
      <c r="H39" s="587" t="s">
        <v>27</v>
      </c>
      <c r="I39" s="587"/>
      <c r="J39" s="587"/>
      <c r="K39" s="587"/>
      <c r="L39" s="587"/>
      <c r="M39" s="587"/>
      <c r="N39" s="587"/>
      <c r="O39" s="587"/>
      <c r="P39" s="587"/>
      <c r="Q39" s="587"/>
      <c r="R39" s="228"/>
      <c r="S39" s="60"/>
    </row>
    <row r="40" spans="1:37" ht="21" customHeight="1">
      <c r="B40" s="228"/>
      <c r="C40" s="74"/>
      <c r="D40" s="228"/>
      <c r="E40" s="74"/>
      <c r="F40" s="228"/>
      <c r="G40" s="73"/>
      <c r="H40" s="587" t="s">
        <v>28</v>
      </c>
      <c r="I40" s="587"/>
      <c r="J40" s="587"/>
      <c r="K40" s="587"/>
      <c r="L40" s="587"/>
      <c r="M40" s="587"/>
      <c r="N40" s="587"/>
      <c r="O40" s="587"/>
      <c r="P40" s="587"/>
      <c r="Q40" s="587"/>
      <c r="R40" s="228"/>
      <c r="S40" s="60"/>
    </row>
    <row r="41" spans="1:37" s="75" customFormat="1" ht="21" customHeight="1">
      <c r="B41" s="72"/>
      <c r="C41" s="76"/>
      <c r="D41" s="72"/>
      <c r="E41" s="77"/>
      <c r="F41" s="121"/>
      <c r="G41" s="121"/>
      <c r="H41" s="121"/>
      <c r="I41" s="72"/>
      <c r="J41" s="72"/>
      <c r="K41" s="76"/>
      <c r="L41" s="72"/>
      <c r="M41" s="72"/>
      <c r="N41" s="72"/>
      <c r="O41" s="60"/>
      <c r="P41" s="60"/>
      <c r="Q41" s="94"/>
      <c r="R41" s="94"/>
    </row>
    <row r="42" spans="1:37" s="75" customFormat="1" ht="21" customHeight="1">
      <c r="B42" s="72"/>
      <c r="C42" s="76"/>
      <c r="D42" s="72"/>
      <c r="E42" s="77"/>
      <c r="F42" s="121"/>
      <c r="G42" s="121"/>
      <c r="H42" s="121"/>
      <c r="I42" s="72"/>
      <c r="J42" s="72"/>
      <c r="K42" s="76"/>
      <c r="L42" s="72"/>
      <c r="M42" s="72"/>
      <c r="N42" s="72"/>
      <c r="O42" s="60"/>
      <c r="P42" s="60"/>
      <c r="Q42" s="94"/>
      <c r="R42" s="94"/>
    </row>
    <row r="43" spans="1:37" s="75" customFormat="1" ht="21" customHeight="1">
      <c r="B43" s="72"/>
      <c r="C43" s="76"/>
      <c r="D43" s="72"/>
      <c r="E43" s="76"/>
      <c r="F43" s="121"/>
      <c r="G43" s="121"/>
      <c r="H43" s="121"/>
      <c r="I43" s="72"/>
      <c r="J43" s="72"/>
      <c r="K43" s="76"/>
      <c r="L43" s="72"/>
      <c r="M43" s="72"/>
      <c r="N43" s="72"/>
      <c r="O43" s="60"/>
      <c r="P43" s="60"/>
      <c r="Q43" s="101"/>
      <c r="R43" s="101"/>
    </row>
    <row r="44" spans="1:37" ht="21" customHeight="1">
      <c r="B44" s="72"/>
      <c r="C44" s="76"/>
      <c r="D44" s="72"/>
      <c r="E44" s="76"/>
      <c r="F44" s="72"/>
      <c r="G44" s="72"/>
      <c r="H44" s="72"/>
      <c r="I44" s="72"/>
      <c r="J44" s="72"/>
      <c r="K44" s="76"/>
      <c r="L44" s="72"/>
      <c r="M44" s="72"/>
      <c r="N44" s="72"/>
      <c r="Q44" s="101"/>
      <c r="R44" s="101"/>
      <c r="S44" s="60"/>
    </row>
    <row r="45" spans="1:37" ht="15.6">
      <c r="B45" s="587" t="s">
        <v>29</v>
      </c>
      <c r="C45" s="587"/>
      <c r="D45" s="228"/>
      <c r="E45" s="587" t="s">
        <v>30</v>
      </c>
      <c r="F45" s="587"/>
      <c r="G45" s="587"/>
      <c r="H45" s="587" t="s">
        <v>31</v>
      </c>
      <c r="I45" s="587"/>
      <c r="J45" s="587"/>
      <c r="K45" s="587"/>
      <c r="L45" s="587"/>
      <c r="M45" s="587"/>
      <c r="N45" s="587"/>
      <c r="O45" s="587"/>
      <c r="P45" s="587"/>
      <c r="Q45" s="587"/>
      <c r="R45" s="228"/>
      <c r="S45" s="60"/>
    </row>
    <row r="46" spans="1:37">
      <c r="B46" s="78"/>
      <c r="C46" s="79"/>
      <c r="D46" s="78"/>
      <c r="E46" s="79"/>
      <c r="F46" s="78"/>
      <c r="G46" s="78"/>
      <c r="H46" s="78"/>
      <c r="I46" s="78"/>
      <c r="J46" s="78"/>
      <c r="K46" s="78"/>
      <c r="L46" s="78"/>
      <c r="M46" s="78"/>
      <c r="N46" s="78"/>
      <c r="S46" s="60"/>
    </row>
    <row r="47" spans="1:37" s="41" customFormat="1" ht="15.6">
      <c r="B47" s="608" t="s">
        <v>32</v>
      </c>
      <c r="C47" s="608"/>
      <c r="D47" s="608"/>
      <c r="E47" s="608"/>
      <c r="F47" s="608"/>
      <c r="G47" s="608"/>
      <c r="H47" s="608" t="s">
        <v>32</v>
      </c>
      <c r="I47" s="608"/>
      <c r="J47" s="608"/>
      <c r="K47" s="608"/>
      <c r="L47" s="608"/>
      <c r="M47" s="608"/>
      <c r="N47" s="608"/>
      <c r="O47" s="608"/>
      <c r="P47" s="608"/>
      <c r="Q47" s="608"/>
      <c r="S47" s="42"/>
      <c r="T47" s="42"/>
      <c r="U47" s="42"/>
    </row>
    <row r="48" spans="1:37" s="41" customFormat="1" ht="15.6">
      <c r="B48" s="607" t="s">
        <v>33</v>
      </c>
      <c r="C48" s="607"/>
      <c r="D48" s="607"/>
      <c r="E48" s="607"/>
      <c r="F48" s="607"/>
      <c r="G48" s="607"/>
      <c r="H48" s="607" t="s">
        <v>34</v>
      </c>
      <c r="I48" s="607"/>
      <c r="J48" s="607"/>
      <c r="K48" s="607"/>
      <c r="L48" s="607"/>
      <c r="M48" s="607"/>
      <c r="N48" s="607"/>
      <c r="O48" s="607"/>
      <c r="P48" s="607"/>
      <c r="Q48" s="607"/>
      <c r="S48" s="42"/>
      <c r="T48" s="42"/>
      <c r="U48" s="42"/>
    </row>
    <row r="49" spans="2:23" ht="15.6">
      <c r="B49" s="82"/>
      <c r="C49" s="83"/>
      <c r="D49" s="82"/>
      <c r="E49" s="84"/>
      <c r="F49" s="85"/>
      <c r="G49" s="86"/>
      <c r="H49" s="587" t="s">
        <v>418</v>
      </c>
      <c r="I49" s="587"/>
      <c r="J49" s="587"/>
      <c r="K49" s="587"/>
      <c r="L49" s="587"/>
      <c r="M49" s="587"/>
      <c r="N49" s="587"/>
      <c r="O49" s="587"/>
      <c r="P49" s="587"/>
      <c r="Q49" s="587"/>
      <c r="S49" s="60"/>
    </row>
    <row r="50" spans="2:23" s="41" customFormat="1">
      <c r="C50" s="95"/>
      <c r="D50" s="42"/>
      <c r="E50" s="57"/>
      <c r="F50" s="58"/>
      <c r="G50" s="56"/>
      <c r="H50" s="56"/>
      <c r="I50" s="42"/>
      <c r="J50" s="159"/>
      <c r="K50" s="92"/>
      <c r="N50" s="59"/>
      <c r="Q50" s="42"/>
      <c r="R50" s="42"/>
      <c r="S50" s="42"/>
      <c r="T50" s="130"/>
      <c r="U50" s="248"/>
      <c r="V50" s="130"/>
      <c r="W50" s="130"/>
    </row>
  </sheetData>
  <autoFilter ref="A13:AL45"/>
  <mergeCells count="45">
    <mergeCell ref="H49:Q49"/>
    <mergeCell ref="M6:Q6"/>
    <mergeCell ref="H38:Q38"/>
    <mergeCell ref="H39:Q39"/>
    <mergeCell ref="H40:Q40"/>
    <mergeCell ref="H45:Q45"/>
    <mergeCell ref="N9:N12"/>
    <mergeCell ref="O9:O12"/>
    <mergeCell ref="B1:Q1"/>
    <mergeCell ref="B2:Q2"/>
    <mergeCell ref="B3:Q3"/>
    <mergeCell ref="B4:Q4"/>
    <mergeCell ref="B5:Q5"/>
    <mergeCell ref="R7:R12"/>
    <mergeCell ref="S7:S12"/>
    <mergeCell ref="C8:H8"/>
    <mergeCell ref="I8:M8"/>
    <mergeCell ref="C9:C12"/>
    <mergeCell ref="D9:D12"/>
    <mergeCell ref="E9:E12"/>
    <mergeCell ref="I9:I12"/>
    <mergeCell ref="C7:H7"/>
    <mergeCell ref="I7:M7"/>
    <mergeCell ref="N7:O8"/>
    <mergeCell ref="P7:P12"/>
    <mergeCell ref="Q7:Q12"/>
    <mergeCell ref="J9:J12"/>
    <mergeCell ref="K9:K12"/>
    <mergeCell ref="L9:L12"/>
    <mergeCell ref="F10:F12"/>
    <mergeCell ref="G10:G12"/>
    <mergeCell ref="H10:H12"/>
    <mergeCell ref="M9:M12"/>
    <mergeCell ref="B48:G48"/>
    <mergeCell ref="F9:H9"/>
    <mergeCell ref="B45:C45"/>
    <mergeCell ref="E45:G45"/>
    <mergeCell ref="B47:G47"/>
    <mergeCell ref="B37:E37"/>
    <mergeCell ref="B38:G38"/>
    <mergeCell ref="B39:C39"/>
    <mergeCell ref="E39:G39"/>
    <mergeCell ref="B7:B12"/>
    <mergeCell ref="H47:Q47"/>
    <mergeCell ref="H48:Q48"/>
  </mergeCells>
  <pageMargins left="0.39370078740157483" right="0" top="0.27559055118110237" bottom="0.39370078740157483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B050"/>
  </sheetPr>
  <dimension ref="A1:R27"/>
  <sheetViews>
    <sheetView topLeftCell="A7" workbookViewId="0">
      <selection activeCell="B14" sqref="A14:C128"/>
    </sheetView>
  </sheetViews>
  <sheetFormatPr defaultRowHeight="15.6"/>
  <cols>
    <col min="1" max="1" width="6.44140625" style="33" customWidth="1"/>
    <col min="2" max="2" width="34.44140625" style="118" customWidth="1"/>
    <col min="3" max="3" width="15.88671875" style="33" customWidth="1"/>
    <col min="4" max="4" width="13.44140625" style="33" customWidth="1"/>
    <col min="5" max="5" width="10.44140625" style="40" customWidth="1"/>
    <col min="6" max="6" width="13.6640625" style="33" customWidth="1"/>
    <col min="7" max="8" width="10.109375" style="33" customWidth="1"/>
    <col min="9" max="9" width="11.5546875" style="33" customWidth="1"/>
    <col min="10" max="10" width="16.44140625" style="33" customWidth="1"/>
    <col min="11" max="258" width="9.109375" style="33"/>
    <col min="259" max="259" width="6.44140625" style="33" customWidth="1"/>
    <col min="260" max="260" width="39.88671875" style="33" bestFit="1" customWidth="1"/>
    <col min="261" max="261" width="11.5546875" style="33" bestFit="1" customWidth="1"/>
    <col min="262" max="262" width="20.33203125" style="33" customWidth="1"/>
    <col min="263" max="263" width="9.109375" style="33"/>
    <col min="264" max="264" width="26.109375" style="33" customWidth="1"/>
    <col min="265" max="265" width="9.109375" style="33"/>
    <col min="266" max="266" width="13.88671875" style="33" customWidth="1"/>
    <col min="267" max="514" width="9.109375" style="33"/>
    <col min="515" max="515" width="6.44140625" style="33" customWidth="1"/>
    <col min="516" max="516" width="39.88671875" style="33" bestFit="1" customWidth="1"/>
    <col min="517" max="517" width="11.5546875" style="33" bestFit="1" customWidth="1"/>
    <col min="518" max="518" width="20.33203125" style="33" customWidth="1"/>
    <col min="519" max="519" width="9.109375" style="33"/>
    <col min="520" max="520" width="26.109375" style="33" customWidth="1"/>
    <col min="521" max="521" width="9.109375" style="33"/>
    <col min="522" max="522" width="13.88671875" style="33" customWidth="1"/>
    <col min="523" max="770" width="9.109375" style="33"/>
    <col min="771" max="771" width="6.44140625" style="33" customWidth="1"/>
    <col min="772" max="772" width="39.88671875" style="33" bestFit="1" customWidth="1"/>
    <col min="773" max="773" width="11.5546875" style="33" bestFit="1" customWidth="1"/>
    <col min="774" max="774" width="20.33203125" style="33" customWidth="1"/>
    <col min="775" max="775" width="9.109375" style="33"/>
    <col min="776" max="776" width="26.109375" style="33" customWidth="1"/>
    <col min="777" max="777" width="9.109375" style="33"/>
    <col min="778" max="778" width="13.88671875" style="33" customWidth="1"/>
    <col min="779" max="1026" width="9.109375" style="33"/>
    <col min="1027" max="1027" width="6.44140625" style="33" customWidth="1"/>
    <col min="1028" max="1028" width="39.88671875" style="33" bestFit="1" customWidth="1"/>
    <col min="1029" max="1029" width="11.5546875" style="33" bestFit="1" customWidth="1"/>
    <col min="1030" max="1030" width="20.33203125" style="33" customWidth="1"/>
    <col min="1031" max="1031" width="9.109375" style="33"/>
    <col min="1032" max="1032" width="26.109375" style="33" customWidth="1"/>
    <col min="1033" max="1033" width="9.109375" style="33"/>
    <col min="1034" max="1034" width="13.88671875" style="33" customWidth="1"/>
    <col min="1035" max="1282" width="9.109375" style="33"/>
    <col min="1283" max="1283" width="6.44140625" style="33" customWidth="1"/>
    <col min="1284" max="1284" width="39.88671875" style="33" bestFit="1" customWidth="1"/>
    <col min="1285" max="1285" width="11.5546875" style="33" bestFit="1" customWidth="1"/>
    <col min="1286" max="1286" width="20.33203125" style="33" customWidth="1"/>
    <col min="1287" max="1287" width="9.109375" style="33"/>
    <col min="1288" max="1288" width="26.109375" style="33" customWidth="1"/>
    <col min="1289" max="1289" width="9.109375" style="33"/>
    <col min="1290" max="1290" width="13.88671875" style="33" customWidth="1"/>
    <col min="1291" max="1538" width="9.109375" style="33"/>
    <col min="1539" max="1539" width="6.44140625" style="33" customWidth="1"/>
    <col min="1540" max="1540" width="39.88671875" style="33" bestFit="1" customWidth="1"/>
    <col min="1541" max="1541" width="11.5546875" style="33" bestFit="1" customWidth="1"/>
    <col min="1542" max="1542" width="20.33203125" style="33" customWidth="1"/>
    <col min="1543" max="1543" width="9.109375" style="33"/>
    <col min="1544" max="1544" width="26.109375" style="33" customWidth="1"/>
    <col min="1545" max="1545" width="9.109375" style="33"/>
    <col min="1546" max="1546" width="13.88671875" style="33" customWidth="1"/>
    <col min="1547" max="1794" width="9.109375" style="33"/>
    <col min="1795" max="1795" width="6.44140625" style="33" customWidth="1"/>
    <col min="1796" max="1796" width="39.88671875" style="33" bestFit="1" customWidth="1"/>
    <col min="1797" max="1797" width="11.5546875" style="33" bestFit="1" customWidth="1"/>
    <col min="1798" max="1798" width="20.33203125" style="33" customWidth="1"/>
    <col min="1799" max="1799" width="9.109375" style="33"/>
    <col min="1800" max="1800" width="26.109375" style="33" customWidth="1"/>
    <col min="1801" max="1801" width="9.109375" style="33"/>
    <col min="1802" max="1802" width="13.88671875" style="33" customWidth="1"/>
    <col min="1803" max="2050" width="9.109375" style="33"/>
    <col min="2051" max="2051" width="6.44140625" style="33" customWidth="1"/>
    <col min="2052" max="2052" width="39.88671875" style="33" bestFit="1" customWidth="1"/>
    <col min="2053" max="2053" width="11.5546875" style="33" bestFit="1" customWidth="1"/>
    <col min="2054" max="2054" width="20.33203125" style="33" customWidth="1"/>
    <col min="2055" max="2055" width="9.109375" style="33"/>
    <col min="2056" max="2056" width="26.109375" style="33" customWidth="1"/>
    <col min="2057" max="2057" width="9.109375" style="33"/>
    <col min="2058" max="2058" width="13.88671875" style="33" customWidth="1"/>
    <col min="2059" max="2306" width="9.109375" style="33"/>
    <col min="2307" max="2307" width="6.44140625" style="33" customWidth="1"/>
    <col min="2308" max="2308" width="39.88671875" style="33" bestFit="1" customWidth="1"/>
    <col min="2309" max="2309" width="11.5546875" style="33" bestFit="1" customWidth="1"/>
    <col min="2310" max="2310" width="20.33203125" style="33" customWidth="1"/>
    <col min="2311" max="2311" width="9.109375" style="33"/>
    <col min="2312" max="2312" width="26.109375" style="33" customWidth="1"/>
    <col min="2313" max="2313" width="9.109375" style="33"/>
    <col min="2314" max="2314" width="13.88671875" style="33" customWidth="1"/>
    <col min="2315" max="2562" width="9.109375" style="33"/>
    <col min="2563" max="2563" width="6.44140625" style="33" customWidth="1"/>
    <col min="2564" max="2564" width="39.88671875" style="33" bestFit="1" customWidth="1"/>
    <col min="2565" max="2565" width="11.5546875" style="33" bestFit="1" customWidth="1"/>
    <col min="2566" max="2566" width="20.33203125" style="33" customWidth="1"/>
    <col min="2567" max="2567" width="9.109375" style="33"/>
    <col min="2568" max="2568" width="26.109375" style="33" customWidth="1"/>
    <col min="2569" max="2569" width="9.109375" style="33"/>
    <col min="2570" max="2570" width="13.88671875" style="33" customWidth="1"/>
    <col min="2571" max="2818" width="9.109375" style="33"/>
    <col min="2819" max="2819" width="6.44140625" style="33" customWidth="1"/>
    <col min="2820" max="2820" width="39.88671875" style="33" bestFit="1" customWidth="1"/>
    <col min="2821" max="2821" width="11.5546875" style="33" bestFit="1" customWidth="1"/>
    <col min="2822" max="2822" width="20.33203125" style="33" customWidth="1"/>
    <col min="2823" max="2823" width="9.109375" style="33"/>
    <col min="2824" max="2824" width="26.109375" style="33" customWidth="1"/>
    <col min="2825" max="2825" width="9.109375" style="33"/>
    <col min="2826" max="2826" width="13.88671875" style="33" customWidth="1"/>
    <col min="2827" max="3074" width="9.109375" style="33"/>
    <col min="3075" max="3075" width="6.44140625" style="33" customWidth="1"/>
    <col min="3076" max="3076" width="39.88671875" style="33" bestFit="1" customWidth="1"/>
    <col min="3077" max="3077" width="11.5546875" style="33" bestFit="1" customWidth="1"/>
    <col min="3078" max="3078" width="20.33203125" style="33" customWidth="1"/>
    <col min="3079" max="3079" width="9.109375" style="33"/>
    <col min="3080" max="3080" width="26.109375" style="33" customWidth="1"/>
    <col min="3081" max="3081" width="9.109375" style="33"/>
    <col min="3082" max="3082" width="13.88671875" style="33" customWidth="1"/>
    <col min="3083" max="3330" width="9.109375" style="33"/>
    <col min="3331" max="3331" width="6.44140625" style="33" customWidth="1"/>
    <col min="3332" max="3332" width="39.88671875" style="33" bestFit="1" customWidth="1"/>
    <col min="3333" max="3333" width="11.5546875" style="33" bestFit="1" customWidth="1"/>
    <col min="3334" max="3334" width="20.33203125" style="33" customWidth="1"/>
    <col min="3335" max="3335" width="9.109375" style="33"/>
    <col min="3336" max="3336" width="26.109375" style="33" customWidth="1"/>
    <col min="3337" max="3337" width="9.109375" style="33"/>
    <col min="3338" max="3338" width="13.88671875" style="33" customWidth="1"/>
    <col min="3339" max="3586" width="9.109375" style="33"/>
    <col min="3587" max="3587" width="6.44140625" style="33" customWidth="1"/>
    <col min="3588" max="3588" width="39.88671875" style="33" bestFit="1" customWidth="1"/>
    <col min="3589" max="3589" width="11.5546875" style="33" bestFit="1" customWidth="1"/>
    <col min="3590" max="3590" width="20.33203125" style="33" customWidth="1"/>
    <col min="3591" max="3591" width="9.109375" style="33"/>
    <col min="3592" max="3592" width="26.109375" style="33" customWidth="1"/>
    <col min="3593" max="3593" width="9.109375" style="33"/>
    <col min="3594" max="3594" width="13.88671875" style="33" customWidth="1"/>
    <col min="3595" max="3842" width="9.109375" style="33"/>
    <col min="3843" max="3843" width="6.44140625" style="33" customWidth="1"/>
    <col min="3844" max="3844" width="39.88671875" style="33" bestFit="1" customWidth="1"/>
    <col min="3845" max="3845" width="11.5546875" style="33" bestFit="1" customWidth="1"/>
    <col min="3846" max="3846" width="20.33203125" style="33" customWidth="1"/>
    <col min="3847" max="3847" width="9.109375" style="33"/>
    <col min="3848" max="3848" width="26.109375" style="33" customWidth="1"/>
    <col min="3849" max="3849" width="9.109375" style="33"/>
    <col min="3850" max="3850" width="13.88671875" style="33" customWidth="1"/>
    <col min="3851" max="4098" width="9.109375" style="33"/>
    <col min="4099" max="4099" width="6.44140625" style="33" customWidth="1"/>
    <col min="4100" max="4100" width="39.88671875" style="33" bestFit="1" customWidth="1"/>
    <col min="4101" max="4101" width="11.5546875" style="33" bestFit="1" customWidth="1"/>
    <col min="4102" max="4102" width="20.33203125" style="33" customWidth="1"/>
    <col min="4103" max="4103" width="9.109375" style="33"/>
    <col min="4104" max="4104" width="26.109375" style="33" customWidth="1"/>
    <col min="4105" max="4105" width="9.109375" style="33"/>
    <col min="4106" max="4106" width="13.88671875" style="33" customWidth="1"/>
    <col min="4107" max="4354" width="9.109375" style="33"/>
    <col min="4355" max="4355" width="6.44140625" style="33" customWidth="1"/>
    <col min="4356" max="4356" width="39.88671875" style="33" bestFit="1" customWidth="1"/>
    <col min="4357" max="4357" width="11.5546875" style="33" bestFit="1" customWidth="1"/>
    <col min="4358" max="4358" width="20.33203125" style="33" customWidth="1"/>
    <col min="4359" max="4359" width="9.109375" style="33"/>
    <col min="4360" max="4360" width="26.109375" style="33" customWidth="1"/>
    <col min="4361" max="4361" width="9.109375" style="33"/>
    <col min="4362" max="4362" width="13.88671875" style="33" customWidth="1"/>
    <col min="4363" max="4610" width="9.109375" style="33"/>
    <col min="4611" max="4611" width="6.44140625" style="33" customWidth="1"/>
    <col min="4612" max="4612" width="39.88671875" style="33" bestFit="1" customWidth="1"/>
    <col min="4613" max="4613" width="11.5546875" style="33" bestFit="1" customWidth="1"/>
    <col min="4614" max="4614" width="20.33203125" style="33" customWidth="1"/>
    <col min="4615" max="4615" width="9.109375" style="33"/>
    <col min="4616" max="4616" width="26.109375" style="33" customWidth="1"/>
    <col min="4617" max="4617" width="9.109375" style="33"/>
    <col min="4618" max="4618" width="13.88671875" style="33" customWidth="1"/>
    <col min="4619" max="4866" width="9.109375" style="33"/>
    <col min="4867" max="4867" width="6.44140625" style="33" customWidth="1"/>
    <col min="4868" max="4868" width="39.88671875" style="33" bestFit="1" customWidth="1"/>
    <col min="4869" max="4869" width="11.5546875" style="33" bestFit="1" customWidth="1"/>
    <col min="4870" max="4870" width="20.33203125" style="33" customWidth="1"/>
    <col min="4871" max="4871" width="9.109375" style="33"/>
    <col min="4872" max="4872" width="26.109375" style="33" customWidth="1"/>
    <col min="4873" max="4873" width="9.109375" style="33"/>
    <col min="4874" max="4874" width="13.88671875" style="33" customWidth="1"/>
    <col min="4875" max="5122" width="9.109375" style="33"/>
    <col min="5123" max="5123" width="6.44140625" style="33" customWidth="1"/>
    <col min="5124" max="5124" width="39.88671875" style="33" bestFit="1" customWidth="1"/>
    <col min="5125" max="5125" width="11.5546875" style="33" bestFit="1" customWidth="1"/>
    <col min="5126" max="5126" width="20.33203125" style="33" customWidth="1"/>
    <col min="5127" max="5127" width="9.109375" style="33"/>
    <col min="5128" max="5128" width="26.109375" style="33" customWidth="1"/>
    <col min="5129" max="5129" width="9.109375" style="33"/>
    <col min="5130" max="5130" width="13.88671875" style="33" customWidth="1"/>
    <col min="5131" max="5378" width="9.109375" style="33"/>
    <col min="5379" max="5379" width="6.44140625" style="33" customWidth="1"/>
    <col min="5380" max="5380" width="39.88671875" style="33" bestFit="1" customWidth="1"/>
    <col min="5381" max="5381" width="11.5546875" style="33" bestFit="1" customWidth="1"/>
    <col min="5382" max="5382" width="20.33203125" style="33" customWidth="1"/>
    <col min="5383" max="5383" width="9.109375" style="33"/>
    <col min="5384" max="5384" width="26.109375" style="33" customWidth="1"/>
    <col min="5385" max="5385" width="9.109375" style="33"/>
    <col min="5386" max="5386" width="13.88671875" style="33" customWidth="1"/>
    <col min="5387" max="5634" width="9.109375" style="33"/>
    <col min="5635" max="5635" width="6.44140625" style="33" customWidth="1"/>
    <col min="5636" max="5636" width="39.88671875" style="33" bestFit="1" customWidth="1"/>
    <col min="5637" max="5637" width="11.5546875" style="33" bestFit="1" customWidth="1"/>
    <col min="5638" max="5638" width="20.33203125" style="33" customWidth="1"/>
    <col min="5639" max="5639" width="9.109375" style="33"/>
    <col min="5640" max="5640" width="26.109375" style="33" customWidth="1"/>
    <col min="5641" max="5641" width="9.109375" style="33"/>
    <col min="5642" max="5642" width="13.88671875" style="33" customWidth="1"/>
    <col min="5643" max="5890" width="9.109375" style="33"/>
    <col min="5891" max="5891" width="6.44140625" style="33" customWidth="1"/>
    <col min="5892" max="5892" width="39.88671875" style="33" bestFit="1" customWidth="1"/>
    <col min="5893" max="5893" width="11.5546875" style="33" bestFit="1" customWidth="1"/>
    <col min="5894" max="5894" width="20.33203125" style="33" customWidth="1"/>
    <col min="5895" max="5895" width="9.109375" style="33"/>
    <col min="5896" max="5896" width="26.109375" style="33" customWidth="1"/>
    <col min="5897" max="5897" width="9.109375" style="33"/>
    <col min="5898" max="5898" width="13.88671875" style="33" customWidth="1"/>
    <col min="5899" max="6146" width="9.109375" style="33"/>
    <col min="6147" max="6147" width="6.44140625" style="33" customWidth="1"/>
    <col min="6148" max="6148" width="39.88671875" style="33" bestFit="1" customWidth="1"/>
    <col min="6149" max="6149" width="11.5546875" style="33" bestFit="1" customWidth="1"/>
    <col min="6150" max="6150" width="20.33203125" style="33" customWidth="1"/>
    <col min="6151" max="6151" width="9.109375" style="33"/>
    <col min="6152" max="6152" width="26.109375" style="33" customWidth="1"/>
    <col min="6153" max="6153" width="9.109375" style="33"/>
    <col min="6154" max="6154" width="13.88671875" style="33" customWidth="1"/>
    <col min="6155" max="6402" width="9.109375" style="33"/>
    <col min="6403" max="6403" width="6.44140625" style="33" customWidth="1"/>
    <col min="6404" max="6404" width="39.88671875" style="33" bestFit="1" customWidth="1"/>
    <col min="6405" max="6405" width="11.5546875" style="33" bestFit="1" customWidth="1"/>
    <col min="6406" max="6406" width="20.33203125" style="33" customWidth="1"/>
    <col min="6407" max="6407" width="9.109375" style="33"/>
    <col min="6408" max="6408" width="26.109375" style="33" customWidth="1"/>
    <col min="6409" max="6409" width="9.109375" style="33"/>
    <col min="6410" max="6410" width="13.88671875" style="33" customWidth="1"/>
    <col min="6411" max="6658" width="9.109375" style="33"/>
    <col min="6659" max="6659" width="6.44140625" style="33" customWidth="1"/>
    <col min="6660" max="6660" width="39.88671875" style="33" bestFit="1" customWidth="1"/>
    <col min="6661" max="6661" width="11.5546875" style="33" bestFit="1" customWidth="1"/>
    <col min="6662" max="6662" width="20.33203125" style="33" customWidth="1"/>
    <col min="6663" max="6663" width="9.109375" style="33"/>
    <col min="6664" max="6664" width="26.109375" style="33" customWidth="1"/>
    <col min="6665" max="6665" width="9.109375" style="33"/>
    <col min="6666" max="6666" width="13.88671875" style="33" customWidth="1"/>
    <col min="6667" max="6914" width="9.109375" style="33"/>
    <col min="6915" max="6915" width="6.44140625" style="33" customWidth="1"/>
    <col min="6916" max="6916" width="39.88671875" style="33" bestFit="1" customWidth="1"/>
    <col min="6917" max="6917" width="11.5546875" style="33" bestFit="1" customWidth="1"/>
    <col min="6918" max="6918" width="20.33203125" style="33" customWidth="1"/>
    <col min="6919" max="6919" width="9.109375" style="33"/>
    <col min="6920" max="6920" width="26.109375" style="33" customWidth="1"/>
    <col min="6921" max="6921" width="9.109375" style="33"/>
    <col min="6922" max="6922" width="13.88671875" style="33" customWidth="1"/>
    <col min="6923" max="7170" width="9.109375" style="33"/>
    <col min="7171" max="7171" width="6.44140625" style="33" customWidth="1"/>
    <col min="7172" max="7172" width="39.88671875" style="33" bestFit="1" customWidth="1"/>
    <col min="7173" max="7173" width="11.5546875" style="33" bestFit="1" customWidth="1"/>
    <col min="7174" max="7174" width="20.33203125" style="33" customWidth="1"/>
    <col min="7175" max="7175" width="9.109375" style="33"/>
    <col min="7176" max="7176" width="26.109375" style="33" customWidth="1"/>
    <col min="7177" max="7177" width="9.109375" style="33"/>
    <col min="7178" max="7178" width="13.88671875" style="33" customWidth="1"/>
    <col min="7179" max="7426" width="9.109375" style="33"/>
    <col min="7427" max="7427" width="6.44140625" style="33" customWidth="1"/>
    <col min="7428" max="7428" width="39.88671875" style="33" bestFit="1" customWidth="1"/>
    <col min="7429" max="7429" width="11.5546875" style="33" bestFit="1" customWidth="1"/>
    <col min="7430" max="7430" width="20.33203125" style="33" customWidth="1"/>
    <col min="7431" max="7431" width="9.109375" style="33"/>
    <col min="7432" max="7432" width="26.109375" style="33" customWidth="1"/>
    <col min="7433" max="7433" width="9.109375" style="33"/>
    <col min="7434" max="7434" width="13.88671875" style="33" customWidth="1"/>
    <col min="7435" max="7682" width="9.109375" style="33"/>
    <col min="7683" max="7683" width="6.44140625" style="33" customWidth="1"/>
    <col min="7684" max="7684" width="39.88671875" style="33" bestFit="1" customWidth="1"/>
    <col min="7685" max="7685" width="11.5546875" style="33" bestFit="1" customWidth="1"/>
    <col min="7686" max="7686" width="20.33203125" style="33" customWidth="1"/>
    <col min="7687" max="7687" width="9.109375" style="33"/>
    <col min="7688" max="7688" width="26.109375" style="33" customWidth="1"/>
    <col min="7689" max="7689" width="9.109375" style="33"/>
    <col min="7690" max="7690" width="13.88671875" style="33" customWidth="1"/>
    <col min="7691" max="7938" width="9.109375" style="33"/>
    <col min="7939" max="7939" width="6.44140625" style="33" customWidth="1"/>
    <col min="7940" max="7940" width="39.88671875" style="33" bestFit="1" customWidth="1"/>
    <col min="7941" max="7941" width="11.5546875" style="33" bestFit="1" customWidth="1"/>
    <col min="7942" max="7942" width="20.33203125" style="33" customWidth="1"/>
    <col min="7943" max="7943" width="9.109375" style="33"/>
    <col min="7944" max="7944" width="26.109375" style="33" customWidth="1"/>
    <col min="7945" max="7945" width="9.109375" style="33"/>
    <col min="7946" max="7946" width="13.88671875" style="33" customWidth="1"/>
    <col min="7947" max="8194" width="9.109375" style="33"/>
    <col min="8195" max="8195" width="6.44140625" style="33" customWidth="1"/>
    <col min="8196" max="8196" width="39.88671875" style="33" bestFit="1" customWidth="1"/>
    <col min="8197" max="8197" width="11.5546875" style="33" bestFit="1" customWidth="1"/>
    <col min="8198" max="8198" width="20.33203125" style="33" customWidth="1"/>
    <col min="8199" max="8199" width="9.109375" style="33"/>
    <col min="8200" max="8200" width="26.109375" style="33" customWidth="1"/>
    <col min="8201" max="8201" width="9.109375" style="33"/>
    <col min="8202" max="8202" width="13.88671875" style="33" customWidth="1"/>
    <col min="8203" max="8450" width="9.109375" style="33"/>
    <col min="8451" max="8451" width="6.44140625" style="33" customWidth="1"/>
    <col min="8452" max="8452" width="39.88671875" style="33" bestFit="1" customWidth="1"/>
    <col min="8453" max="8453" width="11.5546875" style="33" bestFit="1" customWidth="1"/>
    <col min="8454" max="8454" width="20.33203125" style="33" customWidth="1"/>
    <col min="8455" max="8455" width="9.109375" style="33"/>
    <col min="8456" max="8456" width="26.109375" style="33" customWidth="1"/>
    <col min="8457" max="8457" width="9.109375" style="33"/>
    <col min="8458" max="8458" width="13.88671875" style="33" customWidth="1"/>
    <col min="8459" max="8706" width="9.109375" style="33"/>
    <col min="8707" max="8707" width="6.44140625" style="33" customWidth="1"/>
    <col min="8708" max="8708" width="39.88671875" style="33" bestFit="1" customWidth="1"/>
    <col min="8709" max="8709" width="11.5546875" style="33" bestFit="1" customWidth="1"/>
    <col min="8710" max="8710" width="20.33203125" style="33" customWidth="1"/>
    <col min="8711" max="8711" width="9.109375" style="33"/>
    <col min="8712" max="8712" width="26.109375" style="33" customWidth="1"/>
    <col min="8713" max="8713" width="9.109375" style="33"/>
    <col min="8714" max="8714" width="13.88671875" style="33" customWidth="1"/>
    <col min="8715" max="8962" width="9.109375" style="33"/>
    <col min="8963" max="8963" width="6.44140625" style="33" customWidth="1"/>
    <col min="8964" max="8964" width="39.88671875" style="33" bestFit="1" customWidth="1"/>
    <col min="8965" max="8965" width="11.5546875" style="33" bestFit="1" customWidth="1"/>
    <col min="8966" max="8966" width="20.33203125" style="33" customWidth="1"/>
    <col min="8967" max="8967" width="9.109375" style="33"/>
    <col min="8968" max="8968" width="26.109375" style="33" customWidth="1"/>
    <col min="8969" max="8969" width="9.109375" style="33"/>
    <col min="8970" max="8970" width="13.88671875" style="33" customWidth="1"/>
    <col min="8971" max="9218" width="9.109375" style="33"/>
    <col min="9219" max="9219" width="6.44140625" style="33" customWidth="1"/>
    <col min="9220" max="9220" width="39.88671875" style="33" bestFit="1" customWidth="1"/>
    <col min="9221" max="9221" width="11.5546875" style="33" bestFit="1" customWidth="1"/>
    <col min="9222" max="9222" width="20.33203125" style="33" customWidth="1"/>
    <col min="9223" max="9223" width="9.109375" style="33"/>
    <col min="9224" max="9224" width="26.109375" style="33" customWidth="1"/>
    <col min="9225" max="9225" width="9.109375" style="33"/>
    <col min="9226" max="9226" width="13.88671875" style="33" customWidth="1"/>
    <col min="9227" max="9474" width="9.109375" style="33"/>
    <col min="9475" max="9475" width="6.44140625" style="33" customWidth="1"/>
    <col min="9476" max="9476" width="39.88671875" style="33" bestFit="1" customWidth="1"/>
    <col min="9477" max="9477" width="11.5546875" style="33" bestFit="1" customWidth="1"/>
    <col min="9478" max="9478" width="20.33203125" style="33" customWidth="1"/>
    <col min="9479" max="9479" width="9.109375" style="33"/>
    <col min="9480" max="9480" width="26.109375" style="33" customWidth="1"/>
    <col min="9481" max="9481" width="9.109375" style="33"/>
    <col min="9482" max="9482" width="13.88671875" style="33" customWidth="1"/>
    <col min="9483" max="9730" width="9.109375" style="33"/>
    <col min="9731" max="9731" width="6.44140625" style="33" customWidth="1"/>
    <col min="9732" max="9732" width="39.88671875" style="33" bestFit="1" customWidth="1"/>
    <col min="9733" max="9733" width="11.5546875" style="33" bestFit="1" customWidth="1"/>
    <col min="9734" max="9734" width="20.33203125" style="33" customWidth="1"/>
    <col min="9735" max="9735" width="9.109375" style="33"/>
    <col min="9736" max="9736" width="26.109375" style="33" customWidth="1"/>
    <col min="9737" max="9737" width="9.109375" style="33"/>
    <col min="9738" max="9738" width="13.88671875" style="33" customWidth="1"/>
    <col min="9739" max="9986" width="9.109375" style="33"/>
    <col min="9987" max="9987" width="6.44140625" style="33" customWidth="1"/>
    <col min="9988" max="9988" width="39.88671875" style="33" bestFit="1" customWidth="1"/>
    <col min="9989" max="9989" width="11.5546875" style="33" bestFit="1" customWidth="1"/>
    <col min="9990" max="9990" width="20.33203125" style="33" customWidth="1"/>
    <col min="9991" max="9991" width="9.109375" style="33"/>
    <col min="9992" max="9992" width="26.109375" style="33" customWidth="1"/>
    <col min="9993" max="9993" width="9.109375" style="33"/>
    <col min="9994" max="9994" width="13.88671875" style="33" customWidth="1"/>
    <col min="9995" max="10242" width="9.109375" style="33"/>
    <col min="10243" max="10243" width="6.44140625" style="33" customWidth="1"/>
    <col min="10244" max="10244" width="39.88671875" style="33" bestFit="1" customWidth="1"/>
    <col min="10245" max="10245" width="11.5546875" style="33" bestFit="1" customWidth="1"/>
    <col min="10246" max="10246" width="20.33203125" style="33" customWidth="1"/>
    <col min="10247" max="10247" width="9.109375" style="33"/>
    <col min="10248" max="10248" width="26.109375" style="33" customWidth="1"/>
    <col min="10249" max="10249" width="9.109375" style="33"/>
    <col min="10250" max="10250" width="13.88671875" style="33" customWidth="1"/>
    <col min="10251" max="10498" width="9.109375" style="33"/>
    <col min="10499" max="10499" width="6.44140625" style="33" customWidth="1"/>
    <col min="10500" max="10500" width="39.88671875" style="33" bestFit="1" customWidth="1"/>
    <col min="10501" max="10501" width="11.5546875" style="33" bestFit="1" customWidth="1"/>
    <col min="10502" max="10502" width="20.33203125" style="33" customWidth="1"/>
    <col min="10503" max="10503" width="9.109375" style="33"/>
    <col min="10504" max="10504" width="26.109375" style="33" customWidth="1"/>
    <col min="10505" max="10505" width="9.109375" style="33"/>
    <col min="10506" max="10506" width="13.88671875" style="33" customWidth="1"/>
    <col min="10507" max="10754" width="9.109375" style="33"/>
    <col min="10755" max="10755" width="6.44140625" style="33" customWidth="1"/>
    <col min="10756" max="10756" width="39.88671875" style="33" bestFit="1" customWidth="1"/>
    <col min="10757" max="10757" width="11.5546875" style="33" bestFit="1" customWidth="1"/>
    <col min="10758" max="10758" width="20.33203125" style="33" customWidth="1"/>
    <col min="10759" max="10759" width="9.109375" style="33"/>
    <col min="10760" max="10760" width="26.109375" style="33" customWidth="1"/>
    <col min="10761" max="10761" width="9.109375" style="33"/>
    <col min="10762" max="10762" width="13.88671875" style="33" customWidth="1"/>
    <col min="10763" max="11010" width="9.109375" style="33"/>
    <col min="11011" max="11011" width="6.44140625" style="33" customWidth="1"/>
    <col min="11012" max="11012" width="39.88671875" style="33" bestFit="1" customWidth="1"/>
    <col min="11013" max="11013" width="11.5546875" style="33" bestFit="1" customWidth="1"/>
    <col min="11014" max="11014" width="20.33203125" style="33" customWidth="1"/>
    <col min="11015" max="11015" width="9.109375" style="33"/>
    <col min="11016" max="11016" width="26.109375" style="33" customWidth="1"/>
    <col min="11017" max="11017" width="9.109375" style="33"/>
    <col min="11018" max="11018" width="13.88671875" style="33" customWidth="1"/>
    <col min="11019" max="11266" width="9.109375" style="33"/>
    <col min="11267" max="11267" width="6.44140625" style="33" customWidth="1"/>
    <col min="11268" max="11268" width="39.88671875" style="33" bestFit="1" customWidth="1"/>
    <col min="11269" max="11269" width="11.5546875" style="33" bestFit="1" customWidth="1"/>
    <col min="11270" max="11270" width="20.33203125" style="33" customWidth="1"/>
    <col min="11271" max="11271" width="9.109375" style="33"/>
    <col min="11272" max="11272" width="26.109375" style="33" customWidth="1"/>
    <col min="11273" max="11273" width="9.109375" style="33"/>
    <col min="11274" max="11274" width="13.88671875" style="33" customWidth="1"/>
    <col min="11275" max="11522" width="9.109375" style="33"/>
    <col min="11523" max="11523" width="6.44140625" style="33" customWidth="1"/>
    <col min="11524" max="11524" width="39.88671875" style="33" bestFit="1" customWidth="1"/>
    <col min="11525" max="11525" width="11.5546875" style="33" bestFit="1" customWidth="1"/>
    <col min="11526" max="11526" width="20.33203125" style="33" customWidth="1"/>
    <col min="11527" max="11527" width="9.109375" style="33"/>
    <col min="11528" max="11528" width="26.109375" style="33" customWidth="1"/>
    <col min="11529" max="11529" width="9.109375" style="33"/>
    <col min="11530" max="11530" width="13.88671875" style="33" customWidth="1"/>
    <col min="11531" max="11778" width="9.109375" style="33"/>
    <col min="11779" max="11779" width="6.44140625" style="33" customWidth="1"/>
    <col min="11780" max="11780" width="39.88671875" style="33" bestFit="1" customWidth="1"/>
    <col min="11781" max="11781" width="11.5546875" style="33" bestFit="1" customWidth="1"/>
    <col min="11782" max="11782" width="20.33203125" style="33" customWidth="1"/>
    <col min="11783" max="11783" width="9.109375" style="33"/>
    <col min="11784" max="11784" width="26.109375" style="33" customWidth="1"/>
    <col min="11785" max="11785" width="9.109375" style="33"/>
    <col min="11786" max="11786" width="13.88671875" style="33" customWidth="1"/>
    <col min="11787" max="12034" width="9.109375" style="33"/>
    <col min="12035" max="12035" width="6.44140625" style="33" customWidth="1"/>
    <col min="12036" max="12036" width="39.88671875" style="33" bestFit="1" customWidth="1"/>
    <col min="12037" max="12037" width="11.5546875" style="33" bestFit="1" customWidth="1"/>
    <col min="12038" max="12038" width="20.33203125" style="33" customWidth="1"/>
    <col min="12039" max="12039" width="9.109375" style="33"/>
    <col min="12040" max="12040" width="26.109375" style="33" customWidth="1"/>
    <col min="12041" max="12041" width="9.109375" style="33"/>
    <col min="12042" max="12042" width="13.88671875" style="33" customWidth="1"/>
    <col min="12043" max="12290" width="9.109375" style="33"/>
    <col min="12291" max="12291" width="6.44140625" style="33" customWidth="1"/>
    <col min="12292" max="12292" width="39.88671875" style="33" bestFit="1" customWidth="1"/>
    <col min="12293" max="12293" width="11.5546875" style="33" bestFit="1" customWidth="1"/>
    <col min="12294" max="12294" width="20.33203125" style="33" customWidth="1"/>
    <col min="12295" max="12295" width="9.109375" style="33"/>
    <col min="12296" max="12296" width="26.109375" style="33" customWidth="1"/>
    <col min="12297" max="12297" width="9.109375" style="33"/>
    <col min="12298" max="12298" width="13.88671875" style="33" customWidth="1"/>
    <col min="12299" max="12546" width="9.109375" style="33"/>
    <col min="12547" max="12547" width="6.44140625" style="33" customWidth="1"/>
    <col min="12548" max="12548" width="39.88671875" style="33" bestFit="1" customWidth="1"/>
    <col min="12549" max="12549" width="11.5546875" style="33" bestFit="1" customWidth="1"/>
    <col min="12550" max="12550" width="20.33203125" style="33" customWidth="1"/>
    <col min="12551" max="12551" width="9.109375" style="33"/>
    <col min="12552" max="12552" width="26.109375" style="33" customWidth="1"/>
    <col min="12553" max="12553" width="9.109375" style="33"/>
    <col min="12554" max="12554" width="13.88671875" style="33" customWidth="1"/>
    <col min="12555" max="12802" width="9.109375" style="33"/>
    <col min="12803" max="12803" width="6.44140625" style="33" customWidth="1"/>
    <col min="12804" max="12804" width="39.88671875" style="33" bestFit="1" customWidth="1"/>
    <col min="12805" max="12805" width="11.5546875" style="33" bestFit="1" customWidth="1"/>
    <col min="12806" max="12806" width="20.33203125" style="33" customWidth="1"/>
    <col min="12807" max="12807" width="9.109375" style="33"/>
    <col min="12808" max="12808" width="26.109375" style="33" customWidth="1"/>
    <col min="12809" max="12809" width="9.109375" style="33"/>
    <col min="12810" max="12810" width="13.88671875" style="33" customWidth="1"/>
    <col min="12811" max="13058" width="9.109375" style="33"/>
    <col min="13059" max="13059" width="6.44140625" style="33" customWidth="1"/>
    <col min="13060" max="13060" width="39.88671875" style="33" bestFit="1" customWidth="1"/>
    <col min="13061" max="13061" width="11.5546875" style="33" bestFit="1" customWidth="1"/>
    <col min="13062" max="13062" width="20.33203125" style="33" customWidth="1"/>
    <col min="13063" max="13063" width="9.109375" style="33"/>
    <col min="13064" max="13064" width="26.109375" style="33" customWidth="1"/>
    <col min="13065" max="13065" width="9.109375" style="33"/>
    <col min="13066" max="13066" width="13.88671875" style="33" customWidth="1"/>
    <col min="13067" max="13314" width="9.109375" style="33"/>
    <col min="13315" max="13315" width="6.44140625" style="33" customWidth="1"/>
    <col min="13316" max="13316" width="39.88671875" style="33" bestFit="1" customWidth="1"/>
    <col min="13317" max="13317" width="11.5546875" style="33" bestFit="1" customWidth="1"/>
    <col min="13318" max="13318" width="20.33203125" style="33" customWidth="1"/>
    <col min="13319" max="13319" width="9.109375" style="33"/>
    <col min="13320" max="13320" width="26.109375" style="33" customWidth="1"/>
    <col min="13321" max="13321" width="9.109375" style="33"/>
    <col min="13322" max="13322" width="13.88671875" style="33" customWidth="1"/>
    <col min="13323" max="13570" width="9.109375" style="33"/>
    <col min="13571" max="13571" width="6.44140625" style="33" customWidth="1"/>
    <col min="13572" max="13572" width="39.88671875" style="33" bestFit="1" customWidth="1"/>
    <col min="13573" max="13573" width="11.5546875" style="33" bestFit="1" customWidth="1"/>
    <col min="13574" max="13574" width="20.33203125" style="33" customWidth="1"/>
    <col min="13575" max="13575" width="9.109375" style="33"/>
    <col min="13576" max="13576" width="26.109375" style="33" customWidth="1"/>
    <col min="13577" max="13577" width="9.109375" style="33"/>
    <col min="13578" max="13578" width="13.88671875" style="33" customWidth="1"/>
    <col min="13579" max="13826" width="9.109375" style="33"/>
    <col min="13827" max="13827" width="6.44140625" style="33" customWidth="1"/>
    <col min="13828" max="13828" width="39.88671875" style="33" bestFit="1" customWidth="1"/>
    <col min="13829" max="13829" width="11.5546875" style="33" bestFit="1" customWidth="1"/>
    <col min="13830" max="13830" width="20.33203125" style="33" customWidth="1"/>
    <col min="13831" max="13831" width="9.109375" style="33"/>
    <col min="13832" max="13832" width="26.109375" style="33" customWidth="1"/>
    <col min="13833" max="13833" width="9.109375" style="33"/>
    <col min="13834" max="13834" width="13.88671875" style="33" customWidth="1"/>
    <col min="13835" max="14082" width="9.109375" style="33"/>
    <col min="14083" max="14083" width="6.44140625" style="33" customWidth="1"/>
    <col min="14084" max="14084" width="39.88671875" style="33" bestFit="1" customWidth="1"/>
    <col min="14085" max="14085" width="11.5546875" style="33" bestFit="1" customWidth="1"/>
    <col min="14086" max="14086" width="20.33203125" style="33" customWidth="1"/>
    <col min="14087" max="14087" width="9.109375" style="33"/>
    <col min="14088" max="14088" width="26.109375" style="33" customWidth="1"/>
    <col min="14089" max="14089" width="9.109375" style="33"/>
    <col min="14090" max="14090" width="13.88671875" style="33" customWidth="1"/>
    <col min="14091" max="14338" width="9.109375" style="33"/>
    <col min="14339" max="14339" width="6.44140625" style="33" customWidth="1"/>
    <col min="14340" max="14340" width="39.88671875" style="33" bestFit="1" customWidth="1"/>
    <col min="14341" max="14341" width="11.5546875" style="33" bestFit="1" customWidth="1"/>
    <col min="14342" max="14342" width="20.33203125" style="33" customWidth="1"/>
    <col min="14343" max="14343" width="9.109375" style="33"/>
    <col min="14344" max="14344" width="26.109375" style="33" customWidth="1"/>
    <col min="14345" max="14345" width="9.109375" style="33"/>
    <col min="14346" max="14346" width="13.88671875" style="33" customWidth="1"/>
    <col min="14347" max="14594" width="9.109375" style="33"/>
    <col min="14595" max="14595" width="6.44140625" style="33" customWidth="1"/>
    <col min="14596" max="14596" width="39.88671875" style="33" bestFit="1" customWidth="1"/>
    <col min="14597" max="14597" width="11.5546875" style="33" bestFit="1" customWidth="1"/>
    <col min="14598" max="14598" width="20.33203125" style="33" customWidth="1"/>
    <col min="14599" max="14599" width="9.109375" style="33"/>
    <col min="14600" max="14600" width="26.109375" style="33" customWidth="1"/>
    <col min="14601" max="14601" width="9.109375" style="33"/>
    <col min="14602" max="14602" width="13.88671875" style="33" customWidth="1"/>
    <col min="14603" max="14850" width="9.109375" style="33"/>
    <col min="14851" max="14851" width="6.44140625" style="33" customWidth="1"/>
    <col min="14852" max="14852" width="39.88671875" style="33" bestFit="1" customWidth="1"/>
    <col min="14853" max="14853" width="11.5546875" style="33" bestFit="1" customWidth="1"/>
    <col min="14854" max="14854" width="20.33203125" style="33" customWidth="1"/>
    <col min="14855" max="14855" width="9.109375" style="33"/>
    <col min="14856" max="14856" width="26.109375" style="33" customWidth="1"/>
    <col min="14857" max="14857" width="9.109375" style="33"/>
    <col min="14858" max="14858" width="13.88671875" style="33" customWidth="1"/>
    <col min="14859" max="15106" width="9.109375" style="33"/>
    <col min="15107" max="15107" width="6.44140625" style="33" customWidth="1"/>
    <col min="15108" max="15108" width="39.88671875" style="33" bestFit="1" customWidth="1"/>
    <col min="15109" max="15109" width="11.5546875" style="33" bestFit="1" customWidth="1"/>
    <col min="15110" max="15110" width="20.33203125" style="33" customWidth="1"/>
    <col min="15111" max="15111" width="9.109375" style="33"/>
    <col min="15112" max="15112" width="26.109375" style="33" customWidth="1"/>
    <col min="15113" max="15113" width="9.109375" style="33"/>
    <col min="15114" max="15114" width="13.88671875" style="33" customWidth="1"/>
    <col min="15115" max="15362" width="9.109375" style="33"/>
    <col min="15363" max="15363" width="6.44140625" style="33" customWidth="1"/>
    <col min="15364" max="15364" width="39.88671875" style="33" bestFit="1" customWidth="1"/>
    <col min="15365" max="15365" width="11.5546875" style="33" bestFit="1" customWidth="1"/>
    <col min="15366" max="15366" width="20.33203125" style="33" customWidth="1"/>
    <col min="15367" max="15367" width="9.109375" style="33"/>
    <col min="15368" max="15368" width="26.109375" style="33" customWidth="1"/>
    <col min="15369" max="15369" width="9.109375" style="33"/>
    <col min="15370" max="15370" width="13.88671875" style="33" customWidth="1"/>
    <col min="15371" max="15618" width="9.109375" style="33"/>
    <col min="15619" max="15619" width="6.44140625" style="33" customWidth="1"/>
    <col min="15620" max="15620" width="39.88671875" style="33" bestFit="1" customWidth="1"/>
    <col min="15621" max="15621" width="11.5546875" style="33" bestFit="1" customWidth="1"/>
    <col min="15622" max="15622" width="20.33203125" style="33" customWidth="1"/>
    <col min="15623" max="15623" width="9.109375" style="33"/>
    <col min="15624" max="15624" width="26.109375" style="33" customWidth="1"/>
    <col min="15625" max="15625" width="9.109375" style="33"/>
    <col min="15626" max="15626" width="13.88671875" style="33" customWidth="1"/>
    <col min="15627" max="15874" width="9.109375" style="33"/>
    <col min="15875" max="15875" width="6.44140625" style="33" customWidth="1"/>
    <col min="15876" max="15876" width="39.88671875" style="33" bestFit="1" customWidth="1"/>
    <col min="15877" max="15877" width="11.5546875" style="33" bestFit="1" customWidth="1"/>
    <col min="15878" max="15878" width="20.33203125" style="33" customWidth="1"/>
    <col min="15879" max="15879" width="9.109375" style="33"/>
    <col min="15880" max="15880" width="26.109375" style="33" customWidth="1"/>
    <col min="15881" max="15881" width="9.109375" style="33"/>
    <col min="15882" max="15882" width="13.88671875" style="33" customWidth="1"/>
    <col min="15883" max="16130" width="9.109375" style="33"/>
    <col min="16131" max="16131" width="6.44140625" style="33" customWidth="1"/>
    <col min="16132" max="16132" width="39.88671875" style="33" bestFit="1" customWidth="1"/>
    <col min="16133" max="16133" width="11.5546875" style="33" bestFit="1" customWidth="1"/>
    <col min="16134" max="16134" width="20.33203125" style="33" customWidth="1"/>
    <col min="16135" max="16135" width="9.109375" style="33"/>
    <col min="16136" max="16136" width="26.109375" style="33" customWidth="1"/>
    <col min="16137" max="16137" width="9.109375" style="33"/>
    <col min="16138" max="16138" width="13.88671875" style="33" customWidth="1"/>
    <col min="16139" max="16384" width="9.109375" style="33"/>
  </cols>
  <sheetData>
    <row r="1" spans="1:10" s="25" customFormat="1" ht="18.600000000000001">
      <c r="A1" s="708" t="s">
        <v>14</v>
      </c>
      <c r="B1" s="708"/>
      <c r="C1" s="708"/>
      <c r="D1" s="708"/>
      <c r="E1" s="708"/>
      <c r="F1" s="708"/>
      <c r="G1" s="708"/>
      <c r="H1" s="708"/>
      <c r="I1" s="708"/>
      <c r="J1" s="708"/>
    </row>
    <row r="2" spans="1:10" s="26" customFormat="1" ht="16.8">
      <c r="A2" s="667" t="s">
        <v>430</v>
      </c>
      <c r="B2" s="667"/>
      <c r="C2" s="667"/>
      <c r="D2" s="667"/>
      <c r="E2" s="667"/>
      <c r="F2" s="667"/>
      <c r="G2" s="667"/>
      <c r="H2" s="667"/>
      <c r="I2" s="667"/>
      <c r="J2" s="667"/>
    </row>
    <row r="3" spans="1:10" s="26" customFormat="1" ht="16.8">
      <c r="A3" s="667" t="s">
        <v>431</v>
      </c>
      <c r="B3" s="667"/>
      <c r="C3" s="667"/>
      <c r="D3" s="667"/>
      <c r="E3" s="667"/>
      <c r="F3" s="667"/>
      <c r="G3" s="667"/>
      <c r="H3" s="667"/>
      <c r="I3" s="667"/>
      <c r="J3" s="667"/>
    </row>
    <row r="4" spans="1:10" s="243" customFormat="1" ht="16.8">
      <c r="A4" s="709" t="s">
        <v>298</v>
      </c>
      <c r="B4" s="709"/>
      <c r="C4" s="709"/>
      <c r="D4" s="709"/>
      <c r="E4" s="709"/>
      <c r="F4" s="709"/>
      <c r="G4" s="709"/>
      <c r="H4" s="709"/>
      <c r="I4" s="709"/>
      <c r="J4" s="709"/>
    </row>
    <row r="5" spans="1:10" s="243" customFormat="1">
      <c r="B5" s="113"/>
    </row>
    <row r="6" spans="1:10" s="25" customFormat="1" ht="16.2" thickBot="1">
      <c r="A6" s="710" t="s">
        <v>37</v>
      </c>
      <c r="B6" s="710"/>
      <c r="C6" s="27"/>
      <c r="D6" s="27"/>
      <c r="E6" s="27"/>
      <c r="F6" s="27"/>
      <c r="G6" s="711"/>
      <c r="H6" s="711"/>
      <c r="I6" s="711"/>
      <c r="J6" s="711"/>
    </row>
    <row r="7" spans="1:10" s="28" customFormat="1" ht="46.8">
      <c r="A7" s="177" t="s">
        <v>16</v>
      </c>
      <c r="B7" s="178" t="s">
        <v>7</v>
      </c>
      <c r="C7" s="178" t="s">
        <v>17</v>
      </c>
      <c r="D7" s="178" t="s">
        <v>21</v>
      </c>
      <c r="E7" s="178" t="s">
        <v>22</v>
      </c>
      <c r="F7" s="178" t="s">
        <v>462</v>
      </c>
      <c r="G7" s="178" t="s">
        <v>15</v>
      </c>
      <c r="H7" s="179" t="s">
        <v>404</v>
      </c>
      <c r="I7" s="179" t="s">
        <v>405</v>
      </c>
      <c r="J7" s="180" t="s">
        <v>3</v>
      </c>
    </row>
    <row r="8" spans="1:10">
      <c r="A8" s="181" t="s">
        <v>313</v>
      </c>
      <c r="B8" s="114" t="s">
        <v>314</v>
      </c>
      <c r="C8" s="29" t="s">
        <v>315</v>
      </c>
      <c r="D8" s="30">
        <f t="shared" ref="D8:I8" si="0">SUM(D9:D11)</f>
        <v>22476</v>
      </c>
      <c r="E8" s="31">
        <f t="shared" si="0"/>
        <v>0</v>
      </c>
      <c r="F8" s="30">
        <f t="shared" si="0"/>
        <v>11865.8</v>
      </c>
      <c r="G8" s="29">
        <f t="shared" si="0"/>
        <v>6</v>
      </c>
      <c r="H8" s="19">
        <f t="shared" si="0"/>
        <v>6</v>
      </c>
      <c r="I8" s="19">
        <f t="shared" si="0"/>
        <v>0</v>
      </c>
      <c r="J8" s="182"/>
    </row>
    <row r="9" spans="1:10">
      <c r="A9" s="183" t="s">
        <v>38</v>
      </c>
      <c r="B9" s="115" t="s">
        <v>299</v>
      </c>
      <c r="C9" s="32" t="s">
        <v>44</v>
      </c>
      <c r="D9" s="34">
        <f>SUMPRODUCT((TKTO2TDD2!$E$13:$E$36=C9)*TKTO2TDD2!$F$13:$F$36)</f>
        <v>1081</v>
      </c>
      <c r="E9" s="35">
        <f>SUMPRODUCT((TKTO2TDD2!$E$13:$E$36=C9)*TKTO2TDD2!$G$13:$G$36)</f>
        <v>0</v>
      </c>
      <c r="F9" s="259">
        <f>SUMPRODUCT((TKTO2TDD2!$E$13:$E$36=C9)*TKTO2TDD2!$H$13:$H$36)</f>
        <v>908.90000000000009</v>
      </c>
      <c r="G9" s="36">
        <f>SUMPRODUCT((TKTO2TDD2!$E$13:$E$36=C9)*1)</f>
        <v>2</v>
      </c>
      <c r="H9" s="21">
        <f>SUMPRODUCT((TKTO2TDD2!$E$12:$E$36=C9)*(TKTO2TDD2!$F$12:$F$36&lt;&gt;0)*1)</f>
        <v>2</v>
      </c>
      <c r="I9" s="21">
        <f>SUMPRODUCT((TKTO2TDD2!$E$12:$E$36=C9)*(TKTO2TDD2!$G$12:$G$36&lt;&gt;0)*1)</f>
        <v>0</v>
      </c>
      <c r="J9" s="182"/>
    </row>
    <row r="10" spans="1:10">
      <c r="A10" s="183" t="s">
        <v>41</v>
      </c>
      <c r="B10" s="115" t="s">
        <v>300</v>
      </c>
      <c r="C10" s="32" t="s">
        <v>64</v>
      </c>
      <c r="D10" s="34">
        <f>SUMPRODUCT((TKTO2TDD2!$E$13:$E$36=C10)*TKTO2TDD2!$F$13:$F$36)</f>
        <v>1357</v>
      </c>
      <c r="E10" s="35">
        <f>SUMPRODUCT((TKTO2TDD2!$E$13:$E$36=C10)*TKTO2TDD2!$G$13:$G$36)</f>
        <v>0</v>
      </c>
      <c r="F10" s="259">
        <f>SUMPRODUCT((TKTO2TDD2!$E$13:$E$36=C10)*TKTO2TDD2!$H$13:$H$36)</f>
        <v>1185.0999999999999</v>
      </c>
      <c r="G10" s="36">
        <f>SUMPRODUCT((TKTO2TDD2!$E$13:$E$36=C10)*1)</f>
        <v>2</v>
      </c>
      <c r="H10" s="21">
        <f>SUMPRODUCT((TKTO2TDD2!$E$12:$E$36=C10)*(TKTO2TDD2!$F$12:$F$36&lt;&gt;0)*1)</f>
        <v>2</v>
      </c>
      <c r="I10" s="21">
        <f>SUMPRODUCT((TKTO2TDD2!$E$12:$E$36=C10)*(TKTO2TDD2!$G$12:$G$36&lt;&gt;0)*1)</f>
        <v>0</v>
      </c>
      <c r="J10" s="182"/>
    </row>
    <row r="11" spans="1:10">
      <c r="A11" s="183">
        <v>3</v>
      </c>
      <c r="B11" s="115" t="s">
        <v>303</v>
      </c>
      <c r="C11" s="32" t="s">
        <v>68</v>
      </c>
      <c r="D11" s="34">
        <f>SUMPRODUCT((TKTO2TDD2!$E$13:$E$36=C11)*TKTO2TDD2!$F$13:$F$36)</f>
        <v>20038</v>
      </c>
      <c r="E11" s="35">
        <f>SUMPRODUCT((TKTO2TDD2!$E$13:$E$36=C11)*TKTO2TDD2!$G$13:$G$36)</f>
        <v>0</v>
      </c>
      <c r="F11" s="259">
        <f>SUMPRODUCT((TKTO2TDD2!$E$13:$E$36=C11)*TKTO2TDD2!$H$13:$H$36)</f>
        <v>9771.7999999999993</v>
      </c>
      <c r="G11" s="36">
        <f>SUMPRODUCT((TKTO2TDD2!$E$13:$E$36=C11)*1)</f>
        <v>2</v>
      </c>
      <c r="H11" s="21">
        <f>SUMPRODUCT((TKTO2TDD2!$E$12:$E$36=C11)*(TKTO2TDD2!$F$12:$F$36&lt;&gt;0)*1)</f>
        <v>2</v>
      </c>
      <c r="I11" s="21">
        <f>SUMPRODUCT((TKTO2TDD2!$E$12:$E$36=C11)*(TKTO2TDD2!$G$12:$G$36&lt;&gt;0)*1)</f>
        <v>0</v>
      </c>
      <c r="J11" s="182"/>
    </row>
    <row r="12" spans="1:10">
      <c r="A12" s="181" t="s">
        <v>23</v>
      </c>
      <c r="B12" s="114" t="s">
        <v>316</v>
      </c>
      <c r="C12" s="29" t="s">
        <v>317</v>
      </c>
      <c r="D12" s="30">
        <f t="shared" ref="D12:I12" si="1">SUM(D13:D16)</f>
        <v>4126</v>
      </c>
      <c r="E12" s="31">
        <f t="shared" si="1"/>
        <v>0</v>
      </c>
      <c r="F12" s="30">
        <f t="shared" si="1"/>
        <v>2873.9</v>
      </c>
      <c r="G12" s="29">
        <f t="shared" si="1"/>
        <v>18</v>
      </c>
      <c r="H12" s="29">
        <f t="shared" si="1"/>
        <v>18</v>
      </c>
      <c r="I12" s="29">
        <f t="shared" si="1"/>
        <v>0</v>
      </c>
      <c r="J12" s="182"/>
    </row>
    <row r="13" spans="1:10">
      <c r="A13" s="183">
        <v>1</v>
      </c>
      <c r="B13" s="115" t="s">
        <v>306</v>
      </c>
      <c r="C13" s="32" t="s">
        <v>61</v>
      </c>
      <c r="D13" s="34">
        <f>SUMPRODUCT((TKTO2TDD2!$E$13:$E$36=C13)*TKTO2TDD2!$F$13:$F$36)</f>
        <v>2337</v>
      </c>
      <c r="E13" s="35">
        <f>SUMPRODUCT((TKTO2TDD2!$E$13:$E$36=C13)*TKTO2TDD2!$G$13:$G$36)</f>
        <v>0</v>
      </c>
      <c r="F13" s="259">
        <f>SUMPRODUCT((TKTO2TDD2!$E$13:$E$36=C13)*TKTO2TDD2!$H$13:$H$36)</f>
        <v>1889.1</v>
      </c>
      <c r="G13" s="36">
        <f>SUMPRODUCT((TKTO2TDD2!$E$13:$E$36=C13)*1)</f>
        <v>2</v>
      </c>
      <c r="H13" s="21">
        <f>SUMPRODUCT((TKTO2TDD2!$E$12:$E$36=C13)*(TKTO2TDD2!$F$12:$F$36&lt;&gt;0)*1)</f>
        <v>2</v>
      </c>
      <c r="I13" s="21">
        <f>SUMPRODUCT((TKTO2TDD2!$E$12:$E$36=C13)*(TKTO2TDD2!$G$12:$G$36&lt;&gt;0)*1)</f>
        <v>0</v>
      </c>
      <c r="J13" s="182"/>
    </row>
    <row r="14" spans="1:10">
      <c r="A14" s="183">
        <v>2</v>
      </c>
      <c r="B14" s="115" t="s">
        <v>307</v>
      </c>
      <c r="C14" s="32" t="s">
        <v>40</v>
      </c>
      <c r="D14" s="34">
        <f>SUMPRODUCT((TKTO2TDD2!$E$13:$E$36=C14)*TKTO2TDD2!$F$13:$F$36)</f>
        <v>992</v>
      </c>
      <c r="E14" s="35">
        <f>SUMPRODUCT((TKTO2TDD2!$E$13:$E$36=C14)*TKTO2TDD2!$G$13:$G$36)</f>
        <v>0</v>
      </c>
      <c r="F14" s="259">
        <f>SUMPRODUCT((TKTO2TDD2!$E$13:$E$36=C14)*TKTO2TDD2!$H$13:$H$36)</f>
        <v>313.70000000000005</v>
      </c>
      <c r="G14" s="36">
        <f>SUMPRODUCT((TKTO2TDD2!$E$13:$E$36=C14)*1)</f>
        <v>2</v>
      </c>
      <c r="H14" s="21">
        <f>SUMPRODUCT((TKTO2TDD2!$E$12:$E$36=C14)*(TKTO2TDD2!$F$12:$F$36&lt;&gt;0)*1)</f>
        <v>2</v>
      </c>
      <c r="I14" s="21">
        <f>SUMPRODUCT((TKTO2TDD2!$E$12:$E$36=C14)*(TKTO2TDD2!$G$12:$G$36&lt;&gt;0)*1)</f>
        <v>0</v>
      </c>
      <c r="J14" s="182"/>
    </row>
    <row r="15" spans="1:10">
      <c r="A15" s="183">
        <v>3</v>
      </c>
      <c r="B15" s="115" t="s">
        <v>308</v>
      </c>
      <c r="C15" s="32" t="s">
        <v>52</v>
      </c>
      <c r="D15" s="34">
        <f>SUMPRODUCT((TKTO2TDD2!$E$13:$E$36=C15)*TKTO2TDD2!$F$13:$F$36)</f>
        <v>777</v>
      </c>
      <c r="E15" s="35">
        <f>SUMPRODUCT((TKTO2TDD2!$E$13:$E$36=C15)*TKTO2TDD2!$G$13:$G$36)</f>
        <v>0</v>
      </c>
      <c r="F15" s="259">
        <f>SUMPRODUCT((TKTO2TDD2!$E$13:$E$36=C15)*TKTO2TDD2!$H$13:$H$36)</f>
        <v>671.1</v>
      </c>
      <c r="G15" s="36">
        <f>SUMPRODUCT((TKTO2TDD2!$E$13:$E$36=C15)*1)</f>
        <v>13</v>
      </c>
      <c r="H15" s="21">
        <f>SUMPRODUCT((TKTO2TDD2!$E$12:$E$36=C15)*(TKTO2TDD2!$F$12:$F$36&lt;&gt;0)*1)</f>
        <v>13</v>
      </c>
      <c r="I15" s="21">
        <f>SUMPRODUCT((TKTO2TDD2!$E$12:$E$36=C15)*(TKTO2TDD2!$G$12:$G$36&lt;&gt;0)*1)</f>
        <v>0</v>
      </c>
      <c r="J15" s="182"/>
    </row>
    <row r="16" spans="1:10">
      <c r="A16" s="183">
        <v>4</v>
      </c>
      <c r="B16" s="115" t="s">
        <v>450</v>
      </c>
      <c r="C16" s="32" t="s">
        <v>449</v>
      </c>
      <c r="D16" s="34">
        <f>SUMPRODUCT((TKTO2TDD2!$E$13:$E$36=C16)*TKTO2TDD2!$F$13:$F$36)</f>
        <v>20</v>
      </c>
      <c r="E16" s="35">
        <f>SUMPRODUCT((TKTO2TDD2!$E$13:$E$36=C16)*TKTO2TDD2!$G$13:$G$36)</f>
        <v>0</v>
      </c>
      <c r="F16" s="259">
        <f>SUMPRODUCT((TKTO2TDD2!$E$13:$E$36=C16)*TKTO2TDD2!$H$13:$H$36)</f>
        <v>0</v>
      </c>
      <c r="G16" s="36">
        <f>SUMPRODUCT((TKTO2TDD2!$E$13:$E$36=C16)*1)</f>
        <v>1</v>
      </c>
      <c r="H16" s="21">
        <f>SUMPRODUCT((TKTO2TDD2!$E$12:$E$36=C16)*(TKTO2TDD2!$F$12:$F$36&lt;&gt;0)*1)</f>
        <v>1</v>
      </c>
      <c r="I16" s="21">
        <f>SUMPRODUCT((TKTO2TDD2!$E$12:$E$36=C16)*(TKTO2TDD2!$G$12:$G$36&lt;&gt;0)*1)</f>
        <v>0</v>
      </c>
      <c r="J16" s="182"/>
    </row>
    <row r="17" spans="1:18" s="25" customFormat="1" ht="16.2" thickBot="1">
      <c r="A17" s="714" t="s">
        <v>320</v>
      </c>
      <c r="B17" s="715"/>
      <c r="C17" s="716"/>
      <c r="D17" s="184">
        <f>(D8+D12)</f>
        <v>26602</v>
      </c>
      <c r="E17" s="184">
        <f t="shared" ref="E17:I17" si="2">(E8+E12)</f>
        <v>0</v>
      </c>
      <c r="F17" s="184">
        <f t="shared" si="2"/>
        <v>14739.699999999999</v>
      </c>
      <c r="G17" s="273">
        <f t="shared" si="2"/>
        <v>24</v>
      </c>
      <c r="H17" s="273">
        <f t="shared" si="2"/>
        <v>24</v>
      </c>
      <c r="I17" s="273">
        <f t="shared" si="2"/>
        <v>0</v>
      </c>
      <c r="J17" s="186"/>
    </row>
    <row r="18" spans="1:18" s="25" customFormat="1">
      <c r="B18" s="116"/>
      <c r="C18" s="37"/>
      <c r="D18" s="37"/>
      <c r="E18" s="37"/>
      <c r="F18" s="37"/>
    </row>
    <row r="19" spans="1:18">
      <c r="A19" s="717" t="s">
        <v>18</v>
      </c>
      <c r="B19" s="717"/>
      <c r="C19" s="717"/>
      <c r="D19" s="717" t="s">
        <v>18</v>
      </c>
      <c r="E19" s="717"/>
      <c r="F19" s="717"/>
      <c r="G19" s="717"/>
      <c r="H19" s="717"/>
      <c r="I19" s="717"/>
      <c r="J19" s="717"/>
    </row>
    <row r="20" spans="1:18" s="38" customFormat="1">
      <c r="A20" s="718" t="s">
        <v>36</v>
      </c>
      <c r="B20" s="718"/>
      <c r="C20" s="718"/>
      <c r="D20" s="718" t="s">
        <v>19</v>
      </c>
      <c r="E20" s="718"/>
      <c r="F20" s="718"/>
      <c r="G20" s="718"/>
      <c r="H20" s="718"/>
      <c r="I20" s="718"/>
      <c r="J20" s="718"/>
      <c r="K20" s="27"/>
      <c r="N20" s="242"/>
    </row>
    <row r="21" spans="1:18">
      <c r="A21" s="39"/>
      <c r="B21" s="117"/>
      <c r="D21" s="718" t="s">
        <v>20</v>
      </c>
      <c r="E21" s="718"/>
      <c r="F21" s="718"/>
      <c r="G21" s="718"/>
      <c r="H21" s="718"/>
      <c r="I21" s="718"/>
      <c r="J21" s="718"/>
    </row>
    <row r="22" spans="1:18" s="243" customFormat="1">
      <c r="B22" s="113"/>
      <c r="D22" s="632"/>
      <c r="E22" s="712"/>
      <c r="F22" s="632"/>
    </row>
    <row r="23" spans="1:18" s="243" customFormat="1">
      <c r="B23" s="113"/>
      <c r="D23" s="100"/>
      <c r="F23" s="12"/>
    </row>
    <row r="24" spans="1:18" s="243" customFormat="1">
      <c r="B24" s="113"/>
      <c r="D24" s="12"/>
      <c r="F24" s="12"/>
    </row>
    <row r="25" spans="1:18" s="243" customFormat="1">
      <c r="B25" s="113"/>
      <c r="D25" s="12"/>
      <c r="F25" s="12"/>
    </row>
    <row r="27" spans="1:18" s="23" customFormat="1">
      <c r="A27" s="713" t="s">
        <v>35</v>
      </c>
      <c r="B27" s="713"/>
      <c r="C27" s="713"/>
      <c r="D27" s="713" t="s">
        <v>31</v>
      </c>
      <c r="E27" s="713"/>
      <c r="F27" s="713"/>
      <c r="G27" s="713"/>
      <c r="H27" s="713"/>
      <c r="I27" s="713"/>
      <c r="J27" s="713"/>
      <c r="K27" s="24"/>
      <c r="L27" s="24"/>
      <c r="M27" s="24"/>
      <c r="N27" s="24"/>
      <c r="O27" s="24"/>
      <c r="P27" s="24"/>
      <c r="Q27" s="24"/>
      <c r="R27" s="24"/>
    </row>
  </sheetData>
  <mergeCells count="15">
    <mergeCell ref="D22:F22"/>
    <mergeCell ref="A27:C27"/>
    <mergeCell ref="D27:J27"/>
    <mergeCell ref="A17:C17"/>
    <mergeCell ref="A19:C19"/>
    <mergeCell ref="D19:J19"/>
    <mergeCell ref="A20:C20"/>
    <mergeCell ref="D20:J20"/>
    <mergeCell ref="D21:J21"/>
    <mergeCell ref="A1:J1"/>
    <mergeCell ref="A2:J2"/>
    <mergeCell ref="A3:J3"/>
    <mergeCell ref="A4:J4"/>
    <mergeCell ref="A6:B6"/>
    <mergeCell ref="G6:J6"/>
  </mergeCells>
  <pageMargins left="0.39370078740157483" right="0" top="0.39370078740157483" bottom="0.39370078740157483" header="0" footer="0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A1:WVV165"/>
  <sheetViews>
    <sheetView topLeftCell="B49" zoomScale="84" zoomScaleNormal="84" workbookViewId="0">
      <selection activeCell="B14" sqref="A14:C128"/>
    </sheetView>
  </sheetViews>
  <sheetFormatPr defaultRowHeight="13.2"/>
  <cols>
    <col min="1" max="1" width="9.109375" style="41" hidden="1" customWidth="1"/>
    <col min="2" max="2" width="4.44140625" style="41" customWidth="1"/>
    <col min="3" max="3" width="27.88671875" style="95" customWidth="1"/>
    <col min="4" max="4" width="8.44140625" style="42" customWidth="1"/>
    <col min="5" max="5" width="13.33203125" style="57" customWidth="1"/>
    <col min="6" max="6" width="10.33203125" style="58" customWidth="1"/>
    <col min="7" max="8" width="10.33203125" style="56" customWidth="1"/>
    <col min="9" max="9" width="7.88671875" style="42" customWidth="1"/>
    <col min="10" max="10" width="9.33203125" style="159" customWidth="1"/>
    <col min="11" max="11" width="10.44140625" style="92" customWidth="1"/>
    <col min="12" max="12" width="10.44140625" style="41" customWidth="1"/>
    <col min="13" max="13" width="15.5546875" style="41" customWidth="1"/>
    <col min="14" max="14" width="7.88671875" style="59" hidden="1" customWidth="1"/>
    <col min="15" max="15" width="7.5546875" style="41" hidden="1" customWidth="1"/>
    <col min="16" max="16" width="10.88671875" style="41" hidden="1" customWidth="1"/>
    <col min="17" max="17" width="20.44140625" style="42" customWidth="1"/>
    <col min="18" max="20" width="9.109375" style="42" customWidth="1"/>
    <col min="21" max="21" width="9.109375" style="130" hidden="1" customWidth="1"/>
    <col min="22" max="22" width="16.44140625" style="248" hidden="1" customWidth="1"/>
    <col min="23" max="23" width="17.44140625" style="130" hidden="1" customWidth="1"/>
    <col min="24" max="24" width="7.88671875" style="41" customWidth="1"/>
    <col min="25" max="25" width="18.44140625" style="41" customWidth="1"/>
    <col min="26" max="40" width="9.109375" style="41" customWidth="1"/>
    <col min="41" max="262" width="9.109375" style="41"/>
    <col min="263" max="263" width="4.44140625" style="41" bestFit="1" customWidth="1"/>
    <col min="264" max="264" width="19.5546875" style="41" customWidth="1"/>
    <col min="265" max="265" width="7" style="41" customWidth="1"/>
    <col min="266" max="266" width="7.33203125" style="41" customWidth="1"/>
    <col min="267" max="267" width="10.109375" style="41" bestFit="1" customWidth="1"/>
    <col min="268" max="268" width="8.6640625" style="41" customWidth="1"/>
    <col min="269" max="269" width="9.88671875" style="41" customWidth="1"/>
    <col min="270" max="270" width="0" style="41" hidden="1" customWidth="1"/>
    <col min="271" max="271" width="6.88671875" style="41" customWidth="1"/>
    <col min="272" max="272" width="5.5546875" style="41" customWidth="1"/>
    <col min="273" max="273" width="8.88671875" style="41" customWidth="1"/>
    <col min="274" max="274" width="9.44140625" style="41" customWidth="1"/>
    <col min="275" max="275" width="12.33203125" style="41" customWidth="1"/>
    <col min="276" max="276" width="7.5546875" style="41" bestFit="1" customWidth="1"/>
    <col min="277" max="277" width="17.6640625" style="41" bestFit="1" customWidth="1"/>
    <col min="278" max="278" width="16.109375" style="41" customWidth="1"/>
    <col min="279" max="279" width="8.33203125" style="41" customWidth="1"/>
    <col min="280" max="280" width="10.88671875" style="41" customWidth="1"/>
    <col min="281" max="518" width="9.109375" style="41"/>
    <col min="519" max="519" width="4.44140625" style="41" bestFit="1" customWidth="1"/>
    <col min="520" max="520" width="19.5546875" style="41" customWidth="1"/>
    <col min="521" max="521" width="7" style="41" customWidth="1"/>
    <col min="522" max="522" width="7.33203125" style="41" customWidth="1"/>
    <col min="523" max="523" width="10.109375" style="41" bestFit="1" customWidth="1"/>
    <col min="524" max="524" width="8.6640625" style="41" customWidth="1"/>
    <col min="525" max="525" width="9.88671875" style="41" customWidth="1"/>
    <col min="526" max="526" width="0" style="41" hidden="1" customWidth="1"/>
    <col min="527" max="527" width="6.88671875" style="41" customWidth="1"/>
    <col min="528" max="528" width="5.5546875" style="41" customWidth="1"/>
    <col min="529" max="529" width="8.88671875" style="41" customWidth="1"/>
    <col min="530" max="530" width="9.44140625" style="41" customWidth="1"/>
    <col min="531" max="531" width="12.33203125" style="41" customWidth="1"/>
    <col min="532" max="532" width="7.5546875" style="41" bestFit="1" customWidth="1"/>
    <col min="533" max="533" width="17.6640625" style="41" bestFit="1" customWidth="1"/>
    <col min="534" max="534" width="16.109375" style="41" customWidth="1"/>
    <col min="535" max="535" width="8.33203125" style="41" customWidth="1"/>
    <col min="536" max="536" width="10.88671875" style="41" customWidth="1"/>
    <col min="537" max="774" width="9.109375" style="41"/>
    <col min="775" max="775" width="4.44140625" style="41" bestFit="1" customWidth="1"/>
    <col min="776" max="776" width="19.5546875" style="41" customWidth="1"/>
    <col min="777" max="777" width="7" style="41" customWidth="1"/>
    <col min="778" max="778" width="7.33203125" style="41" customWidth="1"/>
    <col min="779" max="779" width="10.109375" style="41" bestFit="1" customWidth="1"/>
    <col min="780" max="780" width="8.6640625" style="41" customWidth="1"/>
    <col min="781" max="781" width="9.88671875" style="41" customWidth="1"/>
    <col min="782" max="782" width="0" style="41" hidden="1" customWidth="1"/>
    <col min="783" max="783" width="6.88671875" style="41" customWidth="1"/>
    <col min="784" max="784" width="5.5546875" style="41" customWidth="1"/>
    <col min="785" max="785" width="8.88671875" style="41" customWidth="1"/>
    <col min="786" max="786" width="9.44140625" style="41" customWidth="1"/>
    <col min="787" max="787" width="12.33203125" style="41" customWidth="1"/>
    <col min="788" max="788" width="7.5546875" style="41" bestFit="1" customWidth="1"/>
    <col min="789" max="789" width="17.6640625" style="41" bestFit="1" customWidth="1"/>
    <col min="790" max="790" width="16.109375" style="41" customWidth="1"/>
    <col min="791" max="791" width="8.33203125" style="41" customWidth="1"/>
    <col min="792" max="792" width="10.88671875" style="41" customWidth="1"/>
    <col min="793" max="1030" width="9.109375" style="41"/>
    <col min="1031" max="1031" width="4.44140625" style="41" bestFit="1" customWidth="1"/>
    <col min="1032" max="1032" width="19.5546875" style="41" customWidth="1"/>
    <col min="1033" max="1033" width="7" style="41" customWidth="1"/>
    <col min="1034" max="1034" width="7.33203125" style="41" customWidth="1"/>
    <col min="1035" max="1035" width="10.109375" style="41" bestFit="1" customWidth="1"/>
    <col min="1036" max="1036" width="8.6640625" style="41" customWidth="1"/>
    <col min="1037" max="1037" width="9.88671875" style="41" customWidth="1"/>
    <col min="1038" max="1038" width="0" style="41" hidden="1" customWidth="1"/>
    <col min="1039" max="1039" width="6.88671875" style="41" customWidth="1"/>
    <col min="1040" max="1040" width="5.5546875" style="41" customWidth="1"/>
    <col min="1041" max="1041" width="8.88671875" style="41" customWidth="1"/>
    <col min="1042" max="1042" width="9.44140625" style="41" customWidth="1"/>
    <col min="1043" max="1043" width="12.33203125" style="41" customWidth="1"/>
    <col min="1044" max="1044" width="7.5546875" style="41" bestFit="1" customWidth="1"/>
    <col min="1045" max="1045" width="17.6640625" style="41" bestFit="1" customWidth="1"/>
    <col min="1046" max="1046" width="16.109375" style="41" customWidth="1"/>
    <col min="1047" max="1047" width="8.33203125" style="41" customWidth="1"/>
    <col min="1048" max="1048" width="10.88671875" style="41" customWidth="1"/>
    <col min="1049" max="1286" width="9.109375" style="41"/>
    <col min="1287" max="1287" width="4.44140625" style="41" bestFit="1" customWidth="1"/>
    <col min="1288" max="1288" width="19.5546875" style="41" customWidth="1"/>
    <col min="1289" max="1289" width="7" style="41" customWidth="1"/>
    <col min="1290" max="1290" width="7.33203125" style="41" customWidth="1"/>
    <col min="1291" max="1291" width="10.109375" style="41" bestFit="1" customWidth="1"/>
    <col min="1292" max="1292" width="8.6640625" style="41" customWidth="1"/>
    <col min="1293" max="1293" width="9.88671875" style="41" customWidth="1"/>
    <col min="1294" max="1294" width="0" style="41" hidden="1" customWidth="1"/>
    <col min="1295" max="1295" width="6.88671875" style="41" customWidth="1"/>
    <col min="1296" max="1296" width="5.5546875" style="41" customWidth="1"/>
    <col min="1297" max="1297" width="8.88671875" style="41" customWidth="1"/>
    <col min="1298" max="1298" width="9.44140625" style="41" customWidth="1"/>
    <col min="1299" max="1299" width="12.33203125" style="41" customWidth="1"/>
    <col min="1300" max="1300" width="7.5546875" style="41" bestFit="1" customWidth="1"/>
    <col min="1301" max="1301" width="17.6640625" style="41" bestFit="1" customWidth="1"/>
    <col min="1302" max="1302" width="16.109375" style="41" customWidth="1"/>
    <col min="1303" max="1303" width="8.33203125" style="41" customWidth="1"/>
    <col min="1304" max="1304" width="10.88671875" style="41" customWidth="1"/>
    <col min="1305" max="1542" width="9.109375" style="41"/>
    <col min="1543" max="1543" width="4.44140625" style="41" bestFit="1" customWidth="1"/>
    <col min="1544" max="1544" width="19.5546875" style="41" customWidth="1"/>
    <col min="1545" max="1545" width="7" style="41" customWidth="1"/>
    <col min="1546" max="1546" width="7.33203125" style="41" customWidth="1"/>
    <col min="1547" max="1547" width="10.109375" style="41" bestFit="1" customWidth="1"/>
    <col min="1548" max="1548" width="8.6640625" style="41" customWidth="1"/>
    <col min="1549" max="1549" width="9.88671875" style="41" customWidth="1"/>
    <col min="1550" max="1550" width="0" style="41" hidden="1" customWidth="1"/>
    <col min="1551" max="1551" width="6.88671875" style="41" customWidth="1"/>
    <col min="1552" max="1552" width="5.5546875" style="41" customWidth="1"/>
    <col min="1553" max="1553" width="8.88671875" style="41" customWidth="1"/>
    <col min="1554" max="1554" width="9.44140625" style="41" customWidth="1"/>
    <col min="1555" max="1555" width="12.33203125" style="41" customWidth="1"/>
    <col min="1556" max="1556" width="7.5546875" style="41" bestFit="1" customWidth="1"/>
    <col min="1557" max="1557" width="17.6640625" style="41" bestFit="1" customWidth="1"/>
    <col min="1558" max="1558" width="16.109375" style="41" customWidth="1"/>
    <col min="1559" max="1559" width="8.33203125" style="41" customWidth="1"/>
    <col min="1560" max="1560" width="10.88671875" style="41" customWidth="1"/>
    <col min="1561" max="1798" width="9.109375" style="41"/>
    <col min="1799" max="1799" width="4.44140625" style="41" bestFit="1" customWidth="1"/>
    <col min="1800" max="1800" width="19.5546875" style="41" customWidth="1"/>
    <col min="1801" max="1801" width="7" style="41" customWidth="1"/>
    <col min="1802" max="1802" width="7.33203125" style="41" customWidth="1"/>
    <col min="1803" max="1803" width="10.109375" style="41" bestFit="1" customWidth="1"/>
    <col min="1804" max="1804" width="8.6640625" style="41" customWidth="1"/>
    <col min="1805" max="1805" width="9.88671875" style="41" customWidth="1"/>
    <col min="1806" max="1806" width="0" style="41" hidden="1" customWidth="1"/>
    <col min="1807" max="1807" width="6.88671875" style="41" customWidth="1"/>
    <col min="1808" max="1808" width="5.5546875" style="41" customWidth="1"/>
    <col min="1809" max="1809" width="8.88671875" style="41" customWidth="1"/>
    <col min="1810" max="1810" width="9.44140625" style="41" customWidth="1"/>
    <col min="1811" max="1811" width="12.33203125" style="41" customWidth="1"/>
    <col min="1812" max="1812" width="7.5546875" style="41" bestFit="1" customWidth="1"/>
    <col min="1813" max="1813" width="17.6640625" style="41" bestFit="1" customWidth="1"/>
    <col min="1814" max="1814" width="16.109375" style="41" customWidth="1"/>
    <col min="1815" max="1815" width="8.33203125" style="41" customWidth="1"/>
    <col min="1816" max="1816" width="10.88671875" style="41" customWidth="1"/>
    <col min="1817" max="2054" width="9.109375" style="41"/>
    <col min="2055" max="2055" width="4.44140625" style="41" bestFit="1" customWidth="1"/>
    <col min="2056" max="2056" width="19.5546875" style="41" customWidth="1"/>
    <col min="2057" max="2057" width="7" style="41" customWidth="1"/>
    <col min="2058" max="2058" width="7.33203125" style="41" customWidth="1"/>
    <col min="2059" max="2059" width="10.109375" style="41" bestFit="1" customWidth="1"/>
    <col min="2060" max="2060" width="8.6640625" style="41" customWidth="1"/>
    <col min="2061" max="2061" width="9.88671875" style="41" customWidth="1"/>
    <col min="2062" max="2062" width="0" style="41" hidden="1" customWidth="1"/>
    <col min="2063" max="2063" width="6.88671875" style="41" customWidth="1"/>
    <col min="2064" max="2064" width="5.5546875" style="41" customWidth="1"/>
    <col min="2065" max="2065" width="8.88671875" style="41" customWidth="1"/>
    <col min="2066" max="2066" width="9.44140625" style="41" customWidth="1"/>
    <col min="2067" max="2067" width="12.33203125" style="41" customWidth="1"/>
    <col min="2068" max="2068" width="7.5546875" style="41" bestFit="1" customWidth="1"/>
    <col min="2069" max="2069" width="17.6640625" style="41" bestFit="1" customWidth="1"/>
    <col min="2070" max="2070" width="16.109375" style="41" customWidth="1"/>
    <col min="2071" max="2071" width="8.33203125" style="41" customWidth="1"/>
    <col min="2072" max="2072" width="10.88671875" style="41" customWidth="1"/>
    <col min="2073" max="2310" width="9.109375" style="41"/>
    <col min="2311" max="2311" width="4.44140625" style="41" bestFit="1" customWidth="1"/>
    <col min="2312" max="2312" width="19.5546875" style="41" customWidth="1"/>
    <col min="2313" max="2313" width="7" style="41" customWidth="1"/>
    <col min="2314" max="2314" width="7.33203125" style="41" customWidth="1"/>
    <col min="2315" max="2315" width="10.109375" style="41" bestFit="1" customWidth="1"/>
    <col min="2316" max="2316" width="8.6640625" style="41" customWidth="1"/>
    <col min="2317" max="2317" width="9.88671875" style="41" customWidth="1"/>
    <col min="2318" max="2318" width="0" style="41" hidden="1" customWidth="1"/>
    <col min="2319" max="2319" width="6.88671875" style="41" customWidth="1"/>
    <col min="2320" max="2320" width="5.5546875" style="41" customWidth="1"/>
    <col min="2321" max="2321" width="8.88671875" style="41" customWidth="1"/>
    <col min="2322" max="2322" width="9.44140625" style="41" customWidth="1"/>
    <col min="2323" max="2323" width="12.33203125" style="41" customWidth="1"/>
    <col min="2324" max="2324" width="7.5546875" style="41" bestFit="1" customWidth="1"/>
    <col min="2325" max="2325" width="17.6640625" style="41" bestFit="1" customWidth="1"/>
    <col min="2326" max="2326" width="16.109375" style="41" customWidth="1"/>
    <col min="2327" max="2327" width="8.33203125" style="41" customWidth="1"/>
    <col min="2328" max="2328" width="10.88671875" style="41" customWidth="1"/>
    <col min="2329" max="2566" width="9.109375" style="41"/>
    <col min="2567" max="2567" width="4.44140625" style="41" bestFit="1" customWidth="1"/>
    <col min="2568" max="2568" width="19.5546875" style="41" customWidth="1"/>
    <col min="2569" max="2569" width="7" style="41" customWidth="1"/>
    <col min="2570" max="2570" width="7.33203125" style="41" customWidth="1"/>
    <col min="2571" max="2571" width="10.109375" style="41" bestFit="1" customWidth="1"/>
    <col min="2572" max="2572" width="8.6640625" style="41" customWidth="1"/>
    <col min="2573" max="2573" width="9.88671875" style="41" customWidth="1"/>
    <col min="2574" max="2574" width="0" style="41" hidden="1" customWidth="1"/>
    <col min="2575" max="2575" width="6.88671875" style="41" customWidth="1"/>
    <col min="2576" max="2576" width="5.5546875" style="41" customWidth="1"/>
    <col min="2577" max="2577" width="8.88671875" style="41" customWidth="1"/>
    <col min="2578" max="2578" width="9.44140625" style="41" customWidth="1"/>
    <col min="2579" max="2579" width="12.33203125" style="41" customWidth="1"/>
    <col min="2580" max="2580" width="7.5546875" style="41" bestFit="1" customWidth="1"/>
    <col min="2581" max="2581" width="17.6640625" style="41" bestFit="1" customWidth="1"/>
    <col min="2582" max="2582" width="16.109375" style="41" customWidth="1"/>
    <col min="2583" max="2583" width="8.33203125" style="41" customWidth="1"/>
    <col min="2584" max="2584" width="10.88671875" style="41" customWidth="1"/>
    <col min="2585" max="2822" width="9.109375" style="41"/>
    <col min="2823" max="2823" width="4.44140625" style="41" bestFit="1" customWidth="1"/>
    <col min="2824" max="2824" width="19.5546875" style="41" customWidth="1"/>
    <col min="2825" max="2825" width="7" style="41" customWidth="1"/>
    <col min="2826" max="2826" width="7.33203125" style="41" customWidth="1"/>
    <col min="2827" max="2827" width="10.109375" style="41" bestFit="1" customWidth="1"/>
    <col min="2828" max="2828" width="8.6640625" style="41" customWidth="1"/>
    <col min="2829" max="2829" width="9.88671875" style="41" customWidth="1"/>
    <col min="2830" max="2830" width="0" style="41" hidden="1" customWidth="1"/>
    <col min="2831" max="2831" width="6.88671875" style="41" customWidth="1"/>
    <col min="2832" max="2832" width="5.5546875" style="41" customWidth="1"/>
    <col min="2833" max="2833" width="8.88671875" style="41" customWidth="1"/>
    <col min="2834" max="2834" width="9.44140625" style="41" customWidth="1"/>
    <col min="2835" max="2835" width="12.33203125" style="41" customWidth="1"/>
    <col min="2836" max="2836" width="7.5546875" style="41" bestFit="1" customWidth="1"/>
    <col min="2837" max="2837" width="17.6640625" style="41" bestFit="1" customWidth="1"/>
    <col min="2838" max="2838" width="16.109375" style="41" customWidth="1"/>
    <col min="2839" max="2839" width="8.33203125" style="41" customWidth="1"/>
    <col min="2840" max="2840" width="10.88671875" style="41" customWidth="1"/>
    <col min="2841" max="3078" width="9.109375" style="41"/>
    <col min="3079" max="3079" width="4.44140625" style="41" bestFit="1" customWidth="1"/>
    <col min="3080" max="3080" width="19.5546875" style="41" customWidth="1"/>
    <col min="3081" max="3081" width="7" style="41" customWidth="1"/>
    <col min="3082" max="3082" width="7.33203125" style="41" customWidth="1"/>
    <col min="3083" max="3083" width="10.109375" style="41" bestFit="1" customWidth="1"/>
    <col min="3084" max="3084" width="8.6640625" style="41" customWidth="1"/>
    <col min="3085" max="3085" width="9.88671875" style="41" customWidth="1"/>
    <col min="3086" max="3086" width="0" style="41" hidden="1" customWidth="1"/>
    <col min="3087" max="3087" width="6.88671875" style="41" customWidth="1"/>
    <col min="3088" max="3088" width="5.5546875" style="41" customWidth="1"/>
    <col min="3089" max="3089" width="8.88671875" style="41" customWidth="1"/>
    <col min="3090" max="3090" width="9.44140625" style="41" customWidth="1"/>
    <col min="3091" max="3091" width="12.33203125" style="41" customWidth="1"/>
    <col min="3092" max="3092" width="7.5546875" style="41" bestFit="1" customWidth="1"/>
    <col min="3093" max="3093" width="17.6640625" style="41" bestFit="1" customWidth="1"/>
    <col min="3094" max="3094" width="16.109375" style="41" customWidth="1"/>
    <col min="3095" max="3095" width="8.33203125" style="41" customWidth="1"/>
    <col min="3096" max="3096" width="10.88671875" style="41" customWidth="1"/>
    <col min="3097" max="3334" width="9.109375" style="41"/>
    <col min="3335" max="3335" width="4.44140625" style="41" bestFit="1" customWidth="1"/>
    <col min="3336" max="3336" width="19.5546875" style="41" customWidth="1"/>
    <col min="3337" max="3337" width="7" style="41" customWidth="1"/>
    <col min="3338" max="3338" width="7.33203125" style="41" customWidth="1"/>
    <col min="3339" max="3339" width="10.109375" style="41" bestFit="1" customWidth="1"/>
    <col min="3340" max="3340" width="8.6640625" style="41" customWidth="1"/>
    <col min="3341" max="3341" width="9.88671875" style="41" customWidth="1"/>
    <col min="3342" max="3342" width="0" style="41" hidden="1" customWidth="1"/>
    <col min="3343" max="3343" width="6.88671875" style="41" customWidth="1"/>
    <col min="3344" max="3344" width="5.5546875" style="41" customWidth="1"/>
    <col min="3345" max="3345" width="8.88671875" style="41" customWidth="1"/>
    <col min="3346" max="3346" width="9.44140625" style="41" customWidth="1"/>
    <col min="3347" max="3347" width="12.33203125" style="41" customWidth="1"/>
    <col min="3348" max="3348" width="7.5546875" style="41" bestFit="1" customWidth="1"/>
    <col min="3349" max="3349" width="17.6640625" style="41" bestFit="1" customWidth="1"/>
    <col min="3350" max="3350" width="16.109375" style="41" customWidth="1"/>
    <col min="3351" max="3351" width="8.33203125" style="41" customWidth="1"/>
    <col min="3352" max="3352" width="10.88671875" style="41" customWidth="1"/>
    <col min="3353" max="3590" width="9.109375" style="41"/>
    <col min="3591" max="3591" width="4.44140625" style="41" bestFit="1" customWidth="1"/>
    <col min="3592" max="3592" width="19.5546875" style="41" customWidth="1"/>
    <col min="3593" max="3593" width="7" style="41" customWidth="1"/>
    <col min="3594" max="3594" width="7.33203125" style="41" customWidth="1"/>
    <col min="3595" max="3595" width="10.109375" style="41" bestFit="1" customWidth="1"/>
    <col min="3596" max="3596" width="8.6640625" style="41" customWidth="1"/>
    <col min="3597" max="3597" width="9.88671875" style="41" customWidth="1"/>
    <col min="3598" max="3598" width="0" style="41" hidden="1" customWidth="1"/>
    <col min="3599" max="3599" width="6.88671875" style="41" customWidth="1"/>
    <col min="3600" max="3600" width="5.5546875" style="41" customWidth="1"/>
    <col min="3601" max="3601" width="8.88671875" style="41" customWidth="1"/>
    <col min="3602" max="3602" width="9.44140625" style="41" customWidth="1"/>
    <col min="3603" max="3603" width="12.33203125" style="41" customWidth="1"/>
    <col min="3604" max="3604" width="7.5546875" style="41" bestFit="1" customWidth="1"/>
    <col min="3605" max="3605" width="17.6640625" style="41" bestFit="1" customWidth="1"/>
    <col min="3606" max="3606" width="16.109375" style="41" customWidth="1"/>
    <col min="3607" max="3607" width="8.33203125" style="41" customWidth="1"/>
    <col min="3608" max="3608" width="10.88671875" style="41" customWidth="1"/>
    <col min="3609" max="3846" width="9.109375" style="41"/>
    <col min="3847" max="3847" width="4.44140625" style="41" bestFit="1" customWidth="1"/>
    <col min="3848" max="3848" width="19.5546875" style="41" customWidth="1"/>
    <col min="3849" max="3849" width="7" style="41" customWidth="1"/>
    <col min="3850" max="3850" width="7.33203125" style="41" customWidth="1"/>
    <col min="3851" max="3851" width="10.109375" style="41" bestFit="1" customWidth="1"/>
    <col min="3852" max="3852" width="8.6640625" style="41" customWidth="1"/>
    <col min="3853" max="3853" width="9.88671875" style="41" customWidth="1"/>
    <col min="3854" max="3854" width="0" style="41" hidden="1" customWidth="1"/>
    <col min="3855" max="3855" width="6.88671875" style="41" customWidth="1"/>
    <col min="3856" max="3856" width="5.5546875" style="41" customWidth="1"/>
    <col min="3857" max="3857" width="8.88671875" style="41" customWidth="1"/>
    <col min="3858" max="3858" width="9.44140625" style="41" customWidth="1"/>
    <col min="3859" max="3859" width="12.33203125" style="41" customWidth="1"/>
    <col min="3860" max="3860" width="7.5546875" style="41" bestFit="1" customWidth="1"/>
    <col min="3861" max="3861" width="17.6640625" style="41" bestFit="1" customWidth="1"/>
    <col min="3862" max="3862" width="16.109375" style="41" customWidth="1"/>
    <col min="3863" max="3863" width="8.33203125" style="41" customWidth="1"/>
    <col min="3864" max="3864" width="10.88671875" style="41" customWidth="1"/>
    <col min="3865" max="4102" width="9.109375" style="41"/>
    <col min="4103" max="4103" width="4.44140625" style="41" bestFit="1" customWidth="1"/>
    <col min="4104" max="4104" width="19.5546875" style="41" customWidth="1"/>
    <col min="4105" max="4105" width="7" style="41" customWidth="1"/>
    <col min="4106" max="4106" width="7.33203125" style="41" customWidth="1"/>
    <col min="4107" max="4107" width="10.109375" style="41" bestFit="1" customWidth="1"/>
    <col min="4108" max="4108" width="8.6640625" style="41" customWidth="1"/>
    <col min="4109" max="4109" width="9.88671875" style="41" customWidth="1"/>
    <col min="4110" max="4110" width="0" style="41" hidden="1" customWidth="1"/>
    <col min="4111" max="4111" width="6.88671875" style="41" customWidth="1"/>
    <col min="4112" max="4112" width="5.5546875" style="41" customWidth="1"/>
    <col min="4113" max="4113" width="8.88671875" style="41" customWidth="1"/>
    <col min="4114" max="4114" width="9.44140625" style="41" customWidth="1"/>
    <col min="4115" max="4115" width="12.33203125" style="41" customWidth="1"/>
    <col min="4116" max="4116" width="7.5546875" style="41" bestFit="1" customWidth="1"/>
    <col min="4117" max="4117" width="17.6640625" style="41" bestFit="1" customWidth="1"/>
    <col min="4118" max="4118" width="16.109375" style="41" customWidth="1"/>
    <col min="4119" max="4119" width="8.33203125" style="41" customWidth="1"/>
    <col min="4120" max="4120" width="10.88671875" style="41" customWidth="1"/>
    <col min="4121" max="4358" width="9.109375" style="41"/>
    <col min="4359" max="4359" width="4.44140625" style="41" bestFit="1" customWidth="1"/>
    <col min="4360" max="4360" width="19.5546875" style="41" customWidth="1"/>
    <col min="4361" max="4361" width="7" style="41" customWidth="1"/>
    <col min="4362" max="4362" width="7.33203125" style="41" customWidth="1"/>
    <col min="4363" max="4363" width="10.109375" style="41" bestFit="1" customWidth="1"/>
    <col min="4364" max="4364" width="8.6640625" style="41" customWidth="1"/>
    <col min="4365" max="4365" width="9.88671875" style="41" customWidth="1"/>
    <col min="4366" max="4366" width="0" style="41" hidden="1" customWidth="1"/>
    <col min="4367" max="4367" width="6.88671875" style="41" customWidth="1"/>
    <col min="4368" max="4368" width="5.5546875" style="41" customWidth="1"/>
    <col min="4369" max="4369" width="8.88671875" style="41" customWidth="1"/>
    <col min="4370" max="4370" width="9.44140625" style="41" customWidth="1"/>
    <col min="4371" max="4371" width="12.33203125" style="41" customWidth="1"/>
    <col min="4372" max="4372" width="7.5546875" style="41" bestFit="1" customWidth="1"/>
    <col min="4373" max="4373" width="17.6640625" style="41" bestFit="1" customWidth="1"/>
    <col min="4374" max="4374" width="16.109375" style="41" customWidth="1"/>
    <col min="4375" max="4375" width="8.33203125" style="41" customWidth="1"/>
    <col min="4376" max="4376" width="10.88671875" style="41" customWidth="1"/>
    <col min="4377" max="4614" width="9.109375" style="41"/>
    <col min="4615" max="4615" width="4.44140625" style="41" bestFit="1" customWidth="1"/>
    <col min="4616" max="4616" width="19.5546875" style="41" customWidth="1"/>
    <col min="4617" max="4617" width="7" style="41" customWidth="1"/>
    <col min="4618" max="4618" width="7.33203125" style="41" customWidth="1"/>
    <col min="4619" max="4619" width="10.109375" style="41" bestFit="1" customWidth="1"/>
    <col min="4620" max="4620" width="8.6640625" style="41" customWidth="1"/>
    <col min="4621" max="4621" width="9.88671875" style="41" customWidth="1"/>
    <col min="4622" max="4622" width="0" style="41" hidden="1" customWidth="1"/>
    <col min="4623" max="4623" width="6.88671875" style="41" customWidth="1"/>
    <col min="4624" max="4624" width="5.5546875" style="41" customWidth="1"/>
    <col min="4625" max="4625" width="8.88671875" style="41" customWidth="1"/>
    <col min="4626" max="4626" width="9.44140625" style="41" customWidth="1"/>
    <col min="4627" max="4627" width="12.33203125" style="41" customWidth="1"/>
    <col min="4628" max="4628" width="7.5546875" style="41" bestFit="1" customWidth="1"/>
    <col min="4629" max="4629" width="17.6640625" style="41" bestFit="1" customWidth="1"/>
    <col min="4630" max="4630" width="16.109375" style="41" customWidth="1"/>
    <col min="4631" max="4631" width="8.33203125" style="41" customWidth="1"/>
    <col min="4632" max="4632" width="10.88671875" style="41" customWidth="1"/>
    <col min="4633" max="4870" width="9.109375" style="41"/>
    <col min="4871" max="4871" width="4.44140625" style="41" bestFit="1" customWidth="1"/>
    <col min="4872" max="4872" width="19.5546875" style="41" customWidth="1"/>
    <col min="4873" max="4873" width="7" style="41" customWidth="1"/>
    <col min="4874" max="4874" width="7.33203125" style="41" customWidth="1"/>
    <col min="4875" max="4875" width="10.109375" style="41" bestFit="1" customWidth="1"/>
    <col min="4876" max="4876" width="8.6640625" style="41" customWidth="1"/>
    <col min="4877" max="4877" width="9.88671875" style="41" customWidth="1"/>
    <col min="4878" max="4878" width="0" style="41" hidden="1" customWidth="1"/>
    <col min="4879" max="4879" width="6.88671875" style="41" customWidth="1"/>
    <col min="4880" max="4880" width="5.5546875" style="41" customWidth="1"/>
    <col min="4881" max="4881" width="8.88671875" style="41" customWidth="1"/>
    <col min="4882" max="4882" width="9.44140625" style="41" customWidth="1"/>
    <col min="4883" max="4883" width="12.33203125" style="41" customWidth="1"/>
    <col min="4884" max="4884" width="7.5546875" style="41" bestFit="1" customWidth="1"/>
    <col min="4885" max="4885" width="17.6640625" style="41" bestFit="1" customWidth="1"/>
    <col min="4886" max="4886" width="16.109375" style="41" customWidth="1"/>
    <col min="4887" max="4887" width="8.33203125" style="41" customWidth="1"/>
    <col min="4888" max="4888" width="10.88671875" style="41" customWidth="1"/>
    <col min="4889" max="5126" width="9.109375" style="41"/>
    <col min="5127" max="5127" width="4.44140625" style="41" bestFit="1" customWidth="1"/>
    <col min="5128" max="5128" width="19.5546875" style="41" customWidth="1"/>
    <col min="5129" max="5129" width="7" style="41" customWidth="1"/>
    <col min="5130" max="5130" width="7.33203125" style="41" customWidth="1"/>
    <col min="5131" max="5131" width="10.109375" style="41" bestFit="1" customWidth="1"/>
    <col min="5132" max="5132" width="8.6640625" style="41" customWidth="1"/>
    <col min="5133" max="5133" width="9.88671875" style="41" customWidth="1"/>
    <col min="5134" max="5134" width="0" style="41" hidden="1" customWidth="1"/>
    <col min="5135" max="5135" width="6.88671875" style="41" customWidth="1"/>
    <col min="5136" max="5136" width="5.5546875" style="41" customWidth="1"/>
    <col min="5137" max="5137" width="8.88671875" style="41" customWidth="1"/>
    <col min="5138" max="5138" width="9.44140625" style="41" customWidth="1"/>
    <col min="5139" max="5139" width="12.33203125" style="41" customWidth="1"/>
    <col min="5140" max="5140" width="7.5546875" style="41" bestFit="1" customWidth="1"/>
    <col min="5141" max="5141" width="17.6640625" style="41" bestFit="1" customWidth="1"/>
    <col min="5142" max="5142" width="16.109375" style="41" customWidth="1"/>
    <col min="5143" max="5143" width="8.33203125" style="41" customWidth="1"/>
    <col min="5144" max="5144" width="10.88671875" style="41" customWidth="1"/>
    <col min="5145" max="5382" width="9.109375" style="41"/>
    <col min="5383" max="5383" width="4.44140625" style="41" bestFit="1" customWidth="1"/>
    <col min="5384" max="5384" width="19.5546875" style="41" customWidth="1"/>
    <col min="5385" max="5385" width="7" style="41" customWidth="1"/>
    <col min="5386" max="5386" width="7.33203125" style="41" customWidth="1"/>
    <col min="5387" max="5387" width="10.109375" style="41" bestFit="1" customWidth="1"/>
    <col min="5388" max="5388" width="8.6640625" style="41" customWidth="1"/>
    <col min="5389" max="5389" width="9.88671875" style="41" customWidth="1"/>
    <col min="5390" max="5390" width="0" style="41" hidden="1" customWidth="1"/>
    <col min="5391" max="5391" width="6.88671875" style="41" customWidth="1"/>
    <col min="5392" max="5392" width="5.5546875" style="41" customWidth="1"/>
    <col min="5393" max="5393" width="8.88671875" style="41" customWidth="1"/>
    <col min="5394" max="5394" width="9.44140625" style="41" customWidth="1"/>
    <col min="5395" max="5395" width="12.33203125" style="41" customWidth="1"/>
    <col min="5396" max="5396" width="7.5546875" style="41" bestFit="1" customWidth="1"/>
    <col min="5397" max="5397" width="17.6640625" style="41" bestFit="1" customWidth="1"/>
    <col min="5398" max="5398" width="16.109375" style="41" customWidth="1"/>
    <col min="5399" max="5399" width="8.33203125" style="41" customWidth="1"/>
    <col min="5400" max="5400" width="10.88671875" style="41" customWidth="1"/>
    <col min="5401" max="5638" width="9.109375" style="41"/>
    <col min="5639" max="5639" width="4.44140625" style="41" bestFit="1" customWidth="1"/>
    <col min="5640" max="5640" width="19.5546875" style="41" customWidth="1"/>
    <col min="5641" max="5641" width="7" style="41" customWidth="1"/>
    <col min="5642" max="5642" width="7.33203125" style="41" customWidth="1"/>
    <col min="5643" max="5643" width="10.109375" style="41" bestFit="1" customWidth="1"/>
    <col min="5644" max="5644" width="8.6640625" style="41" customWidth="1"/>
    <col min="5645" max="5645" width="9.88671875" style="41" customWidth="1"/>
    <col min="5646" max="5646" width="0" style="41" hidden="1" customWidth="1"/>
    <col min="5647" max="5647" width="6.88671875" style="41" customWidth="1"/>
    <col min="5648" max="5648" width="5.5546875" style="41" customWidth="1"/>
    <col min="5649" max="5649" width="8.88671875" style="41" customWidth="1"/>
    <col min="5650" max="5650" width="9.44140625" style="41" customWidth="1"/>
    <col min="5651" max="5651" width="12.33203125" style="41" customWidth="1"/>
    <col min="5652" max="5652" width="7.5546875" style="41" bestFit="1" customWidth="1"/>
    <col min="5653" max="5653" width="17.6640625" style="41" bestFit="1" customWidth="1"/>
    <col min="5654" max="5654" width="16.109375" style="41" customWidth="1"/>
    <col min="5655" max="5655" width="8.33203125" style="41" customWidth="1"/>
    <col min="5656" max="5656" width="10.88671875" style="41" customWidth="1"/>
    <col min="5657" max="5894" width="9.109375" style="41"/>
    <col min="5895" max="5895" width="4.44140625" style="41" bestFit="1" customWidth="1"/>
    <col min="5896" max="5896" width="19.5546875" style="41" customWidth="1"/>
    <col min="5897" max="5897" width="7" style="41" customWidth="1"/>
    <col min="5898" max="5898" width="7.33203125" style="41" customWidth="1"/>
    <col min="5899" max="5899" width="10.109375" style="41" bestFit="1" customWidth="1"/>
    <col min="5900" max="5900" width="8.6640625" style="41" customWidth="1"/>
    <col min="5901" max="5901" width="9.88671875" style="41" customWidth="1"/>
    <col min="5902" max="5902" width="0" style="41" hidden="1" customWidth="1"/>
    <col min="5903" max="5903" width="6.88671875" style="41" customWidth="1"/>
    <col min="5904" max="5904" width="5.5546875" style="41" customWidth="1"/>
    <col min="5905" max="5905" width="8.88671875" style="41" customWidth="1"/>
    <col min="5906" max="5906" width="9.44140625" style="41" customWidth="1"/>
    <col min="5907" max="5907" width="12.33203125" style="41" customWidth="1"/>
    <col min="5908" max="5908" width="7.5546875" style="41" bestFit="1" customWidth="1"/>
    <col min="5909" max="5909" width="17.6640625" style="41" bestFit="1" customWidth="1"/>
    <col min="5910" max="5910" width="16.109375" style="41" customWidth="1"/>
    <col min="5911" max="5911" width="8.33203125" style="41" customWidth="1"/>
    <col min="5912" max="5912" width="10.88671875" style="41" customWidth="1"/>
    <col min="5913" max="6150" width="9.109375" style="41"/>
    <col min="6151" max="6151" width="4.44140625" style="41" bestFit="1" customWidth="1"/>
    <col min="6152" max="6152" width="19.5546875" style="41" customWidth="1"/>
    <col min="6153" max="6153" width="7" style="41" customWidth="1"/>
    <col min="6154" max="6154" width="7.33203125" style="41" customWidth="1"/>
    <col min="6155" max="6155" width="10.109375" style="41" bestFit="1" customWidth="1"/>
    <col min="6156" max="6156" width="8.6640625" style="41" customWidth="1"/>
    <col min="6157" max="6157" width="9.88671875" style="41" customWidth="1"/>
    <col min="6158" max="6158" width="0" style="41" hidden="1" customWidth="1"/>
    <col min="6159" max="6159" width="6.88671875" style="41" customWidth="1"/>
    <col min="6160" max="6160" width="5.5546875" style="41" customWidth="1"/>
    <col min="6161" max="6161" width="8.88671875" style="41" customWidth="1"/>
    <col min="6162" max="6162" width="9.44140625" style="41" customWidth="1"/>
    <col min="6163" max="6163" width="12.33203125" style="41" customWidth="1"/>
    <col min="6164" max="6164" width="7.5546875" style="41" bestFit="1" customWidth="1"/>
    <col min="6165" max="6165" width="17.6640625" style="41" bestFit="1" customWidth="1"/>
    <col min="6166" max="6166" width="16.109375" style="41" customWidth="1"/>
    <col min="6167" max="6167" width="8.33203125" style="41" customWidth="1"/>
    <col min="6168" max="6168" width="10.88671875" style="41" customWidth="1"/>
    <col min="6169" max="6406" width="9.109375" style="41"/>
    <col min="6407" max="6407" width="4.44140625" style="41" bestFit="1" customWidth="1"/>
    <col min="6408" max="6408" width="19.5546875" style="41" customWidth="1"/>
    <col min="6409" max="6409" width="7" style="41" customWidth="1"/>
    <col min="6410" max="6410" width="7.33203125" style="41" customWidth="1"/>
    <col min="6411" max="6411" width="10.109375" style="41" bestFit="1" customWidth="1"/>
    <col min="6412" max="6412" width="8.6640625" style="41" customWidth="1"/>
    <col min="6413" max="6413" width="9.88671875" style="41" customWidth="1"/>
    <col min="6414" max="6414" width="0" style="41" hidden="1" customWidth="1"/>
    <col min="6415" max="6415" width="6.88671875" style="41" customWidth="1"/>
    <col min="6416" max="6416" width="5.5546875" style="41" customWidth="1"/>
    <col min="6417" max="6417" width="8.88671875" style="41" customWidth="1"/>
    <col min="6418" max="6418" width="9.44140625" style="41" customWidth="1"/>
    <col min="6419" max="6419" width="12.33203125" style="41" customWidth="1"/>
    <col min="6420" max="6420" width="7.5546875" style="41" bestFit="1" customWidth="1"/>
    <col min="6421" max="6421" width="17.6640625" style="41" bestFit="1" customWidth="1"/>
    <col min="6422" max="6422" width="16.109375" style="41" customWidth="1"/>
    <col min="6423" max="6423" width="8.33203125" style="41" customWidth="1"/>
    <col min="6424" max="6424" width="10.88671875" style="41" customWidth="1"/>
    <col min="6425" max="6662" width="9.109375" style="41"/>
    <col min="6663" max="6663" width="4.44140625" style="41" bestFit="1" customWidth="1"/>
    <col min="6664" max="6664" width="19.5546875" style="41" customWidth="1"/>
    <col min="6665" max="6665" width="7" style="41" customWidth="1"/>
    <col min="6666" max="6666" width="7.33203125" style="41" customWidth="1"/>
    <col min="6667" max="6667" width="10.109375" style="41" bestFit="1" customWidth="1"/>
    <col min="6668" max="6668" width="8.6640625" style="41" customWidth="1"/>
    <col min="6669" max="6669" width="9.88671875" style="41" customWidth="1"/>
    <col min="6670" max="6670" width="0" style="41" hidden="1" customWidth="1"/>
    <col min="6671" max="6671" width="6.88671875" style="41" customWidth="1"/>
    <col min="6672" max="6672" width="5.5546875" style="41" customWidth="1"/>
    <col min="6673" max="6673" width="8.88671875" style="41" customWidth="1"/>
    <col min="6674" max="6674" width="9.44140625" style="41" customWidth="1"/>
    <col min="6675" max="6675" width="12.33203125" style="41" customWidth="1"/>
    <col min="6676" max="6676" width="7.5546875" style="41" bestFit="1" customWidth="1"/>
    <col min="6677" max="6677" width="17.6640625" style="41" bestFit="1" customWidth="1"/>
    <col min="6678" max="6678" width="16.109375" style="41" customWidth="1"/>
    <col min="6679" max="6679" width="8.33203125" style="41" customWidth="1"/>
    <col min="6680" max="6680" width="10.88671875" style="41" customWidth="1"/>
    <col min="6681" max="6918" width="9.109375" style="41"/>
    <col min="6919" max="6919" width="4.44140625" style="41" bestFit="1" customWidth="1"/>
    <col min="6920" max="6920" width="19.5546875" style="41" customWidth="1"/>
    <col min="6921" max="6921" width="7" style="41" customWidth="1"/>
    <col min="6922" max="6922" width="7.33203125" style="41" customWidth="1"/>
    <col min="6923" max="6923" width="10.109375" style="41" bestFit="1" customWidth="1"/>
    <col min="6924" max="6924" width="8.6640625" style="41" customWidth="1"/>
    <col min="6925" max="6925" width="9.88671875" style="41" customWidth="1"/>
    <col min="6926" max="6926" width="0" style="41" hidden="1" customWidth="1"/>
    <col min="6927" max="6927" width="6.88671875" style="41" customWidth="1"/>
    <col min="6928" max="6928" width="5.5546875" style="41" customWidth="1"/>
    <col min="6929" max="6929" width="8.88671875" style="41" customWidth="1"/>
    <col min="6930" max="6930" width="9.44140625" style="41" customWidth="1"/>
    <col min="6931" max="6931" width="12.33203125" style="41" customWidth="1"/>
    <col min="6932" max="6932" width="7.5546875" style="41" bestFit="1" customWidth="1"/>
    <col min="6933" max="6933" width="17.6640625" style="41" bestFit="1" customWidth="1"/>
    <col min="6934" max="6934" width="16.109375" style="41" customWidth="1"/>
    <col min="6935" max="6935" width="8.33203125" style="41" customWidth="1"/>
    <col min="6936" max="6936" width="10.88671875" style="41" customWidth="1"/>
    <col min="6937" max="7174" width="9.109375" style="41"/>
    <col min="7175" max="7175" width="4.44140625" style="41" bestFit="1" customWidth="1"/>
    <col min="7176" max="7176" width="19.5546875" style="41" customWidth="1"/>
    <col min="7177" max="7177" width="7" style="41" customWidth="1"/>
    <col min="7178" max="7178" width="7.33203125" style="41" customWidth="1"/>
    <col min="7179" max="7179" width="10.109375" style="41" bestFit="1" customWidth="1"/>
    <col min="7180" max="7180" width="8.6640625" style="41" customWidth="1"/>
    <col min="7181" max="7181" width="9.88671875" style="41" customWidth="1"/>
    <col min="7182" max="7182" width="0" style="41" hidden="1" customWidth="1"/>
    <col min="7183" max="7183" width="6.88671875" style="41" customWidth="1"/>
    <col min="7184" max="7184" width="5.5546875" style="41" customWidth="1"/>
    <col min="7185" max="7185" width="8.88671875" style="41" customWidth="1"/>
    <col min="7186" max="7186" width="9.44140625" style="41" customWidth="1"/>
    <col min="7187" max="7187" width="12.33203125" style="41" customWidth="1"/>
    <col min="7188" max="7188" width="7.5546875" style="41" bestFit="1" customWidth="1"/>
    <col min="7189" max="7189" width="17.6640625" style="41" bestFit="1" customWidth="1"/>
    <col min="7190" max="7190" width="16.109375" style="41" customWidth="1"/>
    <col min="7191" max="7191" width="8.33203125" style="41" customWidth="1"/>
    <col min="7192" max="7192" width="10.88671875" style="41" customWidth="1"/>
    <col min="7193" max="7430" width="9.109375" style="41"/>
    <col min="7431" max="7431" width="4.44140625" style="41" bestFit="1" customWidth="1"/>
    <col min="7432" max="7432" width="19.5546875" style="41" customWidth="1"/>
    <col min="7433" max="7433" width="7" style="41" customWidth="1"/>
    <col min="7434" max="7434" width="7.33203125" style="41" customWidth="1"/>
    <col min="7435" max="7435" width="10.109375" style="41" bestFit="1" customWidth="1"/>
    <col min="7436" max="7436" width="8.6640625" style="41" customWidth="1"/>
    <col min="7437" max="7437" width="9.88671875" style="41" customWidth="1"/>
    <col min="7438" max="7438" width="0" style="41" hidden="1" customWidth="1"/>
    <col min="7439" max="7439" width="6.88671875" style="41" customWidth="1"/>
    <col min="7440" max="7440" width="5.5546875" style="41" customWidth="1"/>
    <col min="7441" max="7441" width="8.88671875" style="41" customWidth="1"/>
    <col min="7442" max="7442" width="9.44140625" style="41" customWidth="1"/>
    <col min="7443" max="7443" width="12.33203125" style="41" customWidth="1"/>
    <col min="7444" max="7444" width="7.5546875" style="41" bestFit="1" customWidth="1"/>
    <col min="7445" max="7445" width="17.6640625" style="41" bestFit="1" customWidth="1"/>
    <col min="7446" max="7446" width="16.109375" style="41" customWidth="1"/>
    <col min="7447" max="7447" width="8.33203125" style="41" customWidth="1"/>
    <col min="7448" max="7448" width="10.88671875" style="41" customWidth="1"/>
    <col min="7449" max="7686" width="9.109375" style="41"/>
    <col min="7687" max="7687" width="4.44140625" style="41" bestFit="1" customWidth="1"/>
    <col min="7688" max="7688" width="19.5546875" style="41" customWidth="1"/>
    <col min="7689" max="7689" width="7" style="41" customWidth="1"/>
    <col min="7690" max="7690" width="7.33203125" style="41" customWidth="1"/>
    <col min="7691" max="7691" width="10.109375" style="41" bestFit="1" customWidth="1"/>
    <col min="7692" max="7692" width="8.6640625" style="41" customWidth="1"/>
    <col min="7693" max="7693" width="9.88671875" style="41" customWidth="1"/>
    <col min="7694" max="7694" width="0" style="41" hidden="1" customWidth="1"/>
    <col min="7695" max="7695" width="6.88671875" style="41" customWidth="1"/>
    <col min="7696" max="7696" width="5.5546875" style="41" customWidth="1"/>
    <col min="7697" max="7697" width="8.88671875" style="41" customWidth="1"/>
    <col min="7698" max="7698" width="9.44140625" style="41" customWidth="1"/>
    <col min="7699" max="7699" width="12.33203125" style="41" customWidth="1"/>
    <col min="7700" max="7700" width="7.5546875" style="41" bestFit="1" customWidth="1"/>
    <col min="7701" max="7701" width="17.6640625" style="41" bestFit="1" customWidth="1"/>
    <col min="7702" max="7702" width="16.109375" style="41" customWidth="1"/>
    <col min="7703" max="7703" width="8.33203125" style="41" customWidth="1"/>
    <col min="7704" max="7704" width="10.88671875" style="41" customWidth="1"/>
    <col min="7705" max="7942" width="9.109375" style="41"/>
    <col min="7943" max="7943" width="4.44140625" style="41" bestFit="1" customWidth="1"/>
    <col min="7944" max="7944" width="19.5546875" style="41" customWidth="1"/>
    <col min="7945" max="7945" width="7" style="41" customWidth="1"/>
    <col min="7946" max="7946" width="7.33203125" style="41" customWidth="1"/>
    <col min="7947" max="7947" width="10.109375" style="41" bestFit="1" customWidth="1"/>
    <col min="7948" max="7948" width="8.6640625" style="41" customWidth="1"/>
    <col min="7949" max="7949" width="9.88671875" style="41" customWidth="1"/>
    <col min="7950" max="7950" width="0" style="41" hidden="1" customWidth="1"/>
    <col min="7951" max="7951" width="6.88671875" style="41" customWidth="1"/>
    <col min="7952" max="7952" width="5.5546875" style="41" customWidth="1"/>
    <col min="7953" max="7953" width="8.88671875" style="41" customWidth="1"/>
    <col min="7954" max="7954" width="9.44140625" style="41" customWidth="1"/>
    <col min="7955" max="7955" width="12.33203125" style="41" customWidth="1"/>
    <col min="7956" max="7956" width="7.5546875" style="41" bestFit="1" customWidth="1"/>
    <col min="7957" max="7957" width="17.6640625" style="41" bestFit="1" customWidth="1"/>
    <col min="7958" max="7958" width="16.109375" style="41" customWidth="1"/>
    <col min="7959" max="7959" width="8.33203125" style="41" customWidth="1"/>
    <col min="7960" max="7960" width="10.88671875" style="41" customWidth="1"/>
    <col min="7961" max="8198" width="9.109375" style="41"/>
    <col min="8199" max="8199" width="4.44140625" style="41" bestFit="1" customWidth="1"/>
    <col min="8200" max="8200" width="19.5546875" style="41" customWidth="1"/>
    <col min="8201" max="8201" width="7" style="41" customWidth="1"/>
    <col min="8202" max="8202" width="7.33203125" style="41" customWidth="1"/>
    <col min="8203" max="8203" width="10.109375" style="41" bestFit="1" customWidth="1"/>
    <col min="8204" max="8204" width="8.6640625" style="41" customWidth="1"/>
    <col min="8205" max="8205" width="9.88671875" style="41" customWidth="1"/>
    <col min="8206" max="8206" width="0" style="41" hidden="1" customWidth="1"/>
    <col min="8207" max="8207" width="6.88671875" style="41" customWidth="1"/>
    <col min="8208" max="8208" width="5.5546875" style="41" customWidth="1"/>
    <col min="8209" max="8209" width="8.88671875" style="41" customWidth="1"/>
    <col min="8210" max="8210" width="9.44140625" style="41" customWidth="1"/>
    <col min="8211" max="8211" width="12.33203125" style="41" customWidth="1"/>
    <col min="8212" max="8212" width="7.5546875" style="41" bestFit="1" customWidth="1"/>
    <col min="8213" max="8213" width="17.6640625" style="41" bestFit="1" customWidth="1"/>
    <col min="8214" max="8214" width="16.109375" style="41" customWidth="1"/>
    <col min="8215" max="8215" width="8.33203125" style="41" customWidth="1"/>
    <col min="8216" max="8216" width="10.88671875" style="41" customWidth="1"/>
    <col min="8217" max="8454" width="9.109375" style="41"/>
    <col min="8455" max="8455" width="4.44140625" style="41" bestFit="1" customWidth="1"/>
    <col min="8456" max="8456" width="19.5546875" style="41" customWidth="1"/>
    <col min="8457" max="8457" width="7" style="41" customWidth="1"/>
    <col min="8458" max="8458" width="7.33203125" style="41" customWidth="1"/>
    <col min="8459" max="8459" width="10.109375" style="41" bestFit="1" customWidth="1"/>
    <col min="8460" max="8460" width="8.6640625" style="41" customWidth="1"/>
    <col min="8461" max="8461" width="9.88671875" style="41" customWidth="1"/>
    <col min="8462" max="8462" width="0" style="41" hidden="1" customWidth="1"/>
    <col min="8463" max="8463" width="6.88671875" style="41" customWidth="1"/>
    <col min="8464" max="8464" width="5.5546875" style="41" customWidth="1"/>
    <col min="8465" max="8465" width="8.88671875" style="41" customWidth="1"/>
    <col min="8466" max="8466" width="9.44140625" style="41" customWidth="1"/>
    <col min="8467" max="8467" width="12.33203125" style="41" customWidth="1"/>
    <col min="8468" max="8468" width="7.5546875" style="41" bestFit="1" customWidth="1"/>
    <col min="8469" max="8469" width="17.6640625" style="41" bestFit="1" customWidth="1"/>
    <col min="8470" max="8470" width="16.109375" style="41" customWidth="1"/>
    <col min="8471" max="8471" width="8.33203125" style="41" customWidth="1"/>
    <col min="8472" max="8472" width="10.88671875" style="41" customWidth="1"/>
    <col min="8473" max="8710" width="9.109375" style="41"/>
    <col min="8711" max="8711" width="4.44140625" style="41" bestFit="1" customWidth="1"/>
    <col min="8712" max="8712" width="19.5546875" style="41" customWidth="1"/>
    <col min="8713" max="8713" width="7" style="41" customWidth="1"/>
    <col min="8714" max="8714" width="7.33203125" style="41" customWidth="1"/>
    <col min="8715" max="8715" width="10.109375" style="41" bestFit="1" customWidth="1"/>
    <col min="8716" max="8716" width="8.6640625" style="41" customWidth="1"/>
    <col min="8717" max="8717" width="9.88671875" style="41" customWidth="1"/>
    <col min="8718" max="8718" width="0" style="41" hidden="1" customWidth="1"/>
    <col min="8719" max="8719" width="6.88671875" style="41" customWidth="1"/>
    <col min="8720" max="8720" width="5.5546875" style="41" customWidth="1"/>
    <col min="8721" max="8721" width="8.88671875" style="41" customWidth="1"/>
    <col min="8722" max="8722" width="9.44140625" style="41" customWidth="1"/>
    <col min="8723" max="8723" width="12.33203125" style="41" customWidth="1"/>
    <col min="8724" max="8724" width="7.5546875" style="41" bestFit="1" customWidth="1"/>
    <col min="8725" max="8725" width="17.6640625" style="41" bestFit="1" customWidth="1"/>
    <col min="8726" max="8726" width="16.109375" style="41" customWidth="1"/>
    <col min="8727" max="8727" width="8.33203125" style="41" customWidth="1"/>
    <col min="8728" max="8728" width="10.88671875" style="41" customWidth="1"/>
    <col min="8729" max="8966" width="9.109375" style="41"/>
    <col min="8967" max="8967" width="4.44140625" style="41" bestFit="1" customWidth="1"/>
    <col min="8968" max="8968" width="19.5546875" style="41" customWidth="1"/>
    <col min="8969" max="8969" width="7" style="41" customWidth="1"/>
    <col min="8970" max="8970" width="7.33203125" style="41" customWidth="1"/>
    <col min="8971" max="8971" width="10.109375" style="41" bestFit="1" customWidth="1"/>
    <col min="8972" max="8972" width="8.6640625" style="41" customWidth="1"/>
    <col min="8973" max="8973" width="9.88671875" style="41" customWidth="1"/>
    <col min="8974" max="8974" width="0" style="41" hidden="1" customWidth="1"/>
    <col min="8975" max="8975" width="6.88671875" style="41" customWidth="1"/>
    <col min="8976" max="8976" width="5.5546875" style="41" customWidth="1"/>
    <col min="8977" max="8977" width="8.88671875" style="41" customWidth="1"/>
    <col min="8978" max="8978" width="9.44140625" style="41" customWidth="1"/>
    <col min="8979" max="8979" width="12.33203125" style="41" customWidth="1"/>
    <col min="8980" max="8980" width="7.5546875" style="41" bestFit="1" customWidth="1"/>
    <col min="8981" max="8981" width="17.6640625" style="41" bestFit="1" customWidth="1"/>
    <col min="8982" max="8982" width="16.109375" style="41" customWidth="1"/>
    <col min="8983" max="8983" width="8.33203125" style="41" customWidth="1"/>
    <col min="8984" max="8984" width="10.88671875" style="41" customWidth="1"/>
    <col min="8985" max="9222" width="9.109375" style="41"/>
    <col min="9223" max="9223" width="4.44140625" style="41" bestFit="1" customWidth="1"/>
    <col min="9224" max="9224" width="19.5546875" style="41" customWidth="1"/>
    <col min="9225" max="9225" width="7" style="41" customWidth="1"/>
    <col min="9226" max="9226" width="7.33203125" style="41" customWidth="1"/>
    <col min="9227" max="9227" width="10.109375" style="41" bestFit="1" customWidth="1"/>
    <col min="9228" max="9228" width="8.6640625" style="41" customWidth="1"/>
    <col min="9229" max="9229" width="9.88671875" style="41" customWidth="1"/>
    <col min="9230" max="9230" width="0" style="41" hidden="1" customWidth="1"/>
    <col min="9231" max="9231" width="6.88671875" style="41" customWidth="1"/>
    <col min="9232" max="9232" width="5.5546875" style="41" customWidth="1"/>
    <col min="9233" max="9233" width="8.88671875" style="41" customWidth="1"/>
    <col min="9234" max="9234" width="9.44140625" style="41" customWidth="1"/>
    <col min="9235" max="9235" width="12.33203125" style="41" customWidth="1"/>
    <col min="9236" max="9236" width="7.5546875" style="41" bestFit="1" customWidth="1"/>
    <col min="9237" max="9237" width="17.6640625" style="41" bestFit="1" customWidth="1"/>
    <col min="9238" max="9238" width="16.109375" style="41" customWidth="1"/>
    <col min="9239" max="9239" width="8.33203125" style="41" customWidth="1"/>
    <col min="9240" max="9240" width="10.88671875" style="41" customWidth="1"/>
    <col min="9241" max="9478" width="9.109375" style="41"/>
    <col min="9479" max="9479" width="4.44140625" style="41" bestFit="1" customWidth="1"/>
    <col min="9480" max="9480" width="19.5546875" style="41" customWidth="1"/>
    <col min="9481" max="9481" width="7" style="41" customWidth="1"/>
    <col min="9482" max="9482" width="7.33203125" style="41" customWidth="1"/>
    <col min="9483" max="9483" width="10.109375" style="41" bestFit="1" customWidth="1"/>
    <col min="9484" max="9484" width="8.6640625" style="41" customWidth="1"/>
    <col min="9485" max="9485" width="9.88671875" style="41" customWidth="1"/>
    <col min="9486" max="9486" width="0" style="41" hidden="1" customWidth="1"/>
    <col min="9487" max="9487" width="6.88671875" style="41" customWidth="1"/>
    <col min="9488" max="9488" width="5.5546875" style="41" customWidth="1"/>
    <col min="9489" max="9489" width="8.88671875" style="41" customWidth="1"/>
    <col min="9490" max="9490" width="9.44140625" style="41" customWidth="1"/>
    <col min="9491" max="9491" width="12.33203125" style="41" customWidth="1"/>
    <col min="9492" max="9492" width="7.5546875" style="41" bestFit="1" customWidth="1"/>
    <col min="9493" max="9493" width="17.6640625" style="41" bestFit="1" customWidth="1"/>
    <col min="9494" max="9494" width="16.109375" style="41" customWidth="1"/>
    <col min="9495" max="9495" width="8.33203125" style="41" customWidth="1"/>
    <col min="9496" max="9496" width="10.88671875" style="41" customWidth="1"/>
    <col min="9497" max="9734" width="9.109375" style="41"/>
    <col min="9735" max="9735" width="4.44140625" style="41" bestFit="1" customWidth="1"/>
    <col min="9736" max="9736" width="19.5546875" style="41" customWidth="1"/>
    <col min="9737" max="9737" width="7" style="41" customWidth="1"/>
    <col min="9738" max="9738" width="7.33203125" style="41" customWidth="1"/>
    <col min="9739" max="9739" width="10.109375" style="41" bestFit="1" customWidth="1"/>
    <col min="9740" max="9740" width="8.6640625" style="41" customWidth="1"/>
    <col min="9741" max="9741" width="9.88671875" style="41" customWidth="1"/>
    <col min="9742" max="9742" width="0" style="41" hidden="1" customWidth="1"/>
    <col min="9743" max="9743" width="6.88671875" style="41" customWidth="1"/>
    <col min="9744" max="9744" width="5.5546875" style="41" customWidth="1"/>
    <col min="9745" max="9745" width="8.88671875" style="41" customWidth="1"/>
    <col min="9746" max="9746" width="9.44140625" style="41" customWidth="1"/>
    <col min="9747" max="9747" width="12.33203125" style="41" customWidth="1"/>
    <col min="9748" max="9748" width="7.5546875" style="41" bestFit="1" customWidth="1"/>
    <col min="9749" max="9749" width="17.6640625" style="41" bestFit="1" customWidth="1"/>
    <col min="9750" max="9750" width="16.109375" style="41" customWidth="1"/>
    <col min="9751" max="9751" width="8.33203125" style="41" customWidth="1"/>
    <col min="9752" max="9752" width="10.88671875" style="41" customWidth="1"/>
    <col min="9753" max="9990" width="9.109375" style="41"/>
    <col min="9991" max="9991" width="4.44140625" style="41" bestFit="1" customWidth="1"/>
    <col min="9992" max="9992" width="19.5546875" style="41" customWidth="1"/>
    <col min="9993" max="9993" width="7" style="41" customWidth="1"/>
    <col min="9994" max="9994" width="7.33203125" style="41" customWidth="1"/>
    <col min="9995" max="9995" width="10.109375" style="41" bestFit="1" customWidth="1"/>
    <col min="9996" max="9996" width="8.6640625" style="41" customWidth="1"/>
    <col min="9997" max="9997" width="9.88671875" style="41" customWidth="1"/>
    <col min="9998" max="9998" width="0" style="41" hidden="1" customWidth="1"/>
    <col min="9999" max="9999" width="6.88671875" style="41" customWidth="1"/>
    <col min="10000" max="10000" width="5.5546875" style="41" customWidth="1"/>
    <col min="10001" max="10001" width="8.88671875" style="41" customWidth="1"/>
    <col min="10002" max="10002" width="9.44140625" style="41" customWidth="1"/>
    <col min="10003" max="10003" width="12.33203125" style="41" customWidth="1"/>
    <col min="10004" max="10004" width="7.5546875" style="41" bestFit="1" customWidth="1"/>
    <col min="10005" max="10005" width="17.6640625" style="41" bestFit="1" customWidth="1"/>
    <col min="10006" max="10006" width="16.109375" style="41" customWidth="1"/>
    <col min="10007" max="10007" width="8.33203125" style="41" customWidth="1"/>
    <col min="10008" max="10008" width="10.88671875" style="41" customWidth="1"/>
    <col min="10009" max="10246" width="9.109375" style="41"/>
    <col min="10247" max="10247" width="4.44140625" style="41" bestFit="1" customWidth="1"/>
    <col min="10248" max="10248" width="19.5546875" style="41" customWidth="1"/>
    <col min="10249" max="10249" width="7" style="41" customWidth="1"/>
    <col min="10250" max="10250" width="7.33203125" style="41" customWidth="1"/>
    <col min="10251" max="10251" width="10.109375" style="41" bestFit="1" customWidth="1"/>
    <col min="10252" max="10252" width="8.6640625" style="41" customWidth="1"/>
    <col min="10253" max="10253" width="9.88671875" style="41" customWidth="1"/>
    <col min="10254" max="10254" width="0" style="41" hidden="1" customWidth="1"/>
    <col min="10255" max="10255" width="6.88671875" style="41" customWidth="1"/>
    <col min="10256" max="10256" width="5.5546875" style="41" customWidth="1"/>
    <col min="10257" max="10257" width="8.88671875" style="41" customWidth="1"/>
    <col min="10258" max="10258" width="9.44140625" style="41" customWidth="1"/>
    <col min="10259" max="10259" width="12.33203125" style="41" customWidth="1"/>
    <col min="10260" max="10260" width="7.5546875" style="41" bestFit="1" customWidth="1"/>
    <col min="10261" max="10261" width="17.6640625" style="41" bestFit="1" customWidth="1"/>
    <col min="10262" max="10262" width="16.109375" style="41" customWidth="1"/>
    <col min="10263" max="10263" width="8.33203125" style="41" customWidth="1"/>
    <col min="10264" max="10264" width="10.88671875" style="41" customWidth="1"/>
    <col min="10265" max="10502" width="9.109375" style="41"/>
    <col min="10503" max="10503" width="4.44140625" style="41" bestFit="1" customWidth="1"/>
    <col min="10504" max="10504" width="19.5546875" style="41" customWidth="1"/>
    <col min="10505" max="10505" width="7" style="41" customWidth="1"/>
    <col min="10506" max="10506" width="7.33203125" style="41" customWidth="1"/>
    <col min="10507" max="10507" width="10.109375" style="41" bestFit="1" customWidth="1"/>
    <col min="10508" max="10508" width="8.6640625" style="41" customWidth="1"/>
    <col min="10509" max="10509" width="9.88671875" style="41" customWidth="1"/>
    <col min="10510" max="10510" width="0" style="41" hidden="1" customWidth="1"/>
    <col min="10511" max="10511" width="6.88671875" style="41" customWidth="1"/>
    <col min="10512" max="10512" width="5.5546875" style="41" customWidth="1"/>
    <col min="10513" max="10513" width="8.88671875" style="41" customWidth="1"/>
    <col min="10514" max="10514" width="9.44140625" style="41" customWidth="1"/>
    <col min="10515" max="10515" width="12.33203125" style="41" customWidth="1"/>
    <col min="10516" max="10516" width="7.5546875" style="41" bestFit="1" customWidth="1"/>
    <col min="10517" max="10517" width="17.6640625" style="41" bestFit="1" customWidth="1"/>
    <col min="10518" max="10518" width="16.109375" style="41" customWidth="1"/>
    <col min="10519" max="10519" width="8.33203125" style="41" customWidth="1"/>
    <col min="10520" max="10520" width="10.88671875" style="41" customWidth="1"/>
    <col min="10521" max="10758" width="9.109375" style="41"/>
    <col min="10759" max="10759" width="4.44140625" style="41" bestFit="1" customWidth="1"/>
    <col min="10760" max="10760" width="19.5546875" style="41" customWidth="1"/>
    <col min="10761" max="10761" width="7" style="41" customWidth="1"/>
    <col min="10762" max="10762" width="7.33203125" style="41" customWidth="1"/>
    <col min="10763" max="10763" width="10.109375" style="41" bestFit="1" customWidth="1"/>
    <col min="10764" max="10764" width="8.6640625" style="41" customWidth="1"/>
    <col min="10765" max="10765" width="9.88671875" style="41" customWidth="1"/>
    <col min="10766" max="10766" width="0" style="41" hidden="1" customWidth="1"/>
    <col min="10767" max="10767" width="6.88671875" style="41" customWidth="1"/>
    <col min="10768" max="10768" width="5.5546875" style="41" customWidth="1"/>
    <col min="10769" max="10769" width="8.88671875" style="41" customWidth="1"/>
    <col min="10770" max="10770" width="9.44140625" style="41" customWidth="1"/>
    <col min="10771" max="10771" width="12.33203125" style="41" customWidth="1"/>
    <col min="10772" max="10772" width="7.5546875" style="41" bestFit="1" customWidth="1"/>
    <col min="10773" max="10773" width="17.6640625" style="41" bestFit="1" customWidth="1"/>
    <col min="10774" max="10774" width="16.109375" style="41" customWidth="1"/>
    <col min="10775" max="10775" width="8.33203125" style="41" customWidth="1"/>
    <col min="10776" max="10776" width="10.88671875" style="41" customWidth="1"/>
    <col min="10777" max="11014" width="9.109375" style="41"/>
    <col min="11015" max="11015" width="4.44140625" style="41" bestFit="1" customWidth="1"/>
    <col min="11016" max="11016" width="19.5546875" style="41" customWidth="1"/>
    <col min="11017" max="11017" width="7" style="41" customWidth="1"/>
    <col min="11018" max="11018" width="7.33203125" style="41" customWidth="1"/>
    <col min="11019" max="11019" width="10.109375" style="41" bestFit="1" customWidth="1"/>
    <col min="11020" max="11020" width="8.6640625" style="41" customWidth="1"/>
    <col min="11021" max="11021" width="9.88671875" style="41" customWidth="1"/>
    <col min="11022" max="11022" width="0" style="41" hidden="1" customWidth="1"/>
    <col min="11023" max="11023" width="6.88671875" style="41" customWidth="1"/>
    <col min="11024" max="11024" width="5.5546875" style="41" customWidth="1"/>
    <col min="11025" max="11025" width="8.88671875" style="41" customWidth="1"/>
    <col min="11026" max="11026" width="9.44140625" style="41" customWidth="1"/>
    <col min="11027" max="11027" width="12.33203125" style="41" customWidth="1"/>
    <col min="11028" max="11028" width="7.5546875" style="41" bestFit="1" customWidth="1"/>
    <col min="11029" max="11029" width="17.6640625" style="41" bestFit="1" customWidth="1"/>
    <col min="11030" max="11030" width="16.109375" style="41" customWidth="1"/>
    <col min="11031" max="11031" width="8.33203125" style="41" customWidth="1"/>
    <col min="11032" max="11032" width="10.88671875" style="41" customWidth="1"/>
    <col min="11033" max="11270" width="9.109375" style="41"/>
    <col min="11271" max="11271" width="4.44140625" style="41" bestFit="1" customWidth="1"/>
    <col min="11272" max="11272" width="19.5546875" style="41" customWidth="1"/>
    <col min="11273" max="11273" width="7" style="41" customWidth="1"/>
    <col min="11274" max="11274" width="7.33203125" style="41" customWidth="1"/>
    <col min="11275" max="11275" width="10.109375" style="41" bestFit="1" customWidth="1"/>
    <col min="11276" max="11276" width="8.6640625" style="41" customWidth="1"/>
    <col min="11277" max="11277" width="9.88671875" style="41" customWidth="1"/>
    <col min="11278" max="11278" width="0" style="41" hidden="1" customWidth="1"/>
    <col min="11279" max="11279" width="6.88671875" style="41" customWidth="1"/>
    <col min="11280" max="11280" width="5.5546875" style="41" customWidth="1"/>
    <col min="11281" max="11281" width="8.88671875" style="41" customWidth="1"/>
    <col min="11282" max="11282" width="9.44140625" style="41" customWidth="1"/>
    <col min="11283" max="11283" width="12.33203125" style="41" customWidth="1"/>
    <col min="11284" max="11284" width="7.5546875" style="41" bestFit="1" customWidth="1"/>
    <col min="11285" max="11285" width="17.6640625" style="41" bestFit="1" customWidth="1"/>
    <col min="11286" max="11286" width="16.109375" style="41" customWidth="1"/>
    <col min="11287" max="11287" width="8.33203125" style="41" customWidth="1"/>
    <col min="11288" max="11288" width="10.88671875" style="41" customWidth="1"/>
    <col min="11289" max="11526" width="9.109375" style="41"/>
    <col min="11527" max="11527" width="4.44140625" style="41" bestFit="1" customWidth="1"/>
    <col min="11528" max="11528" width="19.5546875" style="41" customWidth="1"/>
    <col min="11529" max="11529" width="7" style="41" customWidth="1"/>
    <col min="11530" max="11530" width="7.33203125" style="41" customWidth="1"/>
    <col min="11531" max="11531" width="10.109375" style="41" bestFit="1" customWidth="1"/>
    <col min="11532" max="11532" width="8.6640625" style="41" customWidth="1"/>
    <col min="11533" max="11533" width="9.88671875" style="41" customWidth="1"/>
    <col min="11534" max="11534" width="0" style="41" hidden="1" customWidth="1"/>
    <col min="11535" max="11535" width="6.88671875" style="41" customWidth="1"/>
    <col min="11536" max="11536" width="5.5546875" style="41" customWidth="1"/>
    <col min="11537" max="11537" width="8.88671875" style="41" customWidth="1"/>
    <col min="11538" max="11538" width="9.44140625" style="41" customWidth="1"/>
    <col min="11539" max="11539" width="12.33203125" style="41" customWidth="1"/>
    <col min="11540" max="11540" width="7.5546875" style="41" bestFit="1" customWidth="1"/>
    <col min="11541" max="11541" width="17.6640625" style="41" bestFit="1" customWidth="1"/>
    <col min="11542" max="11542" width="16.109375" style="41" customWidth="1"/>
    <col min="11543" max="11543" width="8.33203125" style="41" customWidth="1"/>
    <col min="11544" max="11544" width="10.88671875" style="41" customWidth="1"/>
    <col min="11545" max="11782" width="9.109375" style="41"/>
    <col min="11783" max="11783" width="4.44140625" style="41" bestFit="1" customWidth="1"/>
    <col min="11784" max="11784" width="19.5546875" style="41" customWidth="1"/>
    <col min="11785" max="11785" width="7" style="41" customWidth="1"/>
    <col min="11786" max="11786" width="7.33203125" style="41" customWidth="1"/>
    <col min="11787" max="11787" width="10.109375" style="41" bestFit="1" customWidth="1"/>
    <col min="11788" max="11788" width="8.6640625" style="41" customWidth="1"/>
    <col min="11789" max="11789" width="9.88671875" style="41" customWidth="1"/>
    <col min="11790" max="11790" width="0" style="41" hidden="1" customWidth="1"/>
    <col min="11791" max="11791" width="6.88671875" style="41" customWidth="1"/>
    <col min="11792" max="11792" width="5.5546875" style="41" customWidth="1"/>
    <col min="11793" max="11793" width="8.88671875" style="41" customWidth="1"/>
    <col min="11794" max="11794" width="9.44140625" style="41" customWidth="1"/>
    <col min="11795" max="11795" width="12.33203125" style="41" customWidth="1"/>
    <col min="11796" max="11796" width="7.5546875" style="41" bestFit="1" customWidth="1"/>
    <col min="11797" max="11797" width="17.6640625" style="41" bestFit="1" customWidth="1"/>
    <col min="11798" max="11798" width="16.109375" style="41" customWidth="1"/>
    <col min="11799" max="11799" width="8.33203125" style="41" customWidth="1"/>
    <col min="11800" max="11800" width="10.88671875" style="41" customWidth="1"/>
    <col min="11801" max="12038" width="9.109375" style="41"/>
    <col min="12039" max="12039" width="4.44140625" style="41" bestFit="1" customWidth="1"/>
    <col min="12040" max="12040" width="19.5546875" style="41" customWidth="1"/>
    <col min="12041" max="12041" width="7" style="41" customWidth="1"/>
    <col min="12042" max="12042" width="7.33203125" style="41" customWidth="1"/>
    <col min="12043" max="12043" width="10.109375" style="41" bestFit="1" customWidth="1"/>
    <col min="12044" max="12044" width="8.6640625" style="41" customWidth="1"/>
    <col min="12045" max="12045" width="9.88671875" style="41" customWidth="1"/>
    <col min="12046" max="12046" width="0" style="41" hidden="1" customWidth="1"/>
    <col min="12047" max="12047" width="6.88671875" style="41" customWidth="1"/>
    <col min="12048" max="12048" width="5.5546875" style="41" customWidth="1"/>
    <col min="12049" max="12049" width="8.88671875" style="41" customWidth="1"/>
    <col min="12050" max="12050" width="9.44140625" style="41" customWidth="1"/>
    <col min="12051" max="12051" width="12.33203125" style="41" customWidth="1"/>
    <col min="12052" max="12052" width="7.5546875" style="41" bestFit="1" customWidth="1"/>
    <col min="12053" max="12053" width="17.6640625" style="41" bestFit="1" customWidth="1"/>
    <col min="12054" max="12054" width="16.109375" style="41" customWidth="1"/>
    <col min="12055" max="12055" width="8.33203125" style="41" customWidth="1"/>
    <col min="12056" max="12056" width="10.88671875" style="41" customWidth="1"/>
    <col min="12057" max="12294" width="9.109375" style="41"/>
    <col min="12295" max="12295" width="4.44140625" style="41" bestFit="1" customWidth="1"/>
    <col min="12296" max="12296" width="19.5546875" style="41" customWidth="1"/>
    <col min="12297" max="12297" width="7" style="41" customWidth="1"/>
    <col min="12298" max="12298" width="7.33203125" style="41" customWidth="1"/>
    <col min="12299" max="12299" width="10.109375" style="41" bestFit="1" customWidth="1"/>
    <col min="12300" max="12300" width="8.6640625" style="41" customWidth="1"/>
    <col min="12301" max="12301" width="9.88671875" style="41" customWidth="1"/>
    <col min="12302" max="12302" width="0" style="41" hidden="1" customWidth="1"/>
    <col min="12303" max="12303" width="6.88671875" style="41" customWidth="1"/>
    <col min="12304" max="12304" width="5.5546875" style="41" customWidth="1"/>
    <col min="12305" max="12305" width="8.88671875" style="41" customWidth="1"/>
    <col min="12306" max="12306" width="9.44140625" style="41" customWidth="1"/>
    <col min="12307" max="12307" width="12.33203125" style="41" customWidth="1"/>
    <col min="12308" max="12308" width="7.5546875" style="41" bestFit="1" customWidth="1"/>
    <col min="12309" max="12309" width="17.6640625" style="41" bestFit="1" customWidth="1"/>
    <col min="12310" max="12310" width="16.109375" style="41" customWidth="1"/>
    <col min="12311" max="12311" width="8.33203125" style="41" customWidth="1"/>
    <col min="12312" max="12312" width="10.88671875" style="41" customWidth="1"/>
    <col min="12313" max="12550" width="9.109375" style="41"/>
    <col min="12551" max="12551" width="4.44140625" style="41" bestFit="1" customWidth="1"/>
    <col min="12552" max="12552" width="19.5546875" style="41" customWidth="1"/>
    <col min="12553" max="12553" width="7" style="41" customWidth="1"/>
    <col min="12554" max="12554" width="7.33203125" style="41" customWidth="1"/>
    <col min="12555" max="12555" width="10.109375" style="41" bestFit="1" customWidth="1"/>
    <col min="12556" max="12556" width="8.6640625" style="41" customWidth="1"/>
    <col min="12557" max="12557" width="9.88671875" style="41" customWidth="1"/>
    <col min="12558" max="12558" width="0" style="41" hidden="1" customWidth="1"/>
    <col min="12559" max="12559" width="6.88671875" style="41" customWidth="1"/>
    <col min="12560" max="12560" width="5.5546875" style="41" customWidth="1"/>
    <col min="12561" max="12561" width="8.88671875" style="41" customWidth="1"/>
    <col min="12562" max="12562" width="9.44140625" style="41" customWidth="1"/>
    <col min="12563" max="12563" width="12.33203125" style="41" customWidth="1"/>
    <col min="12564" max="12564" width="7.5546875" style="41" bestFit="1" customWidth="1"/>
    <col min="12565" max="12565" width="17.6640625" style="41" bestFit="1" customWidth="1"/>
    <col min="12566" max="12566" width="16.109375" style="41" customWidth="1"/>
    <col min="12567" max="12567" width="8.33203125" style="41" customWidth="1"/>
    <col min="12568" max="12568" width="10.88671875" style="41" customWidth="1"/>
    <col min="12569" max="12806" width="9.109375" style="41"/>
    <col min="12807" max="12807" width="4.44140625" style="41" bestFit="1" customWidth="1"/>
    <col min="12808" max="12808" width="19.5546875" style="41" customWidth="1"/>
    <col min="12809" max="12809" width="7" style="41" customWidth="1"/>
    <col min="12810" max="12810" width="7.33203125" style="41" customWidth="1"/>
    <col min="12811" max="12811" width="10.109375" style="41" bestFit="1" customWidth="1"/>
    <col min="12812" max="12812" width="8.6640625" style="41" customWidth="1"/>
    <col min="12813" max="12813" width="9.88671875" style="41" customWidth="1"/>
    <col min="12814" max="12814" width="0" style="41" hidden="1" customWidth="1"/>
    <col min="12815" max="12815" width="6.88671875" style="41" customWidth="1"/>
    <col min="12816" max="12816" width="5.5546875" style="41" customWidth="1"/>
    <col min="12817" max="12817" width="8.88671875" style="41" customWidth="1"/>
    <col min="12818" max="12818" width="9.44140625" style="41" customWidth="1"/>
    <col min="12819" max="12819" width="12.33203125" style="41" customWidth="1"/>
    <col min="12820" max="12820" width="7.5546875" style="41" bestFit="1" customWidth="1"/>
    <col min="12821" max="12821" width="17.6640625" style="41" bestFit="1" customWidth="1"/>
    <col min="12822" max="12822" width="16.109375" style="41" customWidth="1"/>
    <col min="12823" max="12823" width="8.33203125" style="41" customWidth="1"/>
    <col min="12824" max="12824" width="10.88671875" style="41" customWidth="1"/>
    <col min="12825" max="13062" width="9.109375" style="41"/>
    <col min="13063" max="13063" width="4.44140625" style="41" bestFit="1" customWidth="1"/>
    <col min="13064" max="13064" width="19.5546875" style="41" customWidth="1"/>
    <col min="13065" max="13065" width="7" style="41" customWidth="1"/>
    <col min="13066" max="13066" width="7.33203125" style="41" customWidth="1"/>
    <col min="13067" max="13067" width="10.109375" style="41" bestFit="1" customWidth="1"/>
    <col min="13068" max="13068" width="8.6640625" style="41" customWidth="1"/>
    <col min="13069" max="13069" width="9.88671875" style="41" customWidth="1"/>
    <col min="13070" max="13070" width="0" style="41" hidden="1" customWidth="1"/>
    <col min="13071" max="13071" width="6.88671875" style="41" customWidth="1"/>
    <col min="13072" max="13072" width="5.5546875" style="41" customWidth="1"/>
    <col min="13073" max="13073" width="8.88671875" style="41" customWidth="1"/>
    <col min="13074" max="13074" width="9.44140625" style="41" customWidth="1"/>
    <col min="13075" max="13075" width="12.33203125" style="41" customWidth="1"/>
    <col min="13076" max="13076" width="7.5546875" style="41" bestFit="1" customWidth="1"/>
    <col min="13077" max="13077" width="17.6640625" style="41" bestFit="1" customWidth="1"/>
    <col min="13078" max="13078" width="16.109375" style="41" customWidth="1"/>
    <col min="13079" max="13079" width="8.33203125" style="41" customWidth="1"/>
    <col min="13080" max="13080" width="10.88671875" style="41" customWidth="1"/>
    <col min="13081" max="13318" width="9.109375" style="41"/>
    <col min="13319" max="13319" width="4.44140625" style="41" bestFit="1" customWidth="1"/>
    <col min="13320" max="13320" width="19.5546875" style="41" customWidth="1"/>
    <col min="13321" max="13321" width="7" style="41" customWidth="1"/>
    <col min="13322" max="13322" width="7.33203125" style="41" customWidth="1"/>
    <col min="13323" max="13323" width="10.109375" style="41" bestFit="1" customWidth="1"/>
    <col min="13324" max="13324" width="8.6640625" style="41" customWidth="1"/>
    <col min="13325" max="13325" width="9.88671875" style="41" customWidth="1"/>
    <col min="13326" max="13326" width="0" style="41" hidden="1" customWidth="1"/>
    <col min="13327" max="13327" width="6.88671875" style="41" customWidth="1"/>
    <col min="13328" max="13328" width="5.5546875" style="41" customWidth="1"/>
    <col min="13329" max="13329" width="8.88671875" style="41" customWidth="1"/>
    <col min="13330" max="13330" width="9.44140625" style="41" customWidth="1"/>
    <col min="13331" max="13331" width="12.33203125" style="41" customWidth="1"/>
    <col min="13332" max="13332" width="7.5546875" style="41" bestFit="1" customWidth="1"/>
    <col min="13333" max="13333" width="17.6640625" style="41" bestFit="1" customWidth="1"/>
    <col min="13334" max="13334" width="16.109375" style="41" customWidth="1"/>
    <col min="13335" max="13335" width="8.33203125" style="41" customWidth="1"/>
    <col min="13336" max="13336" width="10.88671875" style="41" customWidth="1"/>
    <col min="13337" max="13574" width="9.109375" style="41"/>
    <col min="13575" max="13575" width="4.44140625" style="41" bestFit="1" customWidth="1"/>
    <col min="13576" max="13576" width="19.5546875" style="41" customWidth="1"/>
    <col min="13577" max="13577" width="7" style="41" customWidth="1"/>
    <col min="13578" max="13578" width="7.33203125" style="41" customWidth="1"/>
    <col min="13579" max="13579" width="10.109375" style="41" bestFit="1" customWidth="1"/>
    <col min="13580" max="13580" width="8.6640625" style="41" customWidth="1"/>
    <col min="13581" max="13581" width="9.88671875" style="41" customWidth="1"/>
    <col min="13582" max="13582" width="0" style="41" hidden="1" customWidth="1"/>
    <col min="13583" max="13583" width="6.88671875" style="41" customWidth="1"/>
    <col min="13584" max="13584" width="5.5546875" style="41" customWidth="1"/>
    <col min="13585" max="13585" width="8.88671875" style="41" customWidth="1"/>
    <col min="13586" max="13586" width="9.44140625" style="41" customWidth="1"/>
    <col min="13587" max="13587" width="12.33203125" style="41" customWidth="1"/>
    <col min="13588" max="13588" width="7.5546875" style="41" bestFit="1" customWidth="1"/>
    <col min="13589" max="13589" width="17.6640625" style="41" bestFit="1" customWidth="1"/>
    <col min="13590" max="13590" width="16.109375" style="41" customWidth="1"/>
    <col min="13591" max="13591" width="8.33203125" style="41" customWidth="1"/>
    <col min="13592" max="13592" width="10.88671875" style="41" customWidth="1"/>
    <col min="13593" max="13830" width="9.109375" style="41"/>
    <col min="13831" max="13831" width="4.44140625" style="41" bestFit="1" customWidth="1"/>
    <col min="13832" max="13832" width="19.5546875" style="41" customWidth="1"/>
    <col min="13833" max="13833" width="7" style="41" customWidth="1"/>
    <col min="13834" max="13834" width="7.33203125" style="41" customWidth="1"/>
    <col min="13835" max="13835" width="10.109375" style="41" bestFit="1" customWidth="1"/>
    <col min="13836" max="13836" width="8.6640625" style="41" customWidth="1"/>
    <col min="13837" max="13837" width="9.88671875" style="41" customWidth="1"/>
    <col min="13838" max="13838" width="0" style="41" hidden="1" customWidth="1"/>
    <col min="13839" max="13839" width="6.88671875" style="41" customWidth="1"/>
    <col min="13840" max="13840" width="5.5546875" style="41" customWidth="1"/>
    <col min="13841" max="13841" width="8.88671875" style="41" customWidth="1"/>
    <col min="13842" max="13842" width="9.44140625" style="41" customWidth="1"/>
    <col min="13843" max="13843" width="12.33203125" style="41" customWidth="1"/>
    <col min="13844" max="13844" width="7.5546875" style="41" bestFit="1" customWidth="1"/>
    <col min="13845" max="13845" width="17.6640625" style="41" bestFit="1" customWidth="1"/>
    <col min="13846" max="13846" width="16.109375" style="41" customWidth="1"/>
    <col min="13847" max="13847" width="8.33203125" style="41" customWidth="1"/>
    <col min="13848" max="13848" width="10.88671875" style="41" customWidth="1"/>
    <col min="13849" max="14086" width="9.109375" style="41"/>
    <col min="14087" max="14087" width="4.44140625" style="41" bestFit="1" customWidth="1"/>
    <col min="14088" max="14088" width="19.5546875" style="41" customWidth="1"/>
    <col min="14089" max="14089" width="7" style="41" customWidth="1"/>
    <col min="14090" max="14090" width="7.33203125" style="41" customWidth="1"/>
    <col min="14091" max="14091" width="10.109375" style="41" bestFit="1" customWidth="1"/>
    <col min="14092" max="14092" width="8.6640625" style="41" customWidth="1"/>
    <col min="14093" max="14093" width="9.88671875" style="41" customWidth="1"/>
    <col min="14094" max="14094" width="0" style="41" hidden="1" customWidth="1"/>
    <col min="14095" max="14095" width="6.88671875" style="41" customWidth="1"/>
    <col min="14096" max="14096" width="5.5546875" style="41" customWidth="1"/>
    <col min="14097" max="14097" width="8.88671875" style="41" customWidth="1"/>
    <col min="14098" max="14098" width="9.44140625" style="41" customWidth="1"/>
    <col min="14099" max="14099" width="12.33203125" style="41" customWidth="1"/>
    <col min="14100" max="14100" width="7.5546875" style="41" bestFit="1" customWidth="1"/>
    <col min="14101" max="14101" width="17.6640625" style="41" bestFit="1" customWidth="1"/>
    <col min="14102" max="14102" width="16.109375" style="41" customWidth="1"/>
    <col min="14103" max="14103" width="8.33203125" style="41" customWidth="1"/>
    <col min="14104" max="14104" width="10.88671875" style="41" customWidth="1"/>
    <col min="14105" max="14342" width="9.109375" style="41"/>
    <col min="14343" max="14343" width="4.44140625" style="41" bestFit="1" customWidth="1"/>
    <col min="14344" max="14344" width="19.5546875" style="41" customWidth="1"/>
    <col min="14345" max="14345" width="7" style="41" customWidth="1"/>
    <col min="14346" max="14346" width="7.33203125" style="41" customWidth="1"/>
    <col min="14347" max="14347" width="10.109375" style="41" bestFit="1" customWidth="1"/>
    <col min="14348" max="14348" width="8.6640625" style="41" customWidth="1"/>
    <col min="14349" max="14349" width="9.88671875" style="41" customWidth="1"/>
    <col min="14350" max="14350" width="0" style="41" hidden="1" customWidth="1"/>
    <col min="14351" max="14351" width="6.88671875" style="41" customWidth="1"/>
    <col min="14352" max="14352" width="5.5546875" style="41" customWidth="1"/>
    <col min="14353" max="14353" width="8.88671875" style="41" customWidth="1"/>
    <col min="14354" max="14354" width="9.44140625" style="41" customWidth="1"/>
    <col min="14355" max="14355" width="12.33203125" style="41" customWidth="1"/>
    <col min="14356" max="14356" width="7.5546875" style="41" bestFit="1" customWidth="1"/>
    <col min="14357" max="14357" width="17.6640625" style="41" bestFit="1" customWidth="1"/>
    <col min="14358" max="14358" width="16.109375" style="41" customWidth="1"/>
    <col min="14359" max="14359" width="8.33203125" style="41" customWidth="1"/>
    <col min="14360" max="14360" width="10.88671875" style="41" customWidth="1"/>
    <col min="14361" max="14598" width="9.109375" style="41"/>
    <col min="14599" max="14599" width="4.44140625" style="41" bestFit="1" customWidth="1"/>
    <col min="14600" max="14600" width="19.5546875" style="41" customWidth="1"/>
    <col min="14601" max="14601" width="7" style="41" customWidth="1"/>
    <col min="14602" max="14602" width="7.33203125" style="41" customWidth="1"/>
    <col min="14603" max="14603" width="10.109375" style="41" bestFit="1" customWidth="1"/>
    <col min="14604" max="14604" width="8.6640625" style="41" customWidth="1"/>
    <col min="14605" max="14605" width="9.88671875" style="41" customWidth="1"/>
    <col min="14606" max="14606" width="0" style="41" hidden="1" customWidth="1"/>
    <col min="14607" max="14607" width="6.88671875" style="41" customWidth="1"/>
    <col min="14608" max="14608" width="5.5546875" style="41" customWidth="1"/>
    <col min="14609" max="14609" width="8.88671875" style="41" customWidth="1"/>
    <col min="14610" max="14610" width="9.44140625" style="41" customWidth="1"/>
    <col min="14611" max="14611" width="12.33203125" style="41" customWidth="1"/>
    <col min="14612" max="14612" width="7.5546875" style="41" bestFit="1" customWidth="1"/>
    <col min="14613" max="14613" width="17.6640625" style="41" bestFit="1" customWidth="1"/>
    <col min="14614" max="14614" width="16.109375" style="41" customWidth="1"/>
    <col min="14615" max="14615" width="8.33203125" style="41" customWidth="1"/>
    <col min="14616" max="14616" width="10.88671875" style="41" customWidth="1"/>
    <col min="14617" max="14854" width="9.109375" style="41"/>
    <col min="14855" max="14855" width="4.44140625" style="41" bestFit="1" customWidth="1"/>
    <col min="14856" max="14856" width="19.5546875" style="41" customWidth="1"/>
    <col min="14857" max="14857" width="7" style="41" customWidth="1"/>
    <col min="14858" max="14858" width="7.33203125" style="41" customWidth="1"/>
    <col min="14859" max="14859" width="10.109375" style="41" bestFit="1" customWidth="1"/>
    <col min="14860" max="14860" width="8.6640625" style="41" customWidth="1"/>
    <col min="14861" max="14861" width="9.88671875" style="41" customWidth="1"/>
    <col min="14862" max="14862" width="0" style="41" hidden="1" customWidth="1"/>
    <col min="14863" max="14863" width="6.88671875" style="41" customWidth="1"/>
    <col min="14864" max="14864" width="5.5546875" style="41" customWidth="1"/>
    <col min="14865" max="14865" width="8.88671875" style="41" customWidth="1"/>
    <col min="14866" max="14866" width="9.44140625" style="41" customWidth="1"/>
    <col min="14867" max="14867" width="12.33203125" style="41" customWidth="1"/>
    <col min="14868" max="14868" width="7.5546875" style="41" bestFit="1" customWidth="1"/>
    <col min="14869" max="14869" width="17.6640625" style="41" bestFit="1" customWidth="1"/>
    <col min="14870" max="14870" width="16.109375" style="41" customWidth="1"/>
    <col min="14871" max="14871" width="8.33203125" style="41" customWidth="1"/>
    <col min="14872" max="14872" width="10.88671875" style="41" customWidth="1"/>
    <col min="14873" max="15110" width="9.109375" style="41"/>
    <col min="15111" max="15111" width="4.44140625" style="41" bestFit="1" customWidth="1"/>
    <col min="15112" max="15112" width="19.5546875" style="41" customWidth="1"/>
    <col min="15113" max="15113" width="7" style="41" customWidth="1"/>
    <col min="15114" max="15114" width="7.33203125" style="41" customWidth="1"/>
    <col min="15115" max="15115" width="10.109375" style="41" bestFit="1" customWidth="1"/>
    <col min="15116" max="15116" width="8.6640625" style="41" customWidth="1"/>
    <col min="15117" max="15117" width="9.88671875" style="41" customWidth="1"/>
    <col min="15118" max="15118" width="0" style="41" hidden="1" customWidth="1"/>
    <col min="15119" max="15119" width="6.88671875" style="41" customWidth="1"/>
    <col min="15120" max="15120" width="5.5546875" style="41" customWidth="1"/>
    <col min="15121" max="15121" width="8.88671875" style="41" customWidth="1"/>
    <col min="15122" max="15122" width="9.44140625" style="41" customWidth="1"/>
    <col min="15123" max="15123" width="12.33203125" style="41" customWidth="1"/>
    <col min="15124" max="15124" width="7.5546875" style="41" bestFit="1" customWidth="1"/>
    <col min="15125" max="15125" width="17.6640625" style="41" bestFit="1" customWidth="1"/>
    <col min="15126" max="15126" width="16.109375" style="41" customWidth="1"/>
    <col min="15127" max="15127" width="8.33203125" style="41" customWidth="1"/>
    <col min="15128" max="15128" width="10.88671875" style="41" customWidth="1"/>
    <col min="15129" max="15366" width="9.109375" style="41"/>
    <col min="15367" max="15367" width="4.44140625" style="41" bestFit="1" customWidth="1"/>
    <col min="15368" max="15368" width="19.5546875" style="41" customWidth="1"/>
    <col min="15369" max="15369" width="7" style="41" customWidth="1"/>
    <col min="15370" max="15370" width="7.33203125" style="41" customWidth="1"/>
    <col min="15371" max="15371" width="10.109375" style="41" bestFit="1" customWidth="1"/>
    <col min="15372" max="15372" width="8.6640625" style="41" customWidth="1"/>
    <col min="15373" max="15373" width="9.88671875" style="41" customWidth="1"/>
    <col min="15374" max="15374" width="0" style="41" hidden="1" customWidth="1"/>
    <col min="15375" max="15375" width="6.88671875" style="41" customWidth="1"/>
    <col min="15376" max="15376" width="5.5546875" style="41" customWidth="1"/>
    <col min="15377" max="15377" width="8.88671875" style="41" customWidth="1"/>
    <col min="15378" max="15378" width="9.44140625" style="41" customWidth="1"/>
    <col min="15379" max="15379" width="12.33203125" style="41" customWidth="1"/>
    <col min="15380" max="15380" width="7.5546875" style="41" bestFit="1" customWidth="1"/>
    <col min="15381" max="15381" width="17.6640625" style="41" bestFit="1" customWidth="1"/>
    <col min="15382" max="15382" width="16.109375" style="41" customWidth="1"/>
    <col min="15383" max="15383" width="8.33203125" style="41" customWidth="1"/>
    <col min="15384" max="15384" width="10.88671875" style="41" customWidth="1"/>
    <col min="15385" max="15622" width="9.109375" style="41"/>
    <col min="15623" max="15623" width="4.44140625" style="41" bestFit="1" customWidth="1"/>
    <col min="15624" max="15624" width="19.5546875" style="41" customWidth="1"/>
    <col min="15625" max="15625" width="7" style="41" customWidth="1"/>
    <col min="15626" max="15626" width="7.33203125" style="41" customWidth="1"/>
    <col min="15627" max="15627" width="10.109375" style="41" bestFit="1" customWidth="1"/>
    <col min="15628" max="15628" width="8.6640625" style="41" customWidth="1"/>
    <col min="15629" max="15629" width="9.88671875" style="41" customWidth="1"/>
    <col min="15630" max="15630" width="0" style="41" hidden="1" customWidth="1"/>
    <col min="15631" max="15631" width="6.88671875" style="41" customWidth="1"/>
    <col min="15632" max="15632" width="5.5546875" style="41" customWidth="1"/>
    <col min="15633" max="15633" width="8.88671875" style="41" customWidth="1"/>
    <col min="15634" max="15634" width="9.44140625" style="41" customWidth="1"/>
    <col min="15635" max="15635" width="12.33203125" style="41" customWidth="1"/>
    <col min="15636" max="15636" width="7.5546875" style="41" bestFit="1" customWidth="1"/>
    <col min="15637" max="15637" width="17.6640625" style="41" bestFit="1" customWidth="1"/>
    <col min="15638" max="15638" width="16.109375" style="41" customWidth="1"/>
    <col min="15639" max="15639" width="8.33203125" style="41" customWidth="1"/>
    <col min="15640" max="15640" width="10.88671875" style="41" customWidth="1"/>
    <col min="15641" max="15878" width="9.109375" style="41"/>
    <col min="15879" max="15879" width="4.44140625" style="41" bestFit="1" customWidth="1"/>
    <col min="15880" max="15880" width="19.5546875" style="41" customWidth="1"/>
    <col min="15881" max="15881" width="7" style="41" customWidth="1"/>
    <col min="15882" max="15882" width="7.33203125" style="41" customWidth="1"/>
    <col min="15883" max="15883" width="10.109375" style="41" bestFit="1" customWidth="1"/>
    <col min="15884" max="15884" width="8.6640625" style="41" customWidth="1"/>
    <col min="15885" max="15885" width="9.88671875" style="41" customWidth="1"/>
    <col min="15886" max="15886" width="0" style="41" hidden="1" customWidth="1"/>
    <col min="15887" max="15887" width="6.88671875" style="41" customWidth="1"/>
    <col min="15888" max="15888" width="5.5546875" style="41" customWidth="1"/>
    <col min="15889" max="15889" width="8.88671875" style="41" customWidth="1"/>
    <col min="15890" max="15890" width="9.44140625" style="41" customWidth="1"/>
    <col min="15891" max="15891" width="12.33203125" style="41" customWidth="1"/>
    <col min="15892" max="15892" width="7.5546875" style="41" bestFit="1" customWidth="1"/>
    <col min="15893" max="15893" width="17.6640625" style="41" bestFit="1" customWidth="1"/>
    <col min="15894" max="15894" width="16.109375" style="41" customWidth="1"/>
    <col min="15895" max="15895" width="8.33203125" style="41" customWidth="1"/>
    <col min="15896" max="15896" width="10.88671875" style="41" customWidth="1"/>
    <col min="15897" max="16134" width="9.109375" style="41"/>
    <col min="16135" max="16135" width="4.44140625" style="41" bestFit="1" customWidth="1"/>
    <col min="16136" max="16136" width="19.5546875" style="41" customWidth="1"/>
    <col min="16137" max="16137" width="7" style="41" customWidth="1"/>
    <col min="16138" max="16138" width="7.33203125" style="41" customWidth="1"/>
    <col min="16139" max="16139" width="10.109375" style="41" bestFit="1" customWidth="1"/>
    <col min="16140" max="16140" width="8.6640625" style="41" customWidth="1"/>
    <col min="16141" max="16141" width="9.88671875" style="41" customWidth="1"/>
    <col min="16142" max="16142" width="0" style="41" hidden="1" customWidth="1"/>
    <col min="16143" max="16143" width="6.88671875" style="41" customWidth="1"/>
    <col min="16144" max="16144" width="5.5546875" style="41" customWidth="1"/>
    <col min="16145" max="16145" width="8.88671875" style="41" customWidth="1"/>
    <col min="16146" max="16146" width="9.44140625" style="41" customWidth="1"/>
    <col min="16147" max="16147" width="12.33203125" style="41" customWidth="1"/>
    <col min="16148" max="16148" width="7.5546875" style="41" bestFit="1" customWidth="1"/>
    <col min="16149" max="16149" width="17.6640625" style="41" bestFit="1" customWidth="1"/>
    <col min="16150" max="16150" width="16.109375" style="41" customWidth="1"/>
    <col min="16151" max="16151" width="8.33203125" style="41" customWidth="1"/>
    <col min="16152" max="16152" width="10.88671875" style="41" customWidth="1"/>
    <col min="16153" max="16384" width="9.109375" style="41"/>
  </cols>
  <sheetData>
    <row r="1" spans="1:782 1038:1806 2062:2830 3086:3854 4110:4878 5134:5902 6158:6926 7182:7950 8206:8974 9230:9998 10254:11022 11278:12046 12302:13070 13326:14094 14350:15118 15374:16142" ht="18.600000000000001">
      <c r="B1" s="705" t="s">
        <v>0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231"/>
      <c r="S1" s="231"/>
      <c r="T1" s="231"/>
      <c r="U1" s="123"/>
      <c r="V1" s="245"/>
      <c r="W1" s="123"/>
    </row>
    <row r="2" spans="1:782 1038:1806 2062:2830 3086:3854 4110:4878 5134:5902 6158:6926 7182:7950 8206:8974 9230:9998 10254:11022 11278:12046 12302:13070 13326:14094 14350:15118 15374:16142" ht="16.8">
      <c r="B2" s="629" t="s">
        <v>430</v>
      </c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230"/>
      <c r="S2" s="230"/>
      <c r="T2" s="230"/>
      <c r="U2" s="124"/>
      <c r="V2" s="124"/>
      <c r="W2" s="124"/>
    </row>
    <row r="3" spans="1:782 1038:1806 2062:2830 3086:3854 4110:4878 5134:5902 6158:6926 7182:7950 8206:8974 9230:9998 10254:11022 11278:12046 12302:13070 13326:14094 14350:15118 15374:16142" ht="16.8">
      <c r="B3" s="629" t="s">
        <v>431</v>
      </c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230"/>
      <c r="S3" s="230"/>
      <c r="T3" s="230"/>
      <c r="U3" s="124"/>
      <c r="V3" s="124"/>
      <c r="W3" s="124"/>
    </row>
    <row r="4" spans="1:782 1038:1806 2062:2830 3086:3854 4110:4878 5134:5902 6158:6926 7182:7950 8206:8974 9230:9998 10254:11022 11278:12046 12302:13070 13326:14094 14350:15118 15374:16142" ht="16.8">
      <c r="B4" s="706" t="s">
        <v>298</v>
      </c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232"/>
      <c r="S4" s="232"/>
      <c r="T4" s="232"/>
      <c r="U4" s="125"/>
      <c r="V4" s="246"/>
      <c r="W4" s="125"/>
    </row>
    <row r="5" spans="1:782 1038:1806 2062:2830 3086:3854 4110:4878 5134:5902 6158:6926 7182:7950 8206:8974 9230:9998 10254:11022 11278:12046 12302:13070 13326:14094 14350:15118 15374:16142" ht="15.6">
      <c r="B5" s="707" t="s">
        <v>456</v>
      </c>
      <c r="C5" s="707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233"/>
      <c r="S5" s="233"/>
      <c r="T5" s="233"/>
      <c r="U5" s="126"/>
      <c r="V5" s="126"/>
      <c r="W5" s="126"/>
    </row>
    <row r="6" spans="1:782 1038:1806 2062:2830 3086:3854 4110:4878 5134:5902 6158:6926 7182:7950 8206:8974 9230:9998 10254:11022 11278:12046 12302:13070 13326:14094 14350:15118 15374:16142" ht="19.2" thickBot="1">
      <c r="B6" s="42"/>
      <c r="E6" s="43"/>
      <c r="F6" s="44"/>
      <c r="G6" s="45"/>
      <c r="H6" s="45"/>
      <c r="I6" s="46"/>
      <c r="J6" s="157"/>
      <c r="K6" s="90"/>
      <c r="L6" s="46"/>
      <c r="M6" s="704" t="s">
        <v>414</v>
      </c>
      <c r="N6" s="704"/>
      <c r="O6" s="704"/>
      <c r="P6" s="704"/>
      <c r="Q6" s="704"/>
      <c r="R6" s="234"/>
      <c r="S6" s="234"/>
      <c r="T6" s="234"/>
      <c r="U6" s="127"/>
      <c r="V6" s="247"/>
      <c r="W6" s="127"/>
    </row>
    <row r="7" spans="1:782 1038:1806 2062:2830 3086:3854 4110:4878 5134:5902 6158:6926 7182:7950 8206:8974 9230:9998 10254:11022 11278:12046 12302:13070 13326:14094 14350:15118 15374:16142" ht="15.6">
      <c r="B7" s="613" t="s">
        <v>1</v>
      </c>
      <c r="C7" s="617" t="s">
        <v>2</v>
      </c>
      <c r="D7" s="617"/>
      <c r="E7" s="617"/>
      <c r="F7" s="617"/>
      <c r="G7" s="617"/>
      <c r="H7" s="617"/>
      <c r="I7" s="617" t="s">
        <v>416</v>
      </c>
      <c r="J7" s="617"/>
      <c r="K7" s="617"/>
      <c r="L7" s="617"/>
      <c r="M7" s="617"/>
      <c r="N7" s="618" t="s">
        <v>322</v>
      </c>
      <c r="O7" s="619"/>
      <c r="P7" s="618" t="s">
        <v>323</v>
      </c>
      <c r="Q7" s="609" t="s">
        <v>392</v>
      </c>
      <c r="R7" s="680" t="s">
        <v>403</v>
      </c>
      <c r="S7" s="681" t="s">
        <v>419</v>
      </c>
      <c r="T7" s="681" t="s">
        <v>464</v>
      </c>
      <c r="U7" s="128"/>
      <c r="V7" s="128"/>
      <c r="W7" s="128"/>
    </row>
    <row r="8" spans="1:782 1038:1806 2062:2830 3086:3854 4110:4878 5134:5902 6158:6926 7182:7950 8206:8974 9230:9998 10254:11022 11278:12046 12302:13070 13326:14094 14350:15118 15374:16142" ht="15.6">
      <c r="B8" s="696"/>
      <c r="C8" s="600" t="s">
        <v>4</v>
      </c>
      <c r="D8" s="600"/>
      <c r="E8" s="600"/>
      <c r="F8" s="600"/>
      <c r="G8" s="600"/>
      <c r="H8" s="600"/>
      <c r="I8" s="600" t="s">
        <v>417</v>
      </c>
      <c r="J8" s="600"/>
      <c r="K8" s="600"/>
      <c r="L8" s="600"/>
      <c r="M8" s="600"/>
      <c r="N8" s="699"/>
      <c r="O8" s="699"/>
      <c r="P8" s="681"/>
      <c r="Q8" s="683"/>
      <c r="R8" s="680"/>
      <c r="S8" s="681"/>
      <c r="T8" s="681"/>
      <c r="U8" s="128"/>
      <c r="V8" s="128"/>
      <c r="W8" s="128"/>
      <c r="AE8" s="122"/>
    </row>
    <row r="9" spans="1:782 1038:1806 2062:2830 3086:3854 4110:4878 5134:5902 6158:6926 7182:7950 8206:8974 9230:9998 10254:11022 11278:12046 12302:13070 13326:14094 14350:15118 15374:16142" ht="15.75" customHeight="1">
      <c r="B9" s="696"/>
      <c r="C9" s="582" t="s">
        <v>5</v>
      </c>
      <c r="D9" s="681" t="s">
        <v>6</v>
      </c>
      <c r="E9" s="681" t="s">
        <v>7</v>
      </c>
      <c r="F9" s="686" t="s">
        <v>9</v>
      </c>
      <c r="G9" s="687"/>
      <c r="H9" s="680"/>
      <c r="I9" s="681" t="s">
        <v>8</v>
      </c>
      <c r="J9" s="700" t="s">
        <v>6</v>
      </c>
      <c r="K9" s="702" t="s">
        <v>9</v>
      </c>
      <c r="L9" s="681" t="s">
        <v>7</v>
      </c>
      <c r="M9" s="681" t="s">
        <v>415</v>
      </c>
      <c r="N9" s="688" t="s">
        <v>10</v>
      </c>
      <c r="O9" s="589" t="s">
        <v>324</v>
      </c>
      <c r="P9" s="681"/>
      <c r="Q9" s="683"/>
      <c r="R9" s="680"/>
      <c r="S9" s="681"/>
      <c r="T9" s="681"/>
      <c r="U9" s="128"/>
      <c r="V9" s="128"/>
      <c r="W9" s="128"/>
      <c r="AE9" s="119"/>
    </row>
    <row r="10" spans="1:782 1038:1806 2062:2830 3086:3854 4110:4878 5134:5902 6158:6926 7182:7950 8206:8974 9230:9998 10254:11022 11278:12046 12302:13070 13326:14094 14350:15118 15374:16142" ht="15.75" customHeight="1">
      <c r="B10" s="696"/>
      <c r="C10" s="601"/>
      <c r="D10" s="681"/>
      <c r="E10" s="681"/>
      <c r="F10" s="690" t="s">
        <v>11</v>
      </c>
      <c r="G10" s="693" t="s">
        <v>12</v>
      </c>
      <c r="H10" s="681" t="s">
        <v>463</v>
      </c>
      <c r="I10" s="681"/>
      <c r="J10" s="700"/>
      <c r="K10" s="702"/>
      <c r="L10" s="681"/>
      <c r="M10" s="681"/>
      <c r="N10" s="688"/>
      <c r="O10" s="591"/>
      <c r="P10" s="681"/>
      <c r="Q10" s="683"/>
      <c r="R10" s="680"/>
      <c r="S10" s="681"/>
      <c r="T10" s="681"/>
      <c r="U10" s="128"/>
      <c r="V10" s="128"/>
      <c r="W10" s="128"/>
      <c r="X10" s="105"/>
      <c r="Y10" s="105" t="s">
        <v>11</v>
      </c>
      <c r="Z10" s="105"/>
      <c r="AA10" s="105"/>
      <c r="AB10" s="105"/>
      <c r="AC10" s="105"/>
      <c r="AD10" s="105"/>
      <c r="AE10" s="119"/>
      <c r="AF10" s="105"/>
      <c r="AG10" s="105" t="s">
        <v>12</v>
      </c>
      <c r="AH10" s="105"/>
      <c r="AI10" s="105"/>
      <c r="AJ10" s="105"/>
      <c r="AK10" s="105"/>
      <c r="AL10" s="105"/>
    </row>
    <row r="11" spans="1:782 1038:1806 2062:2830 3086:3854 4110:4878 5134:5902 6158:6926 7182:7950 8206:8974 9230:9998 10254:11022 11278:12046 12302:13070 13326:14094 14350:15118 15374:16142" ht="15.6">
      <c r="B11" s="697"/>
      <c r="C11" s="601"/>
      <c r="D11" s="582"/>
      <c r="E11" s="582"/>
      <c r="F11" s="691"/>
      <c r="G11" s="694"/>
      <c r="H11" s="582"/>
      <c r="I11" s="582"/>
      <c r="J11" s="622"/>
      <c r="K11" s="625"/>
      <c r="L11" s="582"/>
      <c r="M11" s="582"/>
      <c r="N11" s="589"/>
      <c r="O11" s="591"/>
      <c r="P11" s="582"/>
      <c r="Q11" s="684"/>
      <c r="R11" s="599"/>
      <c r="S11" s="582"/>
      <c r="T11" s="582"/>
      <c r="U11" s="128"/>
      <c r="V11" s="128"/>
      <c r="W11" s="128"/>
      <c r="X11" s="106" t="s">
        <v>406</v>
      </c>
      <c r="Y11" s="106" t="s">
        <v>407</v>
      </c>
      <c r="Z11" s="106" t="s">
        <v>408</v>
      </c>
      <c r="AA11" s="106" t="s">
        <v>409</v>
      </c>
      <c r="AB11" s="106" t="s">
        <v>410</v>
      </c>
      <c r="AC11" s="106" t="s">
        <v>411</v>
      </c>
      <c r="AD11" s="106" t="s">
        <v>412</v>
      </c>
      <c r="AE11" s="120"/>
      <c r="AF11" s="106" t="s">
        <v>406</v>
      </c>
      <c r="AG11" s="106" t="s">
        <v>407</v>
      </c>
      <c r="AH11" s="106" t="s">
        <v>408</v>
      </c>
      <c r="AI11" s="106" t="s">
        <v>409</v>
      </c>
      <c r="AJ11" s="106" t="s">
        <v>410</v>
      </c>
      <c r="AK11" s="106" t="s">
        <v>413</v>
      </c>
      <c r="AL11" s="106" t="s">
        <v>412</v>
      </c>
    </row>
    <row r="12" spans="1:782 1038:1806 2062:2830 3086:3854 4110:4878 5134:5902 6158:6926 7182:7950 8206:8974 9230:9998 10254:11022 11278:12046 12302:13070 13326:14094 14350:15118 15374:16142" ht="15.6">
      <c r="B12" s="698"/>
      <c r="C12" s="602"/>
      <c r="D12" s="682"/>
      <c r="E12" s="682"/>
      <c r="F12" s="692"/>
      <c r="G12" s="695"/>
      <c r="H12" s="682"/>
      <c r="I12" s="682"/>
      <c r="J12" s="701"/>
      <c r="K12" s="703"/>
      <c r="L12" s="682"/>
      <c r="M12" s="682"/>
      <c r="N12" s="689"/>
      <c r="O12" s="592"/>
      <c r="P12" s="682"/>
      <c r="Q12" s="685"/>
      <c r="R12" s="680"/>
      <c r="S12" s="681"/>
      <c r="T12" s="681"/>
      <c r="U12" s="128"/>
      <c r="V12" s="128"/>
      <c r="W12" s="128"/>
      <c r="X12" s="106">
        <f t="shared" ref="X12" si="0">SUM(X13:X203)</f>
        <v>37</v>
      </c>
      <c r="Y12" s="106">
        <f t="shared" ref="Y12" si="1">SUM(Y13:Y203)</f>
        <v>25</v>
      </c>
      <c r="Z12" s="106">
        <f t="shared" ref="Z12" si="2">SUM(Z13:Z203)</f>
        <v>18</v>
      </c>
      <c r="AA12" s="106">
        <f t="shared" ref="AA12" si="3">SUM(AA13:AA203)</f>
        <v>20</v>
      </c>
      <c r="AB12" s="106">
        <f t="shared" ref="AB12" si="4">SUM(AB13:AB203)</f>
        <v>19</v>
      </c>
      <c r="AC12" s="106">
        <f t="shared" ref="AC12" si="5">SUM(AC13:AC203)</f>
        <v>3</v>
      </c>
      <c r="AD12" s="106">
        <f t="shared" ref="AD12" si="6">SUM(AD13:AD203)</f>
        <v>1</v>
      </c>
      <c r="AE12" s="120">
        <f>SUM(X12:AD12)</f>
        <v>123</v>
      </c>
      <c r="AF12" s="106">
        <f t="shared" ref="AF12" si="7">SUM(AF13:AF204)</f>
        <v>3</v>
      </c>
      <c r="AG12" s="106">
        <f t="shared" ref="AG12" si="8">SUM(AG13:AG204)</f>
        <v>2</v>
      </c>
      <c r="AH12" s="106">
        <f t="shared" ref="AH12" si="9">SUM(AH13:AH204)</f>
        <v>1</v>
      </c>
      <c r="AI12" s="106">
        <f t="shared" ref="AI12" si="10">SUM(AI13:AI204)</f>
        <v>2</v>
      </c>
      <c r="AJ12" s="106">
        <f t="shared" ref="AJ12" si="11">SUM(AJ13:AJ204)</f>
        <v>7</v>
      </c>
      <c r="AK12" s="106">
        <f t="shared" ref="AK12" si="12">SUM(AK13:AK204)</f>
        <v>2</v>
      </c>
      <c r="AL12" s="106">
        <f t="shared" ref="AL12" si="13">SUM(AL13:AL204)</f>
        <v>0</v>
      </c>
      <c r="AM12" s="42">
        <f>SUM(AF12:AL12)</f>
        <v>17</v>
      </c>
    </row>
    <row r="13" spans="1:782 1038:1806 2062:2830 3086:3854 4110:4878 5134:5902 6158:6926 7182:7950 8206:8974 9230:9998 10254:11022 11278:12046 12302:13070 13326:14094 14350:15118 15374:16142" ht="15.6">
      <c r="A13" s="41" t="str">
        <f t="shared" ref="A13:A44" si="14">I13&amp;".."&amp;D13</f>
        <v>8..318</v>
      </c>
      <c r="B13" s="160">
        <f>IF(C13&lt;&gt;"",SUBTOTAL(103,$C$13:C13),"")</f>
        <v>1</v>
      </c>
      <c r="C13" s="161" t="s">
        <v>452</v>
      </c>
      <c r="D13" s="162">
        <v>318</v>
      </c>
      <c r="E13" s="163" t="s">
        <v>40</v>
      </c>
      <c r="F13" s="137">
        <v>3705</v>
      </c>
      <c r="G13" s="137">
        <v>0</v>
      </c>
      <c r="H13" s="137">
        <v>2613.6</v>
      </c>
      <c r="I13" s="162">
        <v>8</v>
      </c>
      <c r="J13" s="164">
        <v>318</v>
      </c>
      <c r="K13" s="165">
        <v>20486.7</v>
      </c>
      <c r="L13" s="166" t="s">
        <v>40</v>
      </c>
      <c r="M13" s="166" t="s">
        <v>397</v>
      </c>
      <c r="N13" s="167"/>
      <c r="O13" s="166"/>
      <c r="P13" s="166"/>
      <c r="Q13" s="168" t="s">
        <v>422</v>
      </c>
      <c r="R13" s="109"/>
      <c r="S13" s="104">
        <v>2613.6</v>
      </c>
      <c r="T13" s="104"/>
      <c r="U13" s="129"/>
      <c r="V13" s="224">
        <f>VLOOKUP(A13,[180]Đất!A$11:AB$165,7,0)</f>
        <v>2613.6</v>
      </c>
      <c r="W13" s="225">
        <f>H13-V13</f>
        <v>0</v>
      </c>
      <c r="X13" s="107">
        <f>IF(AND($F13&gt;0,$F13&lt;=100),1,0)</f>
        <v>0</v>
      </c>
      <c r="Y13" s="107">
        <f>IF(AND($F13&gt;100,$F13&lt;=300),1,0)</f>
        <v>0</v>
      </c>
      <c r="Z13" s="107">
        <f>IF(AND($F13&gt;300,$F13&lt;=500),1,0)</f>
        <v>0</v>
      </c>
      <c r="AA13" s="107">
        <f>IF(AND($F13&gt;500,$F13&lt;=1000),1,0)</f>
        <v>0</v>
      </c>
      <c r="AB13" s="107">
        <f>IF(AND($F13&gt;1000,$F13&lt;=3000),1,0)</f>
        <v>0</v>
      </c>
      <c r="AC13" s="107">
        <f>IF(AND($F13&gt;3000,$F13&lt;=10000),1,0)</f>
        <v>1</v>
      </c>
      <c r="AD13" s="107">
        <f>IF(AND($F13&gt;10000,$F13&lt;=100000),1,0)</f>
        <v>0</v>
      </c>
      <c r="AF13" s="107">
        <f t="shared" ref="AF13:AF44" si="15">IF(AND(G13&lt;=100,G13&gt;0),1,0)</f>
        <v>0</v>
      </c>
      <c r="AG13" s="107">
        <f>IF(AND($G13&gt;100,$G13&lt;=300),1,0)</f>
        <v>0</v>
      </c>
      <c r="AH13" s="107">
        <f>IF(AND($G13&gt;300,$G13&lt;=500),1,0)</f>
        <v>0</v>
      </c>
      <c r="AI13" s="107">
        <f>IF(AND($G13&gt;500,$G13&lt;=1000),1,0)</f>
        <v>0</v>
      </c>
      <c r="AJ13" s="107">
        <f>IF(AND($G13&gt;1000,$G13&lt;=3000),1,0)</f>
        <v>0</v>
      </c>
      <c r="AK13" s="107">
        <f>IF(AND($G13&gt;3000,$G13&lt;=10000),1,0)</f>
        <v>0</v>
      </c>
      <c r="AL13" s="107">
        <f>IF(AND($G13&gt;10000,$G13&lt;=100000),1,0)</f>
        <v>0</v>
      </c>
    </row>
    <row r="14" spans="1:782 1038:1806 2062:2830 3086:3854 4110:4878 5134:5902 6158:6926 7182:7950 8206:8974 9230:9998 10254:11022 11278:12046 12302:13070 13326:14094 14350:15118 15374:16142" s="222" customFormat="1" ht="31.2">
      <c r="A14" s="41" t="str">
        <f t="shared" si="14"/>
        <v>8..327</v>
      </c>
      <c r="B14" s="223">
        <f>IF(C14&lt;&gt;"",SUBTOTAL(103,$C$13:C14),"")</f>
        <v>2</v>
      </c>
      <c r="C14" s="220" t="s">
        <v>398</v>
      </c>
      <c r="D14" s="210">
        <v>327</v>
      </c>
      <c r="E14" s="211" t="s">
        <v>64</v>
      </c>
      <c r="F14" s="212">
        <v>1517</v>
      </c>
      <c r="G14" s="212">
        <v>0</v>
      </c>
      <c r="H14" s="212">
        <v>436</v>
      </c>
      <c r="I14" s="210">
        <v>8</v>
      </c>
      <c r="J14" s="213">
        <v>327</v>
      </c>
      <c r="K14" s="214">
        <v>1517</v>
      </c>
      <c r="L14" s="215" t="s">
        <v>64</v>
      </c>
      <c r="M14" s="215" t="s">
        <v>325</v>
      </c>
      <c r="N14" s="99">
        <f>F14+G14-K14</f>
        <v>0</v>
      </c>
      <c r="O14" s="50"/>
      <c r="P14" s="50" t="s">
        <v>326</v>
      </c>
      <c r="Q14" s="216" t="s">
        <v>393</v>
      </c>
      <c r="R14" s="252"/>
      <c r="S14" s="252">
        <v>436</v>
      </c>
      <c r="T14" s="252"/>
      <c r="U14" s="253" t="s">
        <v>394</v>
      </c>
      <c r="V14" s="224" t="e">
        <f>VLOOKUP(A14,[180]Đất!A$11:AB$165,7,0)</f>
        <v>#N/A</v>
      </c>
      <c r="W14" s="225" t="e">
        <f t="shared" ref="W14:W77" si="16">H14-V14</f>
        <v>#N/A</v>
      </c>
      <c r="X14" s="107">
        <f t="shared" ref="X14:X77" si="17">IF(AND($F14&gt;0,$F14&lt;=100),1,0)</f>
        <v>0</v>
      </c>
      <c r="Y14" s="107">
        <f t="shared" ref="Y14:Y77" si="18">IF(AND($F14&gt;100,$F14&lt;=300),1,0)</f>
        <v>0</v>
      </c>
      <c r="Z14" s="107">
        <f t="shared" ref="Z14:Z77" si="19">IF(AND($F14&gt;300,$F14&lt;=500),1,0)</f>
        <v>0</v>
      </c>
      <c r="AA14" s="107">
        <f t="shared" ref="AA14:AA77" si="20">IF(AND($F14&gt;500,$F14&lt;=1000),1,0)</f>
        <v>0</v>
      </c>
      <c r="AB14" s="107">
        <f t="shared" ref="AB14:AB77" si="21">IF(AND($F14&gt;1000,$F14&lt;=3000),1,0)</f>
        <v>1</v>
      </c>
      <c r="AC14" s="107">
        <f t="shared" ref="AC14:AC77" si="22">IF(AND($F14&gt;3000,$F14&lt;=10000),1,0)</f>
        <v>0</v>
      </c>
      <c r="AD14" s="107">
        <f t="shared" ref="AD14:AD77" si="23">IF(AND($F14&gt;10000,$F14&lt;=100000),1,0)</f>
        <v>0</v>
      </c>
      <c r="AE14" s="41"/>
      <c r="AF14" s="107">
        <f t="shared" si="15"/>
        <v>0</v>
      </c>
      <c r="AG14" s="107">
        <f t="shared" ref="AG14:AG77" si="24">IF(AND($G14&gt;100,$G14&lt;=300),1,0)</f>
        <v>0</v>
      </c>
      <c r="AH14" s="107">
        <f t="shared" ref="AH14:AH77" si="25">IF(AND($G14&gt;300,$G14&lt;=500),1,0)</f>
        <v>0</v>
      </c>
      <c r="AI14" s="107">
        <f t="shared" ref="AI14:AI77" si="26">IF(AND($G14&gt;500,$G14&lt;=1000),1,0)</f>
        <v>0</v>
      </c>
      <c r="AJ14" s="107">
        <f t="shared" ref="AJ14:AJ77" si="27">IF(AND($G14&gt;1000,$G14&lt;=3000),1,0)</f>
        <v>0</v>
      </c>
      <c r="AK14" s="107">
        <f t="shared" ref="AK14:AK77" si="28">IF(AND($G14&gt;3000,$G14&lt;=10000),1,0)</f>
        <v>0</v>
      </c>
      <c r="AL14" s="107">
        <f t="shared" ref="AL14:AL77" si="29">IF(AND($G14&gt;10000,$G14&lt;=100000),1,0)</f>
        <v>0</v>
      </c>
      <c r="AM14" s="41"/>
      <c r="AN14" s="41"/>
      <c r="JJ14" s="41"/>
      <c r="TF14" s="41"/>
      <c r="ADB14" s="41"/>
      <c r="AMX14" s="41"/>
      <c r="AWT14" s="41"/>
      <c r="BGP14" s="41"/>
      <c r="BQL14" s="41"/>
      <c r="CAH14" s="41"/>
      <c r="CKD14" s="41"/>
      <c r="CTZ14" s="41"/>
      <c r="DDV14" s="41"/>
      <c r="DNR14" s="41"/>
      <c r="DXN14" s="41"/>
      <c r="EHJ14" s="41"/>
      <c r="ERF14" s="41"/>
      <c r="FBB14" s="41"/>
      <c r="FKX14" s="41"/>
      <c r="FUT14" s="41"/>
      <c r="GEP14" s="41"/>
      <c r="GOL14" s="41"/>
      <c r="GYH14" s="41"/>
      <c r="HID14" s="41"/>
      <c r="HRZ14" s="41"/>
      <c r="IBV14" s="41"/>
      <c r="ILR14" s="41"/>
      <c r="IVN14" s="41"/>
      <c r="JFJ14" s="41"/>
      <c r="JPF14" s="41"/>
      <c r="JZB14" s="41"/>
      <c r="KIX14" s="41"/>
      <c r="KST14" s="41"/>
      <c r="LCP14" s="41"/>
      <c r="LML14" s="41"/>
      <c r="LWH14" s="41"/>
      <c r="MGD14" s="41"/>
      <c r="MPZ14" s="41"/>
      <c r="MZV14" s="41"/>
      <c r="NJR14" s="41"/>
      <c r="NTN14" s="41"/>
      <c r="ODJ14" s="41"/>
      <c r="ONF14" s="41"/>
      <c r="OXB14" s="41"/>
      <c r="PGX14" s="41"/>
      <c r="PQT14" s="41"/>
      <c r="QAP14" s="41"/>
      <c r="QKL14" s="41"/>
      <c r="QUH14" s="41"/>
      <c r="RED14" s="41"/>
      <c r="RNZ14" s="41"/>
      <c r="RXV14" s="41"/>
      <c r="SHR14" s="41"/>
      <c r="SRN14" s="41"/>
      <c r="TBJ14" s="41"/>
      <c r="TLF14" s="41"/>
      <c r="TVB14" s="41"/>
      <c r="UEX14" s="41"/>
      <c r="UOT14" s="41"/>
      <c r="UYP14" s="41"/>
      <c r="VIL14" s="41"/>
      <c r="VSH14" s="41"/>
      <c r="WCD14" s="41"/>
      <c r="WLZ14" s="41"/>
      <c r="WVV14" s="41"/>
    </row>
    <row r="15" spans="1:782 1038:1806 2062:2830 3086:3854 4110:4878 5134:5902 6158:6926 7182:7950 8206:8974 9230:9998 10254:11022 11278:12046 12302:13070 13326:14094 14350:15118 15374:16142" ht="15.6">
      <c r="A15" s="41" t="str">
        <f t="shared" si="14"/>
        <v>8..330</v>
      </c>
      <c r="B15" s="169">
        <f>IF(C15&lt;&gt;"",SUBTOTAL(103,$C$13:C15),"")</f>
        <v>3</v>
      </c>
      <c r="C15" s="96" t="s">
        <v>452</v>
      </c>
      <c r="D15" s="47">
        <v>330</v>
      </c>
      <c r="E15" s="48" t="s">
        <v>52</v>
      </c>
      <c r="F15" s="49">
        <v>0</v>
      </c>
      <c r="G15" s="49">
        <v>1006</v>
      </c>
      <c r="H15" s="49">
        <v>54.6</v>
      </c>
      <c r="I15" s="47">
        <v>8</v>
      </c>
      <c r="J15" s="158">
        <v>330</v>
      </c>
      <c r="K15" s="91">
        <v>1569.3</v>
      </c>
      <c r="L15" s="50" t="s">
        <v>52</v>
      </c>
      <c r="M15" s="50" t="s">
        <v>397</v>
      </c>
      <c r="N15" s="99"/>
      <c r="O15" s="50"/>
      <c r="P15" s="50"/>
      <c r="Q15" s="170" t="s">
        <v>422</v>
      </c>
      <c r="R15" s="108"/>
      <c r="S15" s="108">
        <v>54.6</v>
      </c>
      <c r="T15" s="108">
        <v>1</v>
      </c>
      <c r="U15" s="129"/>
      <c r="V15" s="224">
        <f>VLOOKUP(A15,[180]Đất!A$11:AB$165,7,0)</f>
        <v>54.6</v>
      </c>
      <c r="W15" s="225">
        <f t="shared" si="16"/>
        <v>0</v>
      </c>
      <c r="X15" s="107">
        <f t="shared" si="17"/>
        <v>0</v>
      </c>
      <c r="Y15" s="107">
        <f t="shared" si="18"/>
        <v>0</v>
      </c>
      <c r="Z15" s="107">
        <f t="shared" si="19"/>
        <v>0</v>
      </c>
      <c r="AA15" s="107">
        <f t="shared" si="20"/>
        <v>0</v>
      </c>
      <c r="AB15" s="107">
        <f t="shared" si="21"/>
        <v>0</v>
      </c>
      <c r="AC15" s="107">
        <f t="shared" si="22"/>
        <v>0</v>
      </c>
      <c r="AD15" s="107">
        <f t="shared" si="23"/>
        <v>0</v>
      </c>
      <c r="AF15" s="107">
        <f t="shared" si="15"/>
        <v>0</v>
      </c>
      <c r="AG15" s="107">
        <f t="shared" si="24"/>
        <v>0</v>
      </c>
      <c r="AH15" s="107">
        <f t="shared" si="25"/>
        <v>0</v>
      </c>
      <c r="AI15" s="107">
        <f t="shared" si="26"/>
        <v>0</v>
      </c>
      <c r="AJ15" s="107">
        <f t="shared" si="27"/>
        <v>1</v>
      </c>
      <c r="AK15" s="107">
        <f t="shared" si="28"/>
        <v>0</v>
      </c>
      <c r="AL15" s="107">
        <f t="shared" si="29"/>
        <v>0</v>
      </c>
    </row>
    <row r="16" spans="1:782 1038:1806 2062:2830 3086:3854 4110:4878 5134:5902 6158:6926 7182:7950 8206:8974 9230:9998 10254:11022 11278:12046 12302:13070 13326:14094 14350:15118 15374:16142" ht="15.6">
      <c r="A16" s="41" t="str">
        <f t="shared" si="14"/>
        <v>8..414</v>
      </c>
      <c r="B16" s="169">
        <f>IF(C16&lt;&gt;"",SUBTOTAL(103,$C$13:C16),"")</f>
        <v>4</v>
      </c>
      <c r="C16" s="51" t="s">
        <v>452</v>
      </c>
      <c r="D16" s="47" t="s">
        <v>71</v>
      </c>
      <c r="E16" s="48" t="s">
        <v>61</v>
      </c>
      <c r="F16" s="49">
        <v>1680</v>
      </c>
      <c r="G16" s="49">
        <v>0</v>
      </c>
      <c r="H16" s="49">
        <v>1081.8</v>
      </c>
      <c r="I16" s="47" t="s">
        <v>56</v>
      </c>
      <c r="J16" s="158" t="s">
        <v>71</v>
      </c>
      <c r="K16" s="99">
        <v>1680</v>
      </c>
      <c r="L16" s="50" t="s">
        <v>61</v>
      </c>
      <c r="M16" s="50" t="s">
        <v>397</v>
      </c>
      <c r="N16" s="99"/>
      <c r="O16" s="50"/>
      <c r="P16" s="50"/>
      <c r="Q16" s="170" t="s">
        <v>422</v>
      </c>
      <c r="R16" s="109"/>
      <c r="S16" s="104">
        <v>1081.8</v>
      </c>
      <c r="T16" s="104"/>
      <c r="U16" s="129"/>
      <c r="V16" s="224">
        <f>VLOOKUP(A16,[180]Đất!A$11:AB$165,7,0)</f>
        <v>1081.8</v>
      </c>
      <c r="W16" s="225">
        <f t="shared" si="16"/>
        <v>0</v>
      </c>
      <c r="X16" s="107">
        <f t="shared" si="17"/>
        <v>0</v>
      </c>
      <c r="Y16" s="107">
        <f t="shared" si="18"/>
        <v>0</v>
      </c>
      <c r="Z16" s="107">
        <f t="shared" si="19"/>
        <v>0</v>
      </c>
      <c r="AA16" s="107">
        <f t="shared" si="20"/>
        <v>0</v>
      </c>
      <c r="AB16" s="107">
        <f t="shared" si="21"/>
        <v>1</v>
      </c>
      <c r="AC16" s="107">
        <f t="shared" si="22"/>
        <v>0</v>
      </c>
      <c r="AD16" s="107">
        <f t="shared" si="23"/>
        <v>0</v>
      </c>
      <c r="AF16" s="107">
        <f t="shared" si="15"/>
        <v>0</v>
      </c>
      <c r="AG16" s="107">
        <f t="shared" si="24"/>
        <v>0</v>
      </c>
      <c r="AH16" s="107">
        <f t="shared" si="25"/>
        <v>0</v>
      </c>
      <c r="AI16" s="107">
        <f t="shared" si="26"/>
        <v>0</v>
      </c>
      <c r="AJ16" s="107">
        <f t="shared" si="27"/>
        <v>0</v>
      </c>
      <c r="AK16" s="107">
        <f t="shared" si="28"/>
        <v>0</v>
      </c>
      <c r="AL16" s="107">
        <f t="shared" si="29"/>
        <v>0</v>
      </c>
    </row>
    <row r="17" spans="1:38" ht="15.6">
      <c r="A17" s="41" t="str">
        <f t="shared" si="14"/>
        <v>8..425</v>
      </c>
      <c r="B17" s="169">
        <f>IF(C17&lt;&gt;"",SUBTOTAL(103,$C$13:C17),"")</f>
        <v>5</v>
      </c>
      <c r="C17" s="51" t="s">
        <v>452</v>
      </c>
      <c r="D17" s="47" t="s">
        <v>72</v>
      </c>
      <c r="E17" s="48" t="s">
        <v>73</v>
      </c>
      <c r="F17" s="49">
        <v>1533</v>
      </c>
      <c r="G17" s="49">
        <v>0</v>
      </c>
      <c r="H17" s="49">
        <v>783.4</v>
      </c>
      <c r="I17" s="47" t="s">
        <v>56</v>
      </c>
      <c r="J17" s="158" t="s">
        <v>72</v>
      </c>
      <c r="K17" s="99">
        <v>1533</v>
      </c>
      <c r="L17" s="50" t="s">
        <v>73</v>
      </c>
      <c r="M17" s="88" t="s">
        <v>389</v>
      </c>
      <c r="N17" s="99"/>
      <c r="O17" s="50"/>
      <c r="P17" s="50" t="s">
        <v>327</v>
      </c>
      <c r="Q17" s="170" t="s">
        <v>422</v>
      </c>
      <c r="R17" s="109"/>
      <c r="S17" s="104">
        <v>783.4</v>
      </c>
      <c r="T17" s="104"/>
      <c r="U17" s="129"/>
      <c r="V17" s="224">
        <f>VLOOKUP(A17,[180]Đất!A$11:AB$165,7,0)</f>
        <v>783.4</v>
      </c>
      <c r="W17" s="225">
        <f t="shared" si="16"/>
        <v>0</v>
      </c>
      <c r="X17" s="107">
        <f t="shared" si="17"/>
        <v>0</v>
      </c>
      <c r="Y17" s="107">
        <f t="shared" si="18"/>
        <v>0</v>
      </c>
      <c r="Z17" s="107">
        <f t="shared" si="19"/>
        <v>0</v>
      </c>
      <c r="AA17" s="107">
        <f t="shared" si="20"/>
        <v>0</v>
      </c>
      <c r="AB17" s="107">
        <f t="shared" si="21"/>
        <v>1</v>
      </c>
      <c r="AC17" s="107">
        <f t="shared" si="22"/>
        <v>0</v>
      </c>
      <c r="AD17" s="107">
        <f t="shared" si="23"/>
        <v>0</v>
      </c>
      <c r="AF17" s="107">
        <f t="shared" si="15"/>
        <v>0</v>
      </c>
      <c r="AG17" s="107">
        <f t="shared" si="24"/>
        <v>0</v>
      </c>
      <c r="AH17" s="107">
        <f t="shared" si="25"/>
        <v>0</v>
      </c>
      <c r="AI17" s="107">
        <f t="shared" si="26"/>
        <v>0</v>
      </c>
      <c r="AJ17" s="107">
        <f t="shared" si="27"/>
        <v>0</v>
      </c>
      <c r="AK17" s="107">
        <f t="shared" si="28"/>
        <v>0</v>
      </c>
      <c r="AL17" s="107">
        <f t="shared" si="29"/>
        <v>0</v>
      </c>
    </row>
    <row r="18" spans="1:38" ht="15.6">
      <c r="A18" s="41" t="str">
        <f t="shared" si="14"/>
        <v>8..430</v>
      </c>
      <c r="B18" s="169">
        <f>IF(C18&lt;&gt;"",SUBTOTAL(103,$C$13:C18),"")</f>
        <v>6</v>
      </c>
      <c r="C18" s="51" t="s">
        <v>425</v>
      </c>
      <c r="D18" s="47" t="s">
        <v>74</v>
      </c>
      <c r="E18" s="48" t="s">
        <v>64</v>
      </c>
      <c r="F18" s="49">
        <v>452</v>
      </c>
      <c r="G18" s="49">
        <v>0</v>
      </c>
      <c r="H18" s="49">
        <v>156.19999999999999</v>
      </c>
      <c r="I18" s="47" t="s">
        <v>56</v>
      </c>
      <c r="J18" s="158">
        <v>430</v>
      </c>
      <c r="K18" s="91">
        <v>452</v>
      </c>
      <c r="L18" s="50" t="s">
        <v>64</v>
      </c>
      <c r="M18" s="50" t="s">
        <v>328</v>
      </c>
      <c r="N18" s="99">
        <f>F18+G18-K18</f>
        <v>0</v>
      </c>
      <c r="O18" s="50" t="s">
        <v>386</v>
      </c>
      <c r="P18" s="50" t="s">
        <v>326</v>
      </c>
      <c r="Q18" s="170" t="s">
        <v>422</v>
      </c>
      <c r="R18" s="109"/>
      <c r="S18" s="104">
        <v>156.19999999999999</v>
      </c>
      <c r="T18" s="104"/>
      <c r="U18" s="129" t="s">
        <v>394</v>
      </c>
      <c r="V18" s="224">
        <f>VLOOKUP(A18,[180]Đất!A$11:AB$165,7,0)</f>
        <v>156.19999999999999</v>
      </c>
      <c r="W18" s="225">
        <f t="shared" si="16"/>
        <v>0</v>
      </c>
      <c r="X18" s="107">
        <f t="shared" si="17"/>
        <v>0</v>
      </c>
      <c r="Y18" s="107">
        <f t="shared" si="18"/>
        <v>0</v>
      </c>
      <c r="Z18" s="107">
        <f t="shared" si="19"/>
        <v>1</v>
      </c>
      <c r="AA18" s="107">
        <f t="shared" si="20"/>
        <v>0</v>
      </c>
      <c r="AB18" s="107">
        <f t="shared" si="21"/>
        <v>0</v>
      </c>
      <c r="AC18" s="107">
        <f t="shared" si="22"/>
        <v>0</v>
      </c>
      <c r="AD18" s="107">
        <f t="shared" si="23"/>
        <v>0</v>
      </c>
      <c r="AF18" s="107">
        <f t="shared" si="15"/>
        <v>0</v>
      </c>
      <c r="AG18" s="107">
        <f t="shared" si="24"/>
        <v>0</v>
      </c>
      <c r="AH18" s="107">
        <f t="shared" si="25"/>
        <v>0</v>
      </c>
      <c r="AI18" s="107">
        <f t="shared" si="26"/>
        <v>0</v>
      </c>
      <c r="AJ18" s="107">
        <f t="shared" si="27"/>
        <v>0</v>
      </c>
      <c r="AK18" s="107">
        <f t="shared" si="28"/>
        <v>0</v>
      </c>
      <c r="AL18" s="107">
        <f t="shared" si="29"/>
        <v>0</v>
      </c>
    </row>
    <row r="19" spans="1:38" ht="15.6">
      <c r="A19" s="41" t="str">
        <f t="shared" si="14"/>
        <v>8..476</v>
      </c>
      <c r="B19" s="169">
        <f>IF(C19&lt;&gt;"",SUBTOTAL(103,$C$13:C19),"")</f>
        <v>7</v>
      </c>
      <c r="C19" s="51" t="s">
        <v>452</v>
      </c>
      <c r="D19" s="47" t="s">
        <v>75</v>
      </c>
      <c r="E19" s="48" t="s">
        <v>52</v>
      </c>
      <c r="F19" s="49">
        <v>110</v>
      </c>
      <c r="G19" s="49">
        <v>0</v>
      </c>
      <c r="H19" s="49">
        <v>110</v>
      </c>
      <c r="I19" s="47" t="s">
        <v>56</v>
      </c>
      <c r="J19" s="158" t="s">
        <v>75</v>
      </c>
      <c r="K19" s="99">
        <v>110</v>
      </c>
      <c r="L19" s="50" t="s">
        <v>52</v>
      </c>
      <c r="M19" s="50" t="s">
        <v>397</v>
      </c>
      <c r="N19" s="99"/>
      <c r="O19" s="50"/>
      <c r="P19" s="50"/>
      <c r="Q19" s="170" t="s">
        <v>422</v>
      </c>
      <c r="R19" s="109"/>
      <c r="S19" s="104">
        <v>110</v>
      </c>
      <c r="T19" s="104"/>
      <c r="U19" s="129"/>
      <c r="V19" s="224">
        <f>VLOOKUP(A19,[180]Đất!A$11:AB$165,7,0)</f>
        <v>110</v>
      </c>
      <c r="W19" s="225">
        <f t="shared" si="16"/>
        <v>0</v>
      </c>
      <c r="X19" s="107">
        <f t="shared" si="17"/>
        <v>0</v>
      </c>
      <c r="Y19" s="107">
        <f t="shared" si="18"/>
        <v>1</v>
      </c>
      <c r="Z19" s="107">
        <f t="shared" si="19"/>
        <v>0</v>
      </c>
      <c r="AA19" s="107">
        <f t="shared" si="20"/>
        <v>0</v>
      </c>
      <c r="AB19" s="107">
        <f t="shared" si="21"/>
        <v>0</v>
      </c>
      <c r="AC19" s="107">
        <f t="shared" si="22"/>
        <v>0</v>
      </c>
      <c r="AD19" s="107">
        <f t="shared" si="23"/>
        <v>0</v>
      </c>
      <c r="AF19" s="107">
        <f t="shared" si="15"/>
        <v>0</v>
      </c>
      <c r="AG19" s="107">
        <f t="shared" si="24"/>
        <v>0</v>
      </c>
      <c r="AH19" s="107">
        <f t="shared" si="25"/>
        <v>0</v>
      </c>
      <c r="AI19" s="107">
        <f t="shared" si="26"/>
        <v>0</v>
      </c>
      <c r="AJ19" s="107">
        <f t="shared" si="27"/>
        <v>0</v>
      </c>
      <c r="AK19" s="107">
        <f t="shared" si="28"/>
        <v>0</v>
      </c>
      <c r="AL19" s="107">
        <f t="shared" si="29"/>
        <v>0</v>
      </c>
    </row>
    <row r="20" spans="1:38" ht="15.6">
      <c r="A20" s="41" t="str">
        <f t="shared" si="14"/>
        <v>8..485</v>
      </c>
      <c r="B20" s="169">
        <f>IF(C20&lt;&gt;"",SUBTOTAL(103,$C$13:C20),"")</f>
        <v>8</v>
      </c>
      <c r="C20" s="51" t="s">
        <v>452</v>
      </c>
      <c r="D20" s="47" t="s">
        <v>77</v>
      </c>
      <c r="E20" s="48" t="s">
        <v>52</v>
      </c>
      <c r="F20" s="49">
        <v>4</v>
      </c>
      <c r="G20" s="49">
        <v>0</v>
      </c>
      <c r="H20" s="49">
        <v>0</v>
      </c>
      <c r="I20" s="47" t="s">
        <v>56</v>
      </c>
      <c r="J20" s="158" t="s">
        <v>77</v>
      </c>
      <c r="K20" s="99">
        <v>4</v>
      </c>
      <c r="L20" s="50" t="s">
        <v>52</v>
      </c>
      <c r="M20" s="50" t="s">
        <v>397</v>
      </c>
      <c r="N20" s="99"/>
      <c r="O20" s="50"/>
      <c r="P20" s="50"/>
      <c r="Q20" s="170">
        <v>0</v>
      </c>
      <c r="R20" s="109"/>
      <c r="S20" s="104">
        <v>0</v>
      </c>
      <c r="T20" s="104"/>
      <c r="U20" s="129"/>
      <c r="V20" s="224">
        <f>VLOOKUP(A20,[180]Đất!A$11:AB$165,7,0)</f>
        <v>0</v>
      </c>
      <c r="W20" s="225">
        <f t="shared" si="16"/>
        <v>0</v>
      </c>
      <c r="X20" s="107">
        <f t="shared" si="17"/>
        <v>1</v>
      </c>
      <c r="Y20" s="107">
        <f t="shared" si="18"/>
        <v>0</v>
      </c>
      <c r="Z20" s="107">
        <f t="shared" si="19"/>
        <v>0</v>
      </c>
      <c r="AA20" s="107">
        <f t="shared" si="20"/>
        <v>0</v>
      </c>
      <c r="AB20" s="107">
        <f t="shared" si="21"/>
        <v>0</v>
      </c>
      <c r="AC20" s="107">
        <f t="shared" si="22"/>
        <v>0</v>
      </c>
      <c r="AD20" s="107">
        <f t="shared" si="23"/>
        <v>0</v>
      </c>
      <c r="AF20" s="107">
        <f t="shared" si="15"/>
        <v>0</v>
      </c>
      <c r="AG20" s="107">
        <f t="shared" si="24"/>
        <v>0</v>
      </c>
      <c r="AH20" s="107">
        <f t="shared" si="25"/>
        <v>0</v>
      </c>
      <c r="AI20" s="107">
        <f t="shared" si="26"/>
        <v>0</v>
      </c>
      <c r="AJ20" s="107">
        <f t="shared" si="27"/>
        <v>0</v>
      </c>
      <c r="AK20" s="107">
        <f t="shared" si="28"/>
        <v>0</v>
      </c>
      <c r="AL20" s="107">
        <f t="shared" si="29"/>
        <v>0</v>
      </c>
    </row>
    <row r="21" spans="1:38" ht="15.6">
      <c r="A21" s="41" t="str">
        <f t="shared" si="14"/>
        <v>8..531</v>
      </c>
      <c r="B21" s="169">
        <f>IF(C21&lt;&gt;"",SUBTOTAL(103,$C$13:C21),"")</f>
        <v>9</v>
      </c>
      <c r="C21" s="51" t="s">
        <v>452</v>
      </c>
      <c r="D21" s="47" t="s">
        <v>83</v>
      </c>
      <c r="E21" s="48" t="s">
        <v>52</v>
      </c>
      <c r="F21" s="49">
        <v>119</v>
      </c>
      <c r="G21" s="49">
        <v>0</v>
      </c>
      <c r="H21" s="49">
        <v>119</v>
      </c>
      <c r="I21" s="47" t="s">
        <v>56</v>
      </c>
      <c r="J21" s="158" t="s">
        <v>83</v>
      </c>
      <c r="K21" s="99">
        <v>119</v>
      </c>
      <c r="L21" s="50" t="s">
        <v>52</v>
      </c>
      <c r="M21" s="50" t="s">
        <v>397</v>
      </c>
      <c r="N21" s="99"/>
      <c r="O21" s="50"/>
      <c r="P21" s="50"/>
      <c r="Q21" s="170" t="s">
        <v>422</v>
      </c>
      <c r="R21" s="109"/>
      <c r="S21" s="104">
        <v>119</v>
      </c>
      <c r="T21" s="104"/>
      <c r="U21" s="129"/>
      <c r="V21" s="224">
        <f>VLOOKUP(A21,[180]Đất!A$11:AB$165,7,0)</f>
        <v>119</v>
      </c>
      <c r="W21" s="225">
        <f t="shared" si="16"/>
        <v>0</v>
      </c>
      <c r="X21" s="107">
        <f t="shared" si="17"/>
        <v>0</v>
      </c>
      <c r="Y21" s="107">
        <f t="shared" si="18"/>
        <v>1</v>
      </c>
      <c r="Z21" s="107">
        <f t="shared" si="19"/>
        <v>0</v>
      </c>
      <c r="AA21" s="107">
        <f t="shared" si="20"/>
        <v>0</v>
      </c>
      <c r="AB21" s="107">
        <f t="shared" si="21"/>
        <v>0</v>
      </c>
      <c r="AC21" s="107">
        <f t="shared" si="22"/>
        <v>0</v>
      </c>
      <c r="AD21" s="107">
        <f t="shared" si="23"/>
        <v>0</v>
      </c>
      <c r="AF21" s="107">
        <f t="shared" si="15"/>
        <v>0</v>
      </c>
      <c r="AG21" s="107">
        <f t="shared" si="24"/>
        <v>0</v>
      </c>
      <c r="AH21" s="107">
        <f t="shared" si="25"/>
        <v>0</v>
      </c>
      <c r="AI21" s="107">
        <f t="shared" si="26"/>
        <v>0</v>
      </c>
      <c r="AJ21" s="107">
        <f t="shared" si="27"/>
        <v>0</v>
      </c>
      <c r="AK21" s="107">
        <f t="shared" si="28"/>
        <v>0</v>
      </c>
      <c r="AL21" s="107">
        <f t="shared" si="29"/>
        <v>0</v>
      </c>
    </row>
    <row r="22" spans="1:38" ht="15.6">
      <c r="A22" s="41" t="str">
        <f t="shared" si="14"/>
        <v>8..534</v>
      </c>
      <c r="B22" s="169">
        <f>IF(C22&lt;&gt;"",SUBTOTAL(103,$C$13:C22),"")</f>
        <v>10</v>
      </c>
      <c r="C22" s="51" t="s">
        <v>452</v>
      </c>
      <c r="D22" s="47" t="s">
        <v>85</v>
      </c>
      <c r="E22" s="48" t="s">
        <v>47</v>
      </c>
      <c r="F22" s="49">
        <v>608</v>
      </c>
      <c r="G22" s="49">
        <v>0</v>
      </c>
      <c r="H22" s="49">
        <v>410.4</v>
      </c>
      <c r="I22" s="47" t="s">
        <v>56</v>
      </c>
      <c r="J22" s="158" t="s">
        <v>85</v>
      </c>
      <c r="K22" s="99">
        <v>608</v>
      </c>
      <c r="L22" s="50" t="s">
        <v>47</v>
      </c>
      <c r="M22" s="50" t="s">
        <v>397</v>
      </c>
      <c r="N22" s="99"/>
      <c r="O22" s="50"/>
      <c r="P22" s="50"/>
      <c r="Q22" s="170" t="s">
        <v>422</v>
      </c>
      <c r="R22" s="109"/>
      <c r="S22" s="104">
        <v>410.4</v>
      </c>
      <c r="T22" s="104"/>
      <c r="U22" s="129"/>
      <c r="V22" s="224">
        <f>VLOOKUP(A22,[180]Đất!A$11:AB$165,7,0)</f>
        <v>410.4</v>
      </c>
      <c r="W22" s="225">
        <f t="shared" si="16"/>
        <v>0</v>
      </c>
      <c r="X22" s="107">
        <f t="shared" si="17"/>
        <v>0</v>
      </c>
      <c r="Y22" s="107">
        <f t="shared" si="18"/>
        <v>0</v>
      </c>
      <c r="Z22" s="107">
        <f t="shared" si="19"/>
        <v>0</v>
      </c>
      <c r="AA22" s="107">
        <f t="shared" si="20"/>
        <v>1</v>
      </c>
      <c r="AB22" s="107">
        <f t="shared" si="21"/>
        <v>0</v>
      </c>
      <c r="AC22" s="107">
        <f t="shared" si="22"/>
        <v>0</v>
      </c>
      <c r="AD22" s="107">
        <f t="shared" si="23"/>
        <v>0</v>
      </c>
      <c r="AF22" s="107">
        <f t="shared" si="15"/>
        <v>0</v>
      </c>
      <c r="AG22" s="107">
        <f t="shared" si="24"/>
        <v>0</v>
      </c>
      <c r="AH22" s="107">
        <f t="shared" si="25"/>
        <v>0</v>
      </c>
      <c r="AI22" s="107">
        <f t="shared" si="26"/>
        <v>0</v>
      </c>
      <c r="AJ22" s="107">
        <f t="shared" si="27"/>
        <v>0</v>
      </c>
      <c r="AK22" s="107">
        <f t="shared" si="28"/>
        <v>0</v>
      </c>
      <c r="AL22" s="107">
        <f t="shared" si="29"/>
        <v>0</v>
      </c>
    </row>
    <row r="23" spans="1:38" ht="15.6">
      <c r="A23" s="41" t="str">
        <f t="shared" si="14"/>
        <v>8..598</v>
      </c>
      <c r="B23" s="169">
        <f>IF(C23&lt;&gt;"",SUBTOTAL(103,$C$13:C23),"")</f>
        <v>11</v>
      </c>
      <c r="C23" s="51" t="s">
        <v>452</v>
      </c>
      <c r="D23" s="47" t="s">
        <v>42</v>
      </c>
      <c r="E23" s="48" t="s">
        <v>61</v>
      </c>
      <c r="F23" s="49">
        <v>677</v>
      </c>
      <c r="G23" s="49">
        <v>0</v>
      </c>
      <c r="H23" s="49">
        <v>429.8</v>
      </c>
      <c r="I23" s="47" t="s">
        <v>56</v>
      </c>
      <c r="J23" s="158" t="s">
        <v>42</v>
      </c>
      <c r="K23" s="99">
        <v>677</v>
      </c>
      <c r="L23" s="50" t="s">
        <v>61</v>
      </c>
      <c r="M23" s="50" t="s">
        <v>397</v>
      </c>
      <c r="N23" s="99"/>
      <c r="O23" s="50"/>
      <c r="P23" s="50"/>
      <c r="Q23" s="170" t="s">
        <v>422</v>
      </c>
      <c r="R23" s="109"/>
      <c r="S23" s="104">
        <v>429.8</v>
      </c>
      <c r="T23" s="104"/>
      <c r="U23" s="129"/>
      <c r="V23" s="224">
        <f>VLOOKUP(A23,[180]Đất!A$11:AB$165,7,0)</f>
        <v>429.8</v>
      </c>
      <c r="W23" s="225">
        <f t="shared" si="16"/>
        <v>0</v>
      </c>
      <c r="X23" s="107">
        <f t="shared" si="17"/>
        <v>0</v>
      </c>
      <c r="Y23" s="107">
        <f t="shared" si="18"/>
        <v>0</v>
      </c>
      <c r="Z23" s="107">
        <f t="shared" si="19"/>
        <v>0</v>
      </c>
      <c r="AA23" s="107">
        <f t="shared" si="20"/>
        <v>1</v>
      </c>
      <c r="AB23" s="107">
        <f t="shared" si="21"/>
        <v>0</v>
      </c>
      <c r="AC23" s="107">
        <f t="shared" si="22"/>
        <v>0</v>
      </c>
      <c r="AD23" s="107">
        <f t="shared" si="23"/>
        <v>0</v>
      </c>
      <c r="AF23" s="107">
        <f t="shared" si="15"/>
        <v>0</v>
      </c>
      <c r="AG23" s="107">
        <f t="shared" si="24"/>
        <v>0</v>
      </c>
      <c r="AH23" s="107">
        <f t="shared" si="25"/>
        <v>0</v>
      </c>
      <c r="AI23" s="107">
        <f t="shared" si="26"/>
        <v>0</v>
      </c>
      <c r="AJ23" s="107">
        <f t="shared" si="27"/>
        <v>0</v>
      </c>
      <c r="AK23" s="107">
        <f t="shared" si="28"/>
        <v>0</v>
      </c>
      <c r="AL23" s="107">
        <f t="shared" si="29"/>
        <v>0</v>
      </c>
    </row>
    <row r="24" spans="1:38" ht="15.6">
      <c r="A24" s="41" t="str">
        <f t="shared" si="14"/>
        <v>8..633</v>
      </c>
      <c r="B24" s="169">
        <f>IF(C24&lt;&gt;"",SUBTOTAL(103,$C$13:C24),"")</f>
        <v>12</v>
      </c>
      <c r="C24" s="51" t="s">
        <v>452</v>
      </c>
      <c r="D24" s="47" t="s">
        <v>91</v>
      </c>
      <c r="E24" s="48" t="s">
        <v>52</v>
      </c>
      <c r="F24" s="49">
        <v>126</v>
      </c>
      <c r="G24" s="49">
        <v>0</v>
      </c>
      <c r="H24" s="49">
        <v>126</v>
      </c>
      <c r="I24" s="47" t="s">
        <v>56</v>
      </c>
      <c r="J24" s="158" t="s">
        <v>91</v>
      </c>
      <c r="K24" s="99">
        <v>126</v>
      </c>
      <c r="L24" s="50" t="s">
        <v>52</v>
      </c>
      <c r="M24" s="50" t="s">
        <v>397</v>
      </c>
      <c r="N24" s="99"/>
      <c r="O24" s="50"/>
      <c r="P24" s="50"/>
      <c r="Q24" s="170" t="s">
        <v>422</v>
      </c>
      <c r="R24" s="109"/>
      <c r="S24" s="104">
        <v>126</v>
      </c>
      <c r="T24" s="104"/>
      <c r="U24" s="129"/>
      <c r="V24" s="224">
        <f>VLOOKUP(A24,[180]Đất!A$11:AB$165,7,0)</f>
        <v>126</v>
      </c>
      <c r="W24" s="225">
        <f t="shared" si="16"/>
        <v>0</v>
      </c>
      <c r="X24" s="107">
        <f t="shared" si="17"/>
        <v>0</v>
      </c>
      <c r="Y24" s="107">
        <f t="shared" si="18"/>
        <v>1</v>
      </c>
      <c r="Z24" s="107">
        <f t="shared" si="19"/>
        <v>0</v>
      </c>
      <c r="AA24" s="107">
        <f t="shared" si="20"/>
        <v>0</v>
      </c>
      <c r="AB24" s="107">
        <f t="shared" si="21"/>
        <v>0</v>
      </c>
      <c r="AC24" s="107">
        <f t="shared" si="22"/>
        <v>0</v>
      </c>
      <c r="AD24" s="107">
        <f t="shared" si="23"/>
        <v>0</v>
      </c>
      <c r="AF24" s="107">
        <f t="shared" si="15"/>
        <v>0</v>
      </c>
      <c r="AG24" s="107">
        <f t="shared" si="24"/>
        <v>0</v>
      </c>
      <c r="AH24" s="107">
        <f t="shared" si="25"/>
        <v>0</v>
      </c>
      <c r="AI24" s="107">
        <f t="shared" si="26"/>
        <v>0</v>
      </c>
      <c r="AJ24" s="107">
        <f t="shared" si="27"/>
        <v>0</v>
      </c>
      <c r="AK24" s="107">
        <f t="shared" si="28"/>
        <v>0</v>
      </c>
      <c r="AL24" s="107">
        <f t="shared" si="29"/>
        <v>0</v>
      </c>
    </row>
    <row r="25" spans="1:38" ht="15.6">
      <c r="A25" s="41" t="str">
        <f t="shared" si="14"/>
        <v>8..640</v>
      </c>
      <c r="B25" s="169">
        <f>IF(C25&lt;&gt;"",SUBTOTAL(103,$C$13:C25),"")</f>
        <v>13</v>
      </c>
      <c r="C25" s="51" t="s">
        <v>452</v>
      </c>
      <c r="D25" s="47" t="s">
        <v>92</v>
      </c>
      <c r="E25" s="48" t="s">
        <v>55</v>
      </c>
      <c r="F25" s="49">
        <v>462</v>
      </c>
      <c r="G25" s="49">
        <v>0</v>
      </c>
      <c r="H25" s="49">
        <v>462</v>
      </c>
      <c r="I25" s="47" t="s">
        <v>56</v>
      </c>
      <c r="J25" s="158" t="s">
        <v>92</v>
      </c>
      <c r="K25" s="99">
        <v>462</v>
      </c>
      <c r="L25" s="50" t="s">
        <v>55</v>
      </c>
      <c r="M25" s="88" t="s">
        <v>389</v>
      </c>
      <c r="N25" s="99"/>
      <c r="O25" s="50"/>
      <c r="P25" s="50" t="s">
        <v>329</v>
      </c>
      <c r="Q25" s="170" t="s">
        <v>422</v>
      </c>
      <c r="R25" s="109"/>
      <c r="S25" s="104">
        <v>462</v>
      </c>
      <c r="T25" s="104"/>
      <c r="U25" s="129"/>
      <c r="V25" s="224">
        <f>VLOOKUP(A25,[180]Đất!A$11:AB$165,7,0)</f>
        <v>462</v>
      </c>
      <c r="W25" s="225">
        <f t="shared" si="16"/>
        <v>0</v>
      </c>
      <c r="X25" s="107">
        <f t="shared" si="17"/>
        <v>0</v>
      </c>
      <c r="Y25" s="107">
        <f t="shared" si="18"/>
        <v>0</v>
      </c>
      <c r="Z25" s="107">
        <f t="shared" si="19"/>
        <v>1</v>
      </c>
      <c r="AA25" s="107">
        <f t="shared" si="20"/>
        <v>0</v>
      </c>
      <c r="AB25" s="107">
        <f t="shared" si="21"/>
        <v>0</v>
      </c>
      <c r="AC25" s="107">
        <f t="shared" si="22"/>
        <v>0</v>
      </c>
      <c r="AD25" s="107">
        <f t="shared" si="23"/>
        <v>0</v>
      </c>
      <c r="AF25" s="107">
        <f t="shared" si="15"/>
        <v>0</v>
      </c>
      <c r="AG25" s="107">
        <f t="shared" si="24"/>
        <v>0</v>
      </c>
      <c r="AH25" s="107">
        <f t="shared" si="25"/>
        <v>0</v>
      </c>
      <c r="AI25" s="107">
        <f t="shared" si="26"/>
        <v>0</v>
      </c>
      <c r="AJ25" s="107">
        <f t="shared" si="27"/>
        <v>0</v>
      </c>
      <c r="AK25" s="107">
        <f t="shared" si="28"/>
        <v>0</v>
      </c>
      <c r="AL25" s="107">
        <f t="shared" si="29"/>
        <v>0</v>
      </c>
    </row>
    <row r="26" spans="1:38" ht="15.6">
      <c r="A26" s="41" t="str">
        <f t="shared" si="14"/>
        <v>8..641</v>
      </c>
      <c r="B26" s="169">
        <f>IF(C26&lt;&gt;"",SUBTOTAL(103,$C$13:C26),"")</f>
        <v>14</v>
      </c>
      <c r="C26" s="51" t="s">
        <v>452</v>
      </c>
      <c r="D26" s="47" t="s">
        <v>93</v>
      </c>
      <c r="E26" s="48" t="s">
        <v>52</v>
      </c>
      <c r="F26" s="49">
        <v>103</v>
      </c>
      <c r="G26" s="49">
        <v>0</v>
      </c>
      <c r="H26" s="49">
        <v>103</v>
      </c>
      <c r="I26" s="47" t="s">
        <v>56</v>
      </c>
      <c r="J26" s="158" t="s">
        <v>93</v>
      </c>
      <c r="K26" s="99">
        <v>103</v>
      </c>
      <c r="L26" s="50" t="s">
        <v>52</v>
      </c>
      <c r="M26" s="50" t="s">
        <v>397</v>
      </c>
      <c r="N26" s="99"/>
      <c r="O26" s="50"/>
      <c r="P26" s="50"/>
      <c r="Q26" s="170" t="s">
        <v>422</v>
      </c>
      <c r="R26" s="109"/>
      <c r="S26" s="104">
        <v>103</v>
      </c>
      <c r="T26" s="104"/>
      <c r="U26" s="129"/>
      <c r="V26" s="224">
        <f>VLOOKUP(A26,[180]Đất!A$11:AB$165,7,0)</f>
        <v>103</v>
      </c>
      <c r="W26" s="225">
        <f t="shared" si="16"/>
        <v>0</v>
      </c>
      <c r="X26" s="107">
        <f t="shared" si="17"/>
        <v>0</v>
      </c>
      <c r="Y26" s="107">
        <f t="shared" si="18"/>
        <v>1</v>
      </c>
      <c r="Z26" s="107">
        <f t="shared" si="19"/>
        <v>0</v>
      </c>
      <c r="AA26" s="107">
        <f t="shared" si="20"/>
        <v>0</v>
      </c>
      <c r="AB26" s="107">
        <f t="shared" si="21"/>
        <v>0</v>
      </c>
      <c r="AC26" s="107">
        <f t="shared" si="22"/>
        <v>0</v>
      </c>
      <c r="AD26" s="107">
        <f t="shared" si="23"/>
        <v>0</v>
      </c>
      <c r="AF26" s="107">
        <f t="shared" si="15"/>
        <v>0</v>
      </c>
      <c r="AG26" s="107">
        <f t="shared" si="24"/>
        <v>0</v>
      </c>
      <c r="AH26" s="107">
        <f t="shared" si="25"/>
        <v>0</v>
      </c>
      <c r="AI26" s="107">
        <f t="shared" si="26"/>
        <v>0</v>
      </c>
      <c r="AJ26" s="107">
        <f t="shared" si="27"/>
        <v>0</v>
      </c>
      <c r="AK26" s="107">
        <f t="shared" si="28"/>
        <v>0</v>
      </c>
      <c r="AL26" s="107">
        <f t="shared" si="29"/>
        <v>0</v>
      </c>
    </row>
    <row r="27" spans="1:38" ht="15.6">
      <c r="A27" s="41" t="str">
        <f t="shared" si="14"/>
        <v>8..790</v>
      </c>
      <c r="B27" s="169">
        <f>IF(C27&lt;&gt;"",SUBTOTAL(103,$C$13:C27),"")</f>
        <v>15</v>
      </c>
      <c r="C27" s="51" t="s">
        <v>452</v>
      </c>
      <c r="D27" s="47" t="s">
        <v>111</v>
      </c>
      <c r="E27" s="48" t="s">
        <v>61</v>
      </c>
      <c r="F27" s="49">
        <v>250</v>
      </c>
      <c r="G27" s="49">
        <v>0</v>
      </c>
      <c r="H27" s="49">
        <v>62.1</v>
      </c>
      <c r="I27" s="47" t="s">
        <v>56</v>
      </c>
      <c r="J27" s="158" t="s">
        <v>111</v>
      </c>
      <c r="K27" s="99">
        <v>250</v>
      </c>
      <c r="L27" s="50" t="s">
        <v>61</v>
      </c>
      <c r="M27" s="50" t="s">
        <v>397</v>
      </c>
      <c r="N27" s="99"/>
      <c r="O27" s="50"/>
      <c r="P27" s="50"/>
      <c r="Q27" s="170" t="s">
        <v>422</v>
      </c>
      <c r="R27" s="109"/>
      <c r="S27" s="104">
        <v>62.1</v>
      </c>
      <c r="T27" s="104"/>
      <c r="U27" s="129"/>
      <c r="V27" s="224">
        <f>VLOOKUP(A27,[180]Đất!A$11:AB$165,7,0)</f>
        <v>62.1</v>
      </c>
      <c r="W27" s="225">
        <f t="shared" si="16"/>
        <v>0</v>
      </c>
      <c r="X27" s="107">
        <f t="shared" si="17"/>
        <v>0</v>
      </c>
      <c r="Y27" s="107">
        <f t="shared" si="18"/>
        <v>1</v>
      </c>
      <c r="Z27" s="107">
        <f t="shared" si="19"/>
        <v>0</v>
      </c>
      <c r="AA27" s="107">
        <f t="shared" si="20"/>
        <v>0</v>
      </c>
      <c r="AB27" s="107">
        <f t="shared" si="21"/>
        <v>0</v>
      </c>
      <c r="AC27" s="107">
        <f t="shared" si="22"/>
        <v>0</v>
      </c>
      <c r="AD27" s="107">
        <f t="shared" si="23"/>
        <v>0</v>
      </c>
      <c r="AF27" s="107">
        <f t="shared" si="15"/>
        <v>0</v>
      </c>
      <c r="AG27" s="107">
        <f t="shared" si="24"/>
        <v>0</v>
      </c>
      <c r="AH27" s="107">
        <f t="shared" si="25"/>
        <v>0</v>
      </c>
      <c r="AI27" s="107">
        <f t="shared" si="26"/>
        <v>0</v>
      </c>
      <c r="AJ27" s="107">
        <f t="shared" si="27"/>
        <v>0</v>
      </c>
      <c r="AK27" s="107">
        <f t="shared" si="28"/>
        <v>0</v>
      </c>
      <c r="AL27" s="107">
        <f t="shared" si="29"/>
        <v>0</v>
      </c>
    </row>
    <row r="28" spans="1:38" ht="15.6">
      <c r="A28" s="41" t="str">
        <f t="shared" si="14"/>
        <v>8..791</v>
      </c>
      <c r="B28" s="169">
        <f>IF(C28&lt;&gt;"",SUBTOTAL(103,$C$13:C28),"")</f>
        <v>16</v>
      </c>
      <c r="C28" s="51" t="s">
        <v>452</v>
      </c>
      <c r="D28" s="47" t="s">
        <v>112</v>
      </c>
      <c r="E28" s="48" t="s">
        <v>52</v>
      </c>
      <c r="F28" s="49">
        <v>461</v>
      </c>
      <c r="G28" s="49">
        <v>0</v>
      </c>
      <c r="H28" s="49">
        <v>461</v>
      </c>
      <c r="I28" s="47" t="s">
        <v>56</v>
      </c>
      <c r="J28" s="158" t="s">
        <v>112</v>
      </c>
      <c r="K28" s="99">
        <v>461</v>
      </c>
      <c r="L28" s="50" t="s">
        <v>52</v>
      </c>
      <c r="M28" s="50" t="s">
        <v>397</v>
      </c>
      <c r="N28" s="99"/>
      <c r="O28" s="50"/>
      <c r="P28" s="50"/>
      <c r="Q28" s="170" t="s">
        <v>422</v>
      </c>
      <c r="R28" s="109"/>
      <c r="S28" s="104">
        <v>461</v>
      </c>
      <c r="T28" s="104">
        <v>1</v>
      </c>
      <c r="U28" s="129"/>
      <c r="V28" s="224">
        <f>VLOOKUP(A28,[180]Đất!A$11:AB$165,7,0)</f>
        <v>461</v>
      </c>
      <c r="W28" s="225">
        <f t="shared" si="16"/>
        <v>0</v>
      </c>
      <c r="X28" s="107">
        <f t="shared" si="17"/>
        <v>0</v>
      </c>
      <c r="Y28" s="107">
        <f t="shared" si="18"/>
        <v>0</v>
      </c>
      <c r="Z28" s="107">
        <f t="shared" si="19"/>
        <v>1</v>
      </c>
      <c r="AA28" s="107">
        <f t="shared" si="20"/>
        <v>0</v>
      </c>
      <c r="AB28" s="107">
        <f t="shared" si="21"/>
        <v>0</v>
      </c>
      <c r="AC28" s="107">
        <f t="shared" si="22"/>
        <v>0</v>
      </c>
      <c r="AD28" s="107">
        <f t="shared" si="23"/>
        <v>0</v>
      </c>
      <c r="AF28" s="107">
        <f t="shared" si="15"/>
        <v>0</v>
      </c>
      <c r="AG28" s="107">
        <f t="shared" si="24"/>
        <v>0</v>
      </c>
      <c r="AH28" s="107">
        <f t="shared" si="25"/>
        <v>0</v>
      </c>
      <c r="AI28" s="107">
        <f t="shared" si="26"/>
        <v>0</v>
      </c>
      <c r="AJ28" s="107">
        <f t="shared" si="27"/>
        <v>0</v>
      </c>
      <c r="AK28" s="107">
        <f t="shared" si="28"/>
        <v>0</v>
      </c>
      <c r="AL28" s="107">
        <f t="shared" si="29"/>
        <v>0</v>
      </c>
    </row>
    <row r="29" spans="1:38" ht="15.6">
      <c r="A29" s="41" t="str">
        <f t="shared" si="14"/>
        <v>8..792</v>
      </c>
      <c r="B29" s="169">
        <f>IF(C29&lt;&gt;"",SUBTOTAL(103,$C$13:C29),"")</f>
        <v>17</v>
      </c>
      <c r="C29" s="51" t="s">
        <v>452</v>
      </c>
      <c r="D29" s="47" t="s">
        <v>113</v>
      </c>
      <c r="E29" s="48" t="s">
        <v>52</v>
      </c>
      <c r="F29" s="49">
        <v>427</v>
      </c>
      <c r="G29" s="49">
        <v>0</v>
      </c>
      <c r="H29" s="49">
        <v>372.7</v>
      </c>
      <c r="I29" s="47" t="s">
        <v>56</v>
      </c>
      <c r="J29" s="158" t="s">
        <v>113</v>
      </c>
      <c r="K29" s="99">
        <v>427</v>
      </c>
      <c r="L29" s="50" t="s">
        <v>52</v>
      </c>
      <c r="M29" s="50" t="s">
        <v>397</v>
      </c>
      <c r="N29" s="99"/>
      <c r="O29" s="50"/>
      <c r="P29" s="50"/>
      <c r="Q29" s="170" t="s">
        <v>422</v>
      </c>
      <c r="R29" s="109"/>
      <c r="S29" s="104">
        <v>372.7</v>
      </c>
      <c r="T29" s="104">
        <v>1</v>
      </c>
      <c r="U29" s="129"/>
      <c r="V29" s="224">
        <f>VLOOKUP(A29,[180]Đất!A$11:AB$165,7,0)</f>
        <v>372.7</v>
      </c>
      <c r="W29" s="225">
        <f t="shared" si="16"/>
        <v>0</v>
      </c>
      <c r="X29" s="107">
        <f t="shared" si="17"/>
        <v>0</v>
      </c>
      <c r="Y29" s="107">
        <f t="shared" si="18"/>
        <v>0</v>
      </c>
      <c r="Z29" s="107">
        <f t="shared" si="19"/>
        <v>1</v>
      </c>
      <c r="AA29" s="107">
        <f t="shared" si="20"/>
        <v>0</v>
      </c>
      <c r="AB29" s="107">
        <f t="shared" si="21"/>
        <v>0</v>
      </c>
      <c r="AC29" s="107">
        <f t="shared" si="22"/>
        <v>0</v>
      </c>
      <c r="AD29" s="107">
        <f t="shared" si="23"/>
        <v>0</v>
      </c>
      <c r="AF29" s="107">
        <f t="shared" si="15"/>
        <v>0</v>
      </c>
      <c r="AG29" s="107">
        <f t="shared" si="24"/>
        <v>0</v>
      </c>
      <c r="AH29" s="107">
        <f t="shared" si="25"/>
        <v>0</v>
      </c>
      <c r="AI29" s="107">
        <f t="shared" si="26"/>
        <v>0</v>
      </c>
      <c r="AJ29" s="107">
        <f t="shared" si="27"/>
        <v>0</v>
      </c>
      <c r="AK29" s="107">
        <f t="shared" si="28"/>
        <v>0</v>
      </c>
      <c r="AL29" s="107">
        <f t="shared" si="29"/>
        <v>0</v>
      </c>
    </row>
    <row r="30" spans="1:38" ht="15.6">
      <c r="A30" s="41" t="str">
        <f t="shared" si="14"/>
        <v>8..840</v>
      </c>
      <c r="B30" s="169">
        <f>IF(C30&lt;&gt;"",SUBTOTAL(103,$C$13:C30),"")</f>
        <v>18</v>
      </c>
      <c r="C30" s="51" t="s">
        <v>452</v>
      </c>
      <c r="D30" s="47" t="s">
        <v>114</v>
      </c>
      <c r="E30" s="48" t="s">
        <v>47</v>
      </c>
      <c r="F30" s="49">
        <v>143</v>
      </c>
      <c r="G30" s="49">
        <v>0</v>
      </c>
      <c r="H30" s="49">
        <v>7.4</v>
      </c>
      <c r="I30" s="47" t="s">
        <v>56</v>
      </c>
      <c r="J30" s="158" t="s">
        <v>114</v>
      </c>
      <c r="K30" s="99">
        <v>143</v>
      </c>
      <c r="L30" s="50" t="s">
        <v>47</v>
      </c>
      <c r="M30" s="50" t="s">
        <v>397</v>
      </c>
      <c r="N30" s="99"/>
      <c r="O30" s="50"/>
      <c r="P30" s="50"/>
      <c r="Q30" s="170" t="s">
        <v>422</v>
      </c>
      <c r="R30" s="109"/>
      <c r="S30" s="104">
        <v>7.4</v>
      </c>
      <c r="T30" s="104"/>
      <c r="U30" s="129"/>
      <c r="V30" s="224">
        <f>VLOOKUP(A30,[180]Đất!A$11:AB$165,7,0)</f>
        <v>7.4</v>
      </c>
      <c r="W30" s="225">
        <f t="shared" si="16"/>
        <v>0</v>
      </c>
      <c r="X30" s="107">
        <f t="shared" si="17"/>
        <v>0</v>
      </c>
      <c r="Y30" s="107">
        <f t="shared" si="18"/>
        <v>1</v>
      </c>
      <c r="Z30" s="107">
        <f t="shared" si="19"/>
        <v>0</v>
      </c>
      <c r="AA30" s="107">
        <f t="shared" si="20"/>
        <v>0</v>
      </c>
      <c r="AB30" s="107">
        <f t="shared" si="21"/>
        <v>0</v>
      </c>
      <c r="AC30" s="107">
        <f t="shared" si="22"/>
        <v>0</v>
      </c>
      <c r="AD30" s="107">
        <f t="shared" si="23"/>
        <v>0</v>
      </c>
      <c r="AF30" s="107">
        <f t="shared" si="15"/>
        <v>0</v>
      </c>
      <c r="AG30" s="107">
        <f t="shared" si="24"/>
        <v>0</v>
      </c>
      <c r="AH30" s="107">
        <f t="shared" si="25"/>
        <v>0</v>
      </c>
      <c r="AI30" s="107">
        <f t="shared" si="26"/>
        <v>0</v>
      </c>
      <c r="AJ30" s="107">
        <f t="shared" si="27"/>
        <v>0</v>
      </c>
      <c r="AK30" s="107">
        <f t="shared" si="28"/>
        <v>0</v>
      </c>
      <c r="AL30" s="107">
        <f t="shared" si="29"/>
        <v>0</v>
      </c>
    </row>
    <row r="31" spans="1:38" ht="15.6">
      <c r="A31" s="41" t="str">
        <f t="shared" si="14"/>
        <v>8..867</v>
      </c>
      <c r="B31" s="169">
        <f>IF(C31&lt;&gt;"",SUBTOTAL(103,$C$13:C31),"")</f>
        <v>19</v>
      </c>
      <c r="C31" s="51" t="s">
        <v>452</v>
      </c>
      <c r="D31" s="47" t="s">
        <v>119</v>
      </c>
      <c r="E31" s="48" t="s">
        <v>52</v>
      </c>
      <c r="F31" s="49">
        <v>179</v>
      </c>
      <c r="G31" s="49">
        <v>0</v>
      </c>
      <c r="H31" s="49">
        <v>179</v>
      </c>
      <c r="I31" s="47" t="s">
        <v>56</v>
      </c>
      <c r="J31" s="158" t="s">
        <v>119</v>
      </c>
      <c r="K31" s="99">
        <v>179</v>
      </c>
      <c r="L31" s="50" t="s">
        <v>52</v>
      </c>
      <c r="M31" s="50" t="s">
        <v>397</v>
      </c>
      <c r="N31" s="99"/>
      <c r="O31" s="50"/>
      <c r="P31" s="50"/>
      <c r="Q31" s="170" t="s">
        <v>422</v>
      </c>
      <c r="R31" s="109"/>
      <c r="S31" s="104">
        <v>179</v>
      </c>
      <c r="T31" s="104"/>
      <c r="U31" s="129"/>
      <c r="V31" s="224">
        <f>VLOOKUP(A31,[180]Đất!A$11:AB$165,7,0)</f>
        <v>179</v>
      </c>
      <c r="W31" s="225">
        <f t="shared" si="16"/>
        <v>0</v>
      </c>
      <c r="X31" s="107">
        <f t="shared" si="17"/>
        <v>0</v>
      </c>
      <c r="Y31" s="107">
        <f t="shared" si="18"/>
        <v>1</v>
      </c>
      <c r="Z31" s="107">
        <f t="shared" si="19"/>
        <v>0</v>
      </c>
      <c r="AA31" s="107">
        <f t="shared" si="20"/>
        <v>0</v>
      </c>
      <c r="AB31" s="107">
        <f t="shared" si="21"/>
        <v>0</v>
      </c>
      <c r="AC31" s="107">
        <f t="shared" si="22"/>
        <v>0</v>
      </c>
      <c r="AD31" s="107">
        <f t="shared" si="23"/>
        <v>0</v>
      </c>
      <c r="AF31" s="107">
        <f t="shared" si="15"/>
        <v>0</v>
      </c>
      <c r="AG31" s="107">
        <f t="shared" si="24"/>
        <v>0</v>
      </c>
      <c r="AH31" s="107">
        <f t="shared" si="25"/>
        <v>0</v>
      </c>
      <c r="AI31" s="107">
        <f t="shared" si="26"/>
        <v>0</v>
      </c>
      <c r="AJ31" s="107">
        <f t="shared" si="27"/>
        <v>0</v>
      </c>
      <c r="AK31" s="107">
        <f t="shared" si="28"/>
        <v>0</v>
      </c>
      <c r="AL31" s="107">
        <f t="shared" si="29"/>
        <v>0</v>
      </c>
    </row>
    <row r="32" spans="1:38" ht="15.6">
      <c r="A32" s="41" t="str">
        <f t="shared" si="14"/>
        <v>8..890</v>
      </c>
      <c r="B32" s="169">
        <f>IF(C32&lt;&gt;"",SUBTOTAL(103,$C$13:C32),"")</f>
        <v>20</v>
      </c>
      <c r="C32" s="51" t="s">
        <v>452</v>
      </c>
      <c r="D32" s="47" t="s">
        <v>121</v>
      </c>
      <c r="E32" s="48" t="s">
        <v>52</v>
      </c>
      <c r="F32" s="49">
        <v>11</v>
      </c>
      <c r="G32" s="49">
        <v>0</v>
      </c>
      <c r="H32" s="49">
        <v>0</v>
      </c>
      <c r="I32" s="47" t="s">
        <v>56</v>
      </c>
      <c r="J32" s="158" t="s">
        <v>121</v>
      </c>
      <c r="K32" s="99">
        <v>11</v>
      </c>
      <c r="L32" s="50" t="s">
        <v>52</v>
      </c>
      <c r="M32" s="50" t="s">
        <v>397</v>
      </c>
      <c r="N32" s="99"/>
      <c r="O32" s="50"/>
      <c r="P32" s="50"/>
      <c r="Q32" s="170">
        <v>0</v>
      </c>
      <c r="R32" s="109"/>
      <c r="S32" s="104">
        <v>0</v>
      </c>
      <c r="T32" s="104"/>
      <c r="U32" s="129"/>
      <c r="V32" s="224">
        <f>VLOOKUP(A32,[180]Đất!A$11:AB$165,7,0)</f>
        <v>0</v>
      </c>
      <c r="W32" s="225">
        <f t="shared" si="16"/>
        <v>0</v>
      </c>
      <c r="X32" s="107">
        <f t="shared" si="17"/>
        <v>1</v>
      </c>
      <c r="Y32" s="107">
        <f t="shared" si="18"/>
        <v>0</v>
      </c>
      <c r="Z32" s="107">
        <f t="shared" si="19"/>
        <v>0</v>
      </c>
      <c r="AA32" s="107">
        <f t="shared" si="20"/>
        <v>0</v>
      </c>
      <c r="AB32" s="107">
        <f t="shared" si="21"/>
        <v>0</v>
      </c>
      <c r="AC32" s="107">
        <f t="shared" si="22"/>
        <v>0</v>
      </c>
      <c r="AD32" s="107">
        <f t="shared" si="23"/>
        <v>0</v>
      </c>
      <c r="AF32" s="107">
        <f t="shared" si="15"/>
        <v>0</v>
      </c>
      <c r="AG32" s="107">
        <f t="shared" si="24"/>
        <v>0</v>
      </c>
      <c r="AH32" s="107">
        <f t="shared" si="25"/>
        <v>0</v>
      </c>
      <c r="AI32" s="107">
        <f t="shared" si="26"/>
        <v>0</v>
      </c>
      <c r="AJ32" s="107">
        <f t="shared" si="27"/>
        <v>0</v>
      </c>
      <c r="AK32" s="107">
        <f t="shared" si="28"/>
        <v>0</v>
      </c>
      <c r="AL32" s="107">
        <f t="shared" si="29"/>
        <v>0</v>
      </c>
    </row>
    <row r="33" spans="1:38" ht="15.6">
      <c r="A33" s="41" t="str">
        <f t="shared" si="14"/>
        <v>8..892</v>
      </c>
      <c r="B33" s="169">
        <f>IF(C33&lt;&gt;"",SUBTOTAL(103,$C$13:C33),"")</f>
        <v>21</v>
      </c>
      <c r="C33" s="51" t="s">
        <v>452</v>
      </c>
      <c r="D33" s="47" t="s">
        <v>123</v>
      </c>
      <c r="E33" s="48" t="s">
        <v>52</v>
      </c>
      <c r="F33" s="49">
        <v>133</v>
      </c>
      <c r="G33" s="49">
        <v>0</v>
      </c>
      <c r="H33" s="49">
        <v>82.7</v>
      </c>
      <c r="I33" s="47" t="s">
        <v>56</v>
      </c>
      <c r="J33" s="158" t="s">
        <v>123</v>
      </c>
      <c r="K33" s="99">
        <v>133</v>
      </c>
      <c r="L33" s="50" t="s">
        <v>52</v>
      </c>
      <c r="M33" s="50" t="s">
        <v>397</v>
      </c>
      <c r="N33" s="99"/>
      <c r="O33" s="50"/>
      <c r="P33" s="50"/>
      <c r="Q33" s="170" t="s">
        <v>422</v>
      </c>
      <c r="R33" s="109"/>
      <c r="S33" s="104">
        <v>82.7</v>
      </c>
      <c r="T33" s="104"/>
      <c r="U33" s="129"/>
      <c r="V33" s="224">
        <f>VLOOKUP(A33,[180]Đất!A$11:AB$165,7,0)</f>
        <v>82.7</v>
      </c>
      <c r="W33" s="225">
        <f t="shared" si="16"/>
        <v>0</v>
      </c>
      <c r="X33" s="107">
        <f t="shared" si="17"/>
        <v>0</v>
      </c>
      <c r="Y33" s="107">
        <f t="shared" si="18"/>
        <v>1</v>
      </c>
      <c r="Z33" s="107">
        <f t="shared" si="19"/>
        <v>0</v>
      </c>
      <c r="AA33" s="107">
        <f t="shared" si="20"/>
        <v>0</v>
      </c>
      <c r="AB33" s="107">
        <f t="shared" si="21"/>
        <v>0</v>
      </c>
      <c r="AC33" s="107">
        <f t="shared" si="22"/>
        <v>0</v>
      </c>
      <c r="AD33" s="107">
        <f t="shared" si="23"/>
        <v>0</v>
      </c>
      <c r="AF33" s="107">
        <f t="shared" si="15"/>
        <v>0</v>
      </c>
      <c r="AG33" s="107">
        <f t="shared" si="24"/>
        <v>0</v>
      </c>
      <c r="AH33" s="107">
        <f t="shared" si="25"/>
        <v>0</v>
      </c>
      <c r="AI33" s="107">
        <f t="shared" si="26"/>
        <v>0</v>
      </c>
      <c r="AJ33" s="107">
        <f t="shared" si="27"/>
        <v>0</v>
      </c>
      <c r="AK33" s="107">
        <f t="shared" si="28"/>
        <v>0</v>
      </c>
      <c r="AL33" s="107">
        <f t="shared" si="29"/>
        <v>0</v>
      </c>
    </row>
    <row r="34" spans="1:38" ht="15.6">
      <c r="A34" s="41" t="str">
        <f t="shared" si="14"/>
        <v>8..920</v>
      </c>
      <c r="B34" s="169">
        <f>IF(C34&lt;&gt;"",SUBTOTAL(103,$C$13:C34),"")</f>
        <v>22</v>
      </c>
      <c r="C34" s="51" t="s">
        <v>452</v>
      </c>
      <c r="D34" s="47" t="s">
        <v>127</v>
      </c>
      <c r="E34" s="48" t="s">
        <v>44</v>
      </c>
      <c r="F34" s="49">
        <v>710</v>
      </c>
      <c r="G34" s="49">
        <v>0</v>
      </c>
      <c r="H34" s="49">
        <v>26.8</v>
      </c>
      <c r="I34" s="47" t="s">
        <v>56</v>
      </c>
      <c r="J34" s="158" t="s">
        <v>127</v>
      </c>
      <c r="K34" s="99">
        <v>710</v>
      </c>
      <c r="L34" s="50" t="s">
        <v>44</v>
      </c>
      <c r="M34" s="50" t="s">
        <v>388</v>
      </c>
      <c r="N34" s="99"/>
      <c r="O34" s="50"/>
      <c r="P34" s="50" t="s">
        <v>330</v>
      </c>
      <c r="Q34" s="170" t="s">
        <v>422</v>
      </c>
      <c r="R34" s="109"/>
      <c r="S34" s="104">
        <v>26.8</v>
      </c>
      <c r="T34" s="104"/>
      <c r="U34" s="129"/>
      <c r="V34" s="224">
        <f>VLOOKUP(A34,[180]Đất!A$11:AB$165,7,0)</f>
        <v>26.8</v>
      </c>
      <c r="W34" s="225">
        <f t="shared" si="16"/>
        <v>0</v>
      </c>
      <c r="X34" s="107">
        <f t="shared" si="17"/>
        <v>0</v>
      </c>
      <c r="Y34" s="107">
        <f t="shared" si="18"/>
        <v>0</v>
      </c>
      <c r="Z34" s="107">
        <f t="shared" si="19"/>
        <v>0</v>
      </c>
      <c r="AA34" s="107">
        <f t="shared" si="20"/>
        <v>1</v>
      </c>
      <c r="AB34" s="107">
        <f t="shared" si="21"/>
        <v>0</v>
      </c>
      <c r="AC34" s="107">
        <f t="shared" si="22"/>
        <v>0</v>
      </c>
      <c r="AD34" s="107">
        <f t="shared" si="23"/>
        <v>0</v>
      </c>
      <c r="AF34" s="107">
        <f t="shared" si="15"/>
        <v>0</v>
      </c>
      <c r="AG34" s="107">
        <f t="shared" si="24"/>
        <v>0</v>
      </c>
      <c r="AH34" s="107">
        <f t="shared" si="25"/>
        <v>0</v>
      </c>
      <c r="AI34" s="107">
        <f t="shared" si="26"/>
        <v>0</v>
      </c>
      <c r="AJ34" s="107">
        <f t="shared" si="27"/>
        <v>0</v>
      </c>
      <c r="AK34" s="107">
        <f t="shared" si="28"/>
        <v>0</v>
      </c>
      <c r="AL34" s="107">
        <f t="shared" si="29"/>
        <v>0</v>
      </c>
    </row>
    <row r="35" spans="1:38" ht="15.6">
      <c r="A35" s="41" t="str">
        <f t="shared" si="14"/>
        <v>8..923</v>
      </c>
      <c r="B35" s="169">
        <f>IF(C35&lt;&gt;"",SUBTOTAL(103,$C$13:C35),"")</f>
        <v>23</v>
      </c>
      <c r="C35" s="51" t="s">
        <v>452</v>
      </c>
      <c r="D35" s="47" t="s">
        <v>132</v>
      </c>
      <c r="E35" s="48" t="s">
        <v>40</v>
      </c>
      <c r="F35" s="49">
        <v>1430</v>
      </c>
      <c r="G35" s="49">
        <v>0</v>
      </c>
      <c r="H35" s="49">
        <v>967.2</v>
      </c>
      <c r="I35" s="47" t="s">
        <v>56</v>
      </c>
      <c r="J35" s="158" t="s">
        <v>132</v>
      </c>
      <c r="K35" s="99">
        <v>1430</v>
      </c>
      <c r="L35" s="50" t="s">
        <v>40</v>
      </c>
      <c r="M35" s="50" t="s">
        <v>397</v>
      </c>
      <c r="N35" s="99"/>
      <c r="O35" s="50"/>
      <c r="P35" s="50"/>
      <c r="Q35" s="170" t="s">
        <v>422</v>
      </c>
      <c r="R35" s="109"/>
      <c r="S35" s="104">
        <v>967.2</v>
      </c>
      <c r="T35" s="104"/>
      <c r="U35" s="129"/>
      <c r="V35" s="224">
        <f>VLOOKUP(A35,[180]Đất!A$11:AB$165,7,0)</f>
        <v>967.2</v>
      </c>
      <c r="W35" s="225">
        <f t="shared" si="16"/>
        <v>0</v>
      </c>
      <c r="X35" s="107">
        <f t="shared" si="17"/>
        <v>0</v>
      </c>
      <c r="Y35" s="107">
        <f t="shared" si="18"/>
        <v>0</v>
      </c>
      <c r="Z35" s="107">
        <f t="shared" si="19"/>
        <v>0</v>
      </c>
      <c r="AA35" s="107">
        <f t="shared" si="20"/>
        <v>0</v>
      </c>
      <c r="AB35" s="107">
        <f t="shared" si="21"/>
        <v>1</v>
      </c>
      <c r="AC35" s="107">
        <f t="shared" si="22"/>
        <v>0</v>
      </c>
      <c r="AD35" s="107">
        <f t="shared" si="23"/>
        <v>0</v>
      </c>
      <c r="AF35" s="107">
        <f t="shared" si="15"/>
        <v>0</v>
      </c>
      <c r="AG35" s="107">
        <f t="shared" si="24"/>
        <v>0</v>
      </c>
      <c r="AH35" s="107">
        <f t="shared" si="25"/>
        <v>0</v>
      </c>
      <c r="AI35" s="107">
        <f t="shared" si="26"/>
        <v>0</v>
      </c>
      <c r="AJ35" s="107">
        <f t="shared" si="27"/>
        <v>0</v>
      </c>
      <c r="AK35" s="107">
        <f t="shared" si="28"/>
        <v>0</v>
      </c>
      <c r="AL35" s="107">
        <f t="shared" si="29"/>
        <v>0</v>
      </c>
    </row>
    <row r="36" spans="1:38" ht="15.6">
      <c r="A36" s="41" t="str">
        <f t="shared" si="14"/>
        <v>8..924</v>
      </c>
      <c r="B36" s="169">
        <f>IF(C36&lt;&gt;"",SUBTOTAL(103,$C$13:C36),"")</f>
        <v>24</v>
      </c>
      <c r="C36" s="51" t="s">
        <v>452</v>
      </c>
      <c r="D36" s="47" t="s">
        <v>134</v>
      </c>
      <c r="E36" s="48" t="s">
        <v>52</v>
      </c>
      <c r="F36" s="49">
        <v>40</v>
      </c>
      <c r="G36" s="49">
        <v>0</v>
      </c>
      <c r="H36" s="49">
        <v>17.600000000000001</v>
      </c>
      <c r="I36" s="47" t="s">
        <v>56</v>
      </c>
      <c r="J36" s="158" t="s">
        <v>134</v>
      </c>
      <c r="K36" s="99">
        <v>40</v>
      </c>
      <c r="L36" s="50" t="s">
        <v>52</v>
      </c>
      <c r="M36" s="50" t="s">
        <v>397</v>
      </c>
      <c r="N36" s="99"/>
      <c r="O36" s="50"/>
      <c r="P36" s="50"/>
      <c r="Q36" s="170" t="s">
        <v>422</v>
      </c>
      <c r="R36" s="109"/>
      <c r="S36" s="104">
        <v>17.600000000000001</v>
      </c>
      <c r="T36" s="104"/>
      <c r="U36" s="129"/>
      <c r="V36" s="224">
        <f>VLOOKUP(A36,[180]Đất!A$11:AB$165,7,0)</f>
        <v>17.600000000000001</v>
      </c>
      <c r="W36" s="225">
        <f t="shared" si="16"/>
        <v>0</v>
      </c>
      <c r="X36" s="107">
        <f t="shared" si="17"/>
        <v>1</v>
      </c>
      <c r="Y36" s="107">
        <f t="shared" si="18"/>
        <v>0</v>
      </c>
      <c r="Z36" s="107">
        <f t="shared" si="19"/>
        <v>0</v>
      </c>
      <c r="AA36" s="107">
        <f t="shared" si="20"/>
        <v>0</v>
      </c>
      <c r="AB36" s="107">
        <f t="shared" si="21"/>
        <v>0</v>
      </c>
      <c r="AC36" s="107">
        <f t="shared" si="22"/>
        <v>0</v>
      </c>
      <c r="AD36" s="107">
        <f t="shared" si="23"/>
        <v>0</v>
      </c>
      <c r="AF36" s="107">
        <f t="shared" si="15"/>
        <v>0</v>
      </c>
      <c r="AG36" s="107">
        <f t="shared" si="24"/>
        <v>0</v>
      </c>
      <c r="AH36" s="107">
        <f t="shared" si="25"/>
        <v>0</v>
      </c>
      <c r="AI36" s="107">
        <f t="shared" si="26"/>
        <v>0</v>
      </c>
      <c r="AJ36" s="107">
        <f t="shared" si="27"/>
        <v>0</v>
      </c>
      <c r="AK36" s="107">
        <f t="shared" si="28"/>
        <v>0</v>
      </c>
      <c r="AL36" s="107">
        <f t="shared" si="29"/>
        <v>0</v>
      </c>
    </row>
    <row r="37" spans="1:38" ht="15.6">
      <c r="A37" s="41" t="str">
        <f t="shared" si="14"/>
        <v>8..956</v>
      </c>
      <c r="B37" s="169">
        <f>IF(C37&lt;&gt;"",SUBTOTAL(103,$C$13:C37),"")</f>
        <v>25</v>
      </c>
      <c r="C37" s="51" t="s">
        <v>452</v>
      </c>
      <c r="D37" s="47" t="s">
        <v>138</v>
      </c>
      <c r="E37" s="48" t="s">
        <v>52</v>
      </c>
      <c r="F37" s="49">
        <v>17</v>
      </c>
      <c r="G37" s="49">
        <v>0</v>
      </c>
      <c r="H37" s="49">
        <v>17</v>
      </c>
      <c r="I37" s="47" t="s">
        <v>56</v>
      </c>
      <c r="J37" s="158" t="s">
        <v>138</v>
      </c>
      <c r="K37" s="99">
        <v>17</v>
      </c>
      <c r="L37" s="50" t="s">
        <v>52</v>
      </c>
      <c r="M37" s="50" t="s">
        <v>397</v>
      </c>
      <c r="N37" s="99"/>
      <c r="O37" s="50"/>
      <c r="P37" s="50"/>
      <c r="Q37" s="170" t="s">
        <v>422</v>
      </c>
      <c r="R37" s="109"/>
      <c r="S37" s="104">
        <v>17</v>
      </c>
      <c r="T37" s="104"/>
      <c r="U37" s="129"/>
      <c r="V37" s="224">
        <f>VLOOKUP(A37,[180]Đất!A$11:AB$165,7,0)</f>
        <v>17</v>
      </c>
      <c r="W37" s="225">
        <f t="shared" si="16"/>
        <v>0</v>
      </c>
      <c r="X37" s="107">
        <f t="shared" si="17"/>
        <v>1</v>
      </c>
      <c r="Y37" s="107">
        <f t="shared" si="18"/>
        <v>0</v>
      </c>
      <c r="Z37" s="107">
        <f t="shared" si="19"/>
        <v>0</v>
      </c>
      <c r="AA37" s="107">
        <f t="shared" si="20"/>
        <v>0</v>
      </c>
      <c r="AB37" s="107">
        <f t="shared" si="21"/>
        <v>0</v>
      </c>
      <c r="AC37" s="107">
        <f t="shared" si="22"/>
        <v>0</v>
      </c>
      <c r="AD37" s="107">
        <f t="shared" si="23"/>
        <v>0</v>
      </c>
      <c r="AF37" s="107">
        <f t="shared" si="15"/>
        <v>0</v>
      </c>
      <c r="AG37" s="107">
        <f t="shared" si="24"/>
        <v>0</v>
      </c>
      <c r="AH37" s="107">
        <f t="shared" si="25"/>
        <v>0</v>
      </c>
      <c r="AI37" s="107">
        <f t="shared" si="26"/>
        <v>0</v>
      </c>
      <c r="AJ37" s="107">
        <f t="shared" si="27"/>
        <v>0</v>
      </c>
      <c r="AK37" s="107">
        <f t="shared" si="28"/>
        <v>0</v>
      </c>
      <c r="AL37" s="107">
        <f t="shared" si="29"/>
        <v>0</v>
      </c>
    </row>
    <row r="38" spans="1:38" ht="15.6">
      <c r="A38" s="41" t="str">
        <f t="shared" si="14"/>
        <v>8..978</v>
      </c>
      <c r="B38" s="169">
        <f>IF(C38&lt;&gt;"",SUBTOTAL(103,$C$13:C38),"")</f>
        <v>26</v>
      </c>
      <c r="C38" s="51" t="s">
        <v>452</v>
      </c>
      <c r="D38" s="47" t="s">
        <v>139</v>
      </c>
      <c r="E38" s="48" t="s">
        <v>44</v>
      </c>
      <c r="F38" s="49">
        <v>1084</v>
      </c>
      <c r="G38" s="49">
        <v>0</v>
      </c>
      <c r="H38" s="49">
        <v>379.5</v>
      </c>
      <c r="I38" s="47" t="s">
        <v>56</v>
      </c>
      <c r="J38" s="158" t="s">
        <v>139</v>
      </c>
      <c r="K38" s="99">
        <v>1084</v>
      </c>
      <c r="L38" s="50" t="s">
        <v>44</v>
      </c>
      <c r="M38" s="50" t="s">
        <v>388</v>
      </c>
      <c r="N38" s="99"/>
      <c r="O38" s="50"/>
      <c r="P38" s="50" t="s">
        <v>331</v>
      </c>
      <c r="Q38" s="170" t="s">
        <v>422</v>
      </c>
      <c r="R38" s="109"/>
      <c r="S38" s="104">
        <v>379.5</v>
      </c>
      <c r="T38" s="104"/>
      <c r="U38" s="129"/>
      <c r="V38" s="224">
        <f>VLOOKUP(A38,[180]Đất!A$11:AB$165,7,0)</f>
        <v>379.5</v>
      </c>
      <c r="W38" s="225">
        <f t="shared" si="16"/>
        <v>0</v>
      </c>
      <c r="X38" s="107">
        <f t="shared" si="17"/>
        <v>0</v>
      </c>
      <c r="Y38" s="107">
        <f t="shared" si="18"/>
        <v>0</v>
      </c>
      <c r="Z38" s="107">
        <f t="shared" si="19"/>
        <v>0</v>
      </c>
      <c r="AA38" s="107">
        <f t="shared" si="20"/>
        <v>0</v>
      </c>
      <c r="AB38" s="107">
        <f t="shared" si="21"/>
        <v>1</v>
      </c>
      <c r="AC38" s="107">
        <f t="shared" si="22"/>
        <v>0</v>
      </c>
      <c r="AD38" s="107">
        <f t="shared" si="23"/>
        <v>0</v>
      </c>
      <c r="AF38" s="107">
        <f t="shared" si="15"/>
        <v>0</v>
      </c>
      <c r="AG38" s="107">
        <f t="shared" si="24"/>
        <v>0</v>
      </c>
      <c r="AH38" s="107">
        <f t="shared" si="25"/>
        <v>0</v>
      </c>
      <c r="AI38" s="107">
        <f t="shared" si="26"/>
        <v>0</v>
      </c>
      <c r="AJ38" s="107">
        <f t="shared" si="27"/>
        <v>0</v>
      </c>
      <c r="AK38" s="107">
        <f t="shared" si="28"/>
        <v>0</v>
      </c>
      <c r="AL38" s="107">
        <f t="shared" si="29"/>
        <v>0</v>
      </c>
    </row>
    <row r="39" spans="1:38" ht="15.6">
      <c r="A39" s="41" t="str">
        <f t="shared" si="14"/>
        <v>8..979</v>
      </c>
      <c r="B39" s="169">
        <f>IF(C39&lt;&gt;"",SUBTOTAL(103,$C$13:C39),"")</f>
        <v>27</v>
      </c>
      <c r="C39" s="51" t="s">
        <v>452</v>
      </c>
      <c r="D39" s="47" t="s">
        <v>140</v>
      </c>
      <c r="E39" s="48" t="s">
        <v>64</v>
      </c>
      <c r="F39" s="49">
        <v>664</v>
      </c>
      <c r="G39" s="49">
        <v>0</v>
      </c>
      <c r="H39" s="49">
        <v>586.70000000000005</v>
      </c>
      <c r="I39" s="47" t="s">
        <v>56</v>
      </c>
      <c r="J39" s="158" t="s">
        <v>140</v>
      </c>
      <c r="K39" s="99">
        <v>664</v>
      </c>
      <c r="L39" s="50" t="s">
        <v>64</v>
      </c>
      <c r="M39" s="50" t="s">
        <v>388</v>
      </c>
      <c r="N39" s="99"/>
      <c r="O39" s="50"/>
      <c r="P39" s="50" t="s">
        <v>332</v>
      </c>
      <c r="Q39" s="170" t="s">
        <v>422</v>
      </c>
      <c r="R39" s="109"/>
      <c r="S39" s="104">
        <v>586.70000000000005</v>
      </c>
      <c r="T39" s="104"/>
      <c r="U39" s="129"/>
      <c r="V39" s="224">
        <f>VLOOKUP(A39,[180]Đất!A$11:AB$165,7,0)</f>
        <v>586.70000000000005</v>
      </c>
      <c r="W39" s="225">
        <f t="shared" si="16"/>
        <v>0</v>
      </c>
      <c r="X39" s="107">
        <f t="shared" si="17"/>
        <v>0</v>
      </c>
      <c r="Y39" s="107">
        <f t="shared" si="18"/>
        <v>0</v>
      </c>
      <c r="Z39" s="107">
        <f t="shared" si="19"/>
        <v>0</v>
      </c>
      <c r="AA39" s="107">
        <f t="shared" si="20"/>
        <v>1</v>
      </c>
      <c r="AB39" s="107">
        <f t="shared" si="21"/>
        <v>0</v>
      </c>
      <c r="AC39" s="107">
        <f t="shared" si="22"/>
        <v>0</v>
      </c>
      <c r="AD39" s="107">
        <f t="shared" si="23"/>
        <v>0</v>
      </c>
      <c r="AF39" s="107">
        <f t="shared" si="15"/>
        <v>0</v>
      </c>
      <c r="AG39" s="107">
        <f t="shared" si="24"/>
        <v>0</v>
      </c>
      <c r="AH39" s="107">
        <f t="shared" si="25"/>
        <v>0</v>
      </c>
      <c r="AI39" s="107">
        <f t="shared" si="26"/>
        <v>0</v>
      </c>
      <c r="AJ39" s="107">
        <f t="shared" si="27"/>
        <v>0</v>
      </c>
      <c r="AK39" s="107">
        <f t="shared" si="28"/>
        <v>0</v>
      </c>
      <c r="AL39" s="107">
        <f t="shared" si="29"/>
        <v>0</v>
      </c>
    </row>
    <row r="40" spans="1:38" ht="15.6">
      <c r="A40" s="41" t="str">
        <f t="shared" si="14"/>
        <v>8..980</v>
      </c>
      <c r="B40" s="169">
        <f>IF(C40&lt;&gt;"",SUBTOTAL(103,$C$13:C40),"")</f>
        <v>28</v>
      </c>
      <c r="C40" s="51" t="s">
        <v>452</v>
      </c>
      <c r="D40" s="47" t="s">
        <v>141</v>
      </c>
      <c r="E40" s="48" t="s">
        <v>64</v>
      </c>
      <c r="F40" s="49">
        <v>316</v>
      </c>
      <c r="G40" s="49">
        <v>0</v>
      </c>
      <c r="H40" s="49">
        <v>316</v>
      </c>
      <c r="I40" s="47" t="s">
        <v>56</v>
      </c>
      <c r="J40" s="158" t="s">
        <v>141</v>
      </c>
      <c r="K40" s="99">
        <v>316</v>
      </c>
      <c r="L40" s="50" t="s">
        <v>64</v>
      </c>
      <c r="M40" s="50" t="s">
        <v>388</v>
      </c>
      <c r="N40" s="99"/>
      <c r="O40" s="50"/>
      <c r="P40" s="50" t="s">
        <v>333</v>
      </c>
      <c r="Q40" s="170" t="s">
        <v>422</v>
      </c>
      <c r="R40" s="109"/>
      <c r="S40" s="104">
        <v>316</v>
      </c>
      <c r="T40" s="104"/>
      <c r="U40" s="129"/>
      <c r="V40" s="224">
        <f>VLOOKUP(A40,[180]Đất!A$11:AB$165,7,0)</f>
        <v>316</v>
      </c>
      <c r="W40" s="225">
        <f t="shared" si="16"/>
        <v>0</v>
      </c>
      <c r="X40" s="107">
        <f t="shared" si="17"/>
        <v>0</v>
      </c>
      <c r="Y40" s="107">
        <f t="shared" si="18"/>
        <v>0</v>
      </c>
      <c r="Z40" s="107">
        <f t="shared" si="19"/>
        <v>1</v>
      </c>
      <c r="AA40" s="107">
        <f t="shared" si="20"/>
        <v>0</v>
      </c>
      <c r="AB40" s="107">
        <f t="shared" si="21"/>
        <v>0</v>
      </c>
      <c r="AC40" s="107">
        <f t="shared" si="22"/>
        <v>0</v>
      </c>
      <c r="AD40" s="107">
        <f t="shared" si="23"/>
        <v>0</v>
      </c>
      <c r="AF40" s="107">
        <f t="shared" si="15"/>
        <v>0</v>
      </c>
      <c r="AG40" s="107">
        <f t="shared" si="24"/>
        <v>0</v>
      </c>
      <c r="AH40" s="107">
        <f t="shared" si="25"/>
        <v>0</v>
      </c>
      <c r="AI40" s="107">
        <f t="shared" si="26"/>
        <v>0</v>
      </c>
      <c r="AJ40" s="107">
        <f t="shared" si="27"/>
        <v>0</v>
      </c>
      <c r="AK40" s="107">
        <f t="shared" si="28"/>
        <v>0</v>
      </c>
      <c r="AL40" s="107">
        <f t="shared" si="29"/>
        <v>0</v>
      </c>
    </row>
    <row r="41" spans="1:38" ht="15.6">
      <c r="A41" s="41" t="str">
        <f t="shared" si="14"/>
        <v>8..983</v>
      </c>
      <c r="B41" s="169">
        <f>IF(C41&lt;&gt;"",SUBTOTAL(103,$C$13:C41),"")</f>
        <v>29</v>
      </c>
      <c r="C41" s="51" t="s">
        <v>452</v>
      </c>
      <c r="D41" s="47" t="s">
        <v>143</v>
      </c>
      <c r="E41" s="48" t="s">
        <v>52</v>
      </c>
      <c r="F41" s="49">
        <v>317</v>
      </c>
      <c r="G41" s="49">
        <v>0</v>
      </c>
      <c r="H41" s="49">
        <v>11.5</v>
      </c>
      <c r="I41" s="47" t="s">
        <v>56</v>
      </c>
      <c r="J41" s="158" t="s">
        <v>143</v>
      </c>
      <c r="K41" s="99">
        <v>317</v>
      </c>
      <c r="L41" s="50" t="s">
        <v>52</v>
      </c>
      <c r="M41" s="50" t="s">
        <v>397</v>
      </c>
      <c r="N41" s="99"/>
      <c r="O41" s="50"/>
      <c r="P41" s="50"/>
      <c r="Q41" s="170" t="s">
        <v>422</v>
      </c>
      <c r="R41" s="109"/>
      <c r="S41" s="104">
        <v>11.5</v>
      </c>
      <c r="T41" s="104"/>
      <c r="U41" s="129"/>
      <c r="V41" s="224">
        <f>VLOOKUP(A41,[180]Đất!A$11:AB$165,7,0)</f>
        <v>11.5</v>
      </c>
      <c r="W41" s="225">
        <f t="shared" si="16"/>
        <v>0</v>
      </c>
      <c r="X41" s="107">
        <f t="shared" si="17"/>
        <v>0</v>
      </c>
      <c r="Y41" s="107">
        <f t="shared" si="18"/>
        <v>0</v>
      </c>
      <c r="Z41" s="107">
        <f t="shared" si="19"/>
        <v>1</v>
      </c>
      <c r="AA41" s="107">
        <f t="shared" si="20"/>
        <v>0</v>
      </c>
      <c r="AB41" s="107">
        <f t="shared" si="21"/>
        <v>0</v>
      </c>
      <c r="AC41" s="107">
        <f t="shared" si="22"/>
        <v>0</v>
      </c>
      <c r="AD41" s="107">
        <f t="shared" si="23"/>
        <v>0</v>
      </c>
      <c r="AF41" s="107">
        <f t="shared" si="15"/>
        <v>0</v>
      </c>
      <c r="AG41" s="107">
        <f t="shared" si="24"/>
        <v>0</v>
      </c>
      <c r="AH41" s="107">
        <f t="shared" si="25"/>
        <v>0</v>
      </c>
      <c r="AI41" s="107">
        <f t="shared" si="26"/>
        <v>0</v>
      </c>
      <c r="AJ41" s="107">
        <f t="shared" si="27"/>
        <v>0</v>
      </c>
      <c r="AK41" s="107">
        <f t="shared" si="28"/>
        <v>0</v>
      </c>
      <c r="AL41" s="107">
        <f t="shared" si="29"/>
        <v>0</v>
      </c>
    </row>
    <row r="42" spans="1:38" ht="15.6">
      <c r="A42" s="41" t="str">
        <f t="shared" si="14"/>
        <v>8..1003</v>
      </c>
      <c r="B42" s="169">
        <f>IF(C42&lt;&gt;"",SUBTOTAL(103,$C$13:C42),"")</f>
        <v>30</v>
      </c>
      <c r="C42" s="51" t="s">
        <v>452</v>
      </c>
      <c r="D42" s="47" t="s">
        <v>144</v>
      </c>
      <c r="E42" s="48" t="s">
        <v>47</v>
      </c>
      <c r="F42" s="49">
        <v>61</v>
      </c>
      <c r="G42" s="49">
        <v>0</v>
      </c>
      <c r="H42" s="49">
        <v>43.6</v>
      </c>
      <c r="I42" s="47" t="s">
        <v>56</v>
      </c>
      <c r="J42" s="158" t="s">
        <v>144</v>
      </c>
      <c r="K42" s="99">
        <v>61</v>
      </c>
      <c r="L42" s="50" t="s">
        <v>47</v>
      </c>
      <c r="M42" s="50" t="s">
        <v>397</v>
      </c>
      <c r="N42" s="99"/>
      <c r="O42" s="50"/>
      <c r="P42" s="50"/>
      <c r="Q42" s="170" t="s">
        <v>422</v>
      </c>
      <c r="R42" s="109"/>
      <c r="S42" s="104">
        <v>43.6</v>
      </c>
      <c r="T42" s="104"/>
      <c r="U42" s="129"/>
      <c r="V42" s="224">
        <f>VLOOKUP(A42,[180]Đất!A$11:AB$165,7,0)</f>
        <v>43.6</v>
      </c>
      <c r="W42" s="225">
        <f t="shared" si="16"/>
        <v>0</v>
      </c>
      <c r="X42" s="107">
        <f t="shared" si="17"/>
        <v>1</v>
      </c>
      <c r="Y42" s="107">
        <f t="shared" si="18"/>
        <v>0</v>
      </c>
      <c r="Z42" s="107">
        <f t="shared" si="19"/>
        <v>0</v>
      </c>
      <c r="AA42" s="107">
        <f t="shared" si="20"/>
        <v>0</v>
      </c>
      <c r="AB42" s="107">
        <f t="shared" si="21"/>
        <v>0</v>
      </c>
      <c r="AC42" s="107">
        <f t="shared" si="22"/>
        <v>0</v>
      </c>
      <c r="AD42" s="107">
        <f t="shared" si="23"/>
        <v>0</v>
      </c>
      <c r="AF42" s="107">
        <f t="shared" si="15"/>
        <v>0</v>
      </c>
      <c r="AG42" s="107">
        <f t="shared" si="24"/>
        <v>0</v>
      </c>
      <c r="AH42" s="107">
        <f t="shared" si="25"/>
        <v>0</v>
      </c>
      <c r="AI42" s="107">
        <f t="shared" si="26"/>
        <v>0</v>
      </c>
      <c r="AJ42" s="107">
        <f t="shared" si="27"/>
        <v>0</v>
      </c>
      <c r="AK42" s="107">
        <f t="shared" si="28"/>
        <v>0</v>
      </c>
      <c r="AL42" s="107">
        <f t="shared" si="29"/>
        <v>0</v>
      </c>
    </row>
    <row r="43" spans="1:38" ht="15.6">
      <c r="A43" s="41" t="str">
        <f t="shared" si="14"/>
        <v>8..1120</v>
      </c>
      <c r="B43" s="169">
        <f>IF(C43&lt;&gt;"",SUBTOTAL(103,$C$13:C43),"")</f>
        <v>31</v>
      </c>
      <c r="C43" s="51" t="s">
        <v>452</v>
      </c>
      <c r="D43" s="47" t="s">
        <v>156</v>
      </c>
      <c r="E43" s="48" t="s">
        <v>96</v>
      </c>
      <c r="F43" s="49">
        <v>0</v>
      </c>
      <c r="G43" s="49">
        <v>333</v>
      </c>
      <c r="H43" s="49">
        <v>312.10000000000002</v>
      </c>
      <c r="I43" s="47" t="s">
        <v>56</v>
      </c>
      <c r="J43" s="158" t="s">
        <v>1</v>
      </c>
      <c r="K43" s="91"/>
      <c r="L43" s="50"/>
      <c r="M43" s="50" t="s">
        <v>397</v>
      </c>
      <c r="N43" s="99"/>
      <c r="O43" s="50"/>
      <c r="P43" s="50"/>
      <c r="Q43" s="170" t="s">
        <v>422</v>
      </c>
      <c r="R43" s="109"/>
      <c r="S43" s="104">
        <v>312.10000000000002</v>
      </c>
      <c r="T43" s="104"/>
      <c r="U43" s="129"/>
      <c r="V43" s="224">
        <f>VLOOKUP(A43,[180]Đất!A$11:AB$165,7,0)</f>
        <v>312.10000000000002</v>
      </c>
      <c r="W43" s="225">
        <f t="shared" si="16"/>
        <v>0</v>
      </c>
      <c r="X43" s="107">
        <f t="shared" si="17"/>
        <v>0</v>
      </c>
      <c r="Y43" s="107">
        <f t="shared" si="18"/>
        <v>0</v>
      </c>
      <c r="Z43" s="107">
        <f t="shared" si="19"/>
        <v>0</v>
      </c>
      <c r="AA43" s="107">
        <f t="shared" si="20"/>
        <v>0</v>
      </c>
      <c r="AB43" s="107">
        <f t="shared" si="21"/>
        <v>0</v>
      </c>
      <c r="AC43" s="107">
        <f t="shared" si="22"/>
        <v>0</v>
      </c>
      <c r="AD43" s="107">
        <f t="shared" si="23"/>
        <v>0</v>
      </c>
      <c r="AF43" s="107">
        <f t="shared" si="15"/>
        <v>0</v>
      </c>
      <c r="AG43" s="107">
        <f t="shared" si="24"/>
        <v>0</v>
      </c>
      <c r="AH43" s="107">
        <f t="shared" si="25"/>
        <v>1</v>
      </c>
      <c r="AI43" s="107">
        <f t="shared" si="26"/>
        <v>0</v>
      </c>
      <c r="AJ43" s="107">
        <f t="shared" si="27"/>
        <v>0</v>
      </c>
      <c r="AK43" s="107">
        <f t="shared" si="28"/>
        <v>0</v>
      </c>
      <c r="AL43" s="107">
        <f t="shared" si="29"/>
        <v>0</v>
      </c>
    </row>
    <row r="44" spans="1:38" ht="15.6">
      <c r="A44" s="41" t="str">
        <f t="shared" si="14"/>
        <v>8..1124</v>
      </c>
      <c r="B44" s="169">
        <f>IF(C44&lt;&gt;"",SUBTOTAL(103,$C$13:C44),"")</f>
        <v>32</v>
      </c>
      <c r="C44" s="51" t="s">
        <v>452</v>
      </c>
      <c r="D44" s="47" t="s">
        <v>160</v>
      </c>
      <c r="E44" s="48" t="s">
        <v>40</v>
      </c>
      <c r="F44" s="49">
        <v>0</v>
      </c>
      <c r="G44" s="49">
        <v>167</v>
      </c>
      <c r="H44" s="49">
        <v>137.6</v>
      </c>
      <c r="I44" s="47" t="s">
        <v>56</v>
      </c>
      <c r="J44" s="158" t="s">
        <v>1</v>
      </c>
      <c r="K44" s="91"/>
      <c r="L44" s="50"/>
      <c r="M44" s="50" t="s">
        <v>397</v>
      </c>
      <c r="N44" s="99"/>
      <c r="O44" s="50"/>
      <c r="P44" s="50"/>
      <c r="Q44" s="170" t="s">
        <v>422</v>
      </c>
      <c r="R44" s="109"/>
      <c r="S44" s="104">
        <v>137.6</v>
      </c>
      <c r="T44" s="104"/>
      <c r="U44" s="129"/>
      <c r="V44" s="224">
        <f>VLOOKUP(A44,[180]Đất!A$11:AB$165,7,0)</f>
        <v>137.6</v>
      </c>
      <c r="W44" s="225">
        <f t="shared" si="16"/>
        <v>0</v>
      </c>
      <c r="X44" s="107">
        <f t="shared" si="17"/>
        <v>0</v>
      </c>
      <c r="Y44" s="107">
        <f t="shared" si="18"/>
        <v>0</v>
      </c>
      <c r="Z44" s="107">
        <f t="shared" si="19"/>
        <v>0</v>
      </c>
      <c r="AA44" s="107">
        <f t="shared" si="20"/>
        <v>0</v>
      </c>
      <c r="AB44" s="107">
        <f t="shared" si="21"/>
        <v>0</v>
      </c>
      <c r="AC44" s="107">
        <f t="shared" si="22"/>
        <v>0</v>
      </c>
      <c r="AD44" s="107">
        <f t="shared" si="23"/>
        <v>0</v>
      </c>
      <c r="AF44" s="107">
        <f t="shared" si="15"/>
        <v>0</v>
      </c>
      <c r="AG44" s="107">
        <f t="shared" si="24"/>
        <v>1</v>
      </c>
      <c r="AH44" s="107">
        <f t="shared" si="25"/>
        <v>0</v>
      </c>
      <c r="AI44" s="107">
        <f t="shared" si="26"/>
        <v>0</v>
      </c>
      <c r="AJ44" s="107">
        <f t="shared" si="27"/>
        <v>0</v>
      </c>
      <c r="AK44" s="107">
        <f t="shared" si="28"/>
        <v>0</v>
      </c>
      <c r="AL44" s="107">
        <f t="shared" si="29"/>
        <v>0</v>
      </c>
    </row>
    <row r="45" spans="1:38" ht="15.6">
      <c r="A45" s="41" t="str">
        <f t="shared" ref="A45:A76" si="30">I45&amp;".."&amp;D45</f>
        <v>8..1125</v>
      </c>
      <c r="B45" s="169">
        <f>IF(C45&lt;&gt;"",SUBTOTAL(103,$C$13:C45),"")</f>
        <v>33</v>
      </c>
      <c r="C45" s="51" t="s">
        <v>452</v>
      </c>
      <c r="D45" s="47" t="s">
        <v>161</v>
      </c>
      <c r="E45" s="48" t="s">
        <v>52</v>
      </c>
      <c r="F45" s="49">
        <v>0</v>
      </c>
      <c r="G45" s="49">
        <v>59</v>
      </c>
      <c r="H45" s="49">
        <v>7.9</v>
      </c>
      <c r="I45" s="47" t="s">
        <v>56</v>
      </c>
      <c r="J45" s="158" t="s">
        <v>1</v>
      </c>
      <c r="K45" s="91"/>
      <c r="L45" s="50"/>
      <c r="M45" s="50" t="s">
        <v>397</v>
      </c>
      <c r="N45" s="99"/>
      <c r="O45" s="50"/>
      <c r="P45" s="50"/>
      <c r="Q45" s="170" t="s">
        <v>422</v>
      </c>
      <c r="R45" s="109"/>
      <c r="S45" s="104">
        <v>7.9</v>
      </c>
      <c r="T45" s="104"/>
      <c r="U45" s="129"/>
      <c r="V45" s="224">
        <f>VLOOKUP(A45,[180]Đất!A$11:AB$165,7,0)</f>
        <v>7.9</v>
      </c>
      <c r="W45" s="225">
        <f t="shared" si="16"/>
        <v>0</v>
      </c>
      <c r="X45" s="107">
        <f t="shared" si="17"/>
        <v>0</v>
      </c>
      <c r="Y45" s="107">
        <f t="shared" si="18"/>
        <v>0</v>
      </c>
      <c r="Z45" s="107">
        <f t="shared" si="19"/>
        <v>0</v>
      </c>
      <c r="AA45" s="107">
        <f t="shared" si="20"/>
        <v>0</v>
      </c>
      <c r="AB45" s="107">
        <f t="shared" si="21"/>
        <v>0</v>
      </c>
      <c r="AC45" s="107">
        <f t="shared" si="22"/>
        <v>0</v>
      </c>
      <c r="AD45" s="107">
        <f t="shared" si="23"/>
        <v>0</v>
      </c>
      <c r="AF45" s="107">
        <f t="shared" ref="AF45:AF76" si="31">IF(AND(G45&lt;=100,G45&gt;0),1,0)</f>
        <v>1</v>
      </c>
      <c r="AG45" s="107">
        <f t="shared" si="24"/>
        <v>0</v>
      </c>
      <c r="AH45" s="107">
        <f t="shared" si="25"/>
        <v>0</v>
      </c>
      <c r="AI45" s="107">
        <f t="shared" si="26"/>
        <v>0</v>
      </c>
      <c r="AJ45" s="107">
        <f t="shared" si="27"/>
        <v>0</v>
      </c>
      <c r="AK45" s="107">
        <f t="shared" si="28"/>
        <v>0</v>
      </c>
      <c r="AL45" s="107">
        <f t="shared" si="29"/>
        <v>0</v>
      </c>
    </row>
    <row r="46" spans="1:38" ht="15.6">
      <c r="A46" s="41" t="str">
        <f t="shared" si="30"/>
        <v>17..6</v>
      </c>
      <c r="B46" s="169">
        <f>IF(C46&lt;&gt;"",SUBTOTAL(103,$C$13:C46),"")</f>
        <v>34</v>
      </c>
      <c r="C46" s="51" t="s">
        <v>452</v>
      </c>
      <c r="D46" s="47" t="s">
        <v>50</v>
      </c>
      <c r="E46" s="48" t="s">
        <v>64</v>
      </c>
      <c r="F46" s="49">
        <v>723</v>
      </c>
      <c r="G46" s="49">
        <v>0</v>
      </c>
      <c r="H46" s="49">
        <v>549.6</v>
      </c>
      <c r="I46" s="47" t="s">
        <v>65</v>
      </c>
      <c r="J46" s="158" t="s">
        <v>50</v>
      </c>
      <c r="K46" s="99">
        <v>723</v>
      </c>
      <c r="L46" s="50" t="s">
        <v>64</v>
      </c>
      <c r="M46" s="50" t="s">
        <v>388</v>
      </c>
      <c r="N46" s="99"/>
      <c r="O46" s="50"/>
      <c r="P46" s="50" t="s">
        <v>335</v>
      </c>
      <c r="Q46" s="170" t="s">
        <v>422</v>
      </c>
      <c r="R46" s="109"/>
      <c r="S46" s="104">
        <v>549.6</v>
      </c>
      <c r="T46" s="104"/>
      <c r="U46" s="129"/>
      <c r="V46" s="224">
        <f>VLOOKUP(A46,[180]Đất!A$11:AB$165,7,0)</f>
        <v>549.6</v>
      </c>
      <c r="W46" s="225">
        <f t="shared" si="16"/>
        <v>0</v>
      </c>
      <c r="X46" s="107">
        <f t="shared" si="17"/>
        <v>0</v>
      </c>
      <c r="Y46" s="107">
        <f t="shared" si="18"/>
        <v>0</v>
      </c>
      <c r="Z46" s="107">
        <f t="shared" si="19"/>
        <v>0</v>
      </c>
      <c r="AA46" s="107">
        <f t="shared" si="20"/>
        <v>1</v>
      </c>
      <c r="AB46" s="107">
        <f t="shared" si="21"/>
        <v>0</v>
      </c>
      <c r="AC46" s="107">
        <f t="shared" si="22"/>
        <v>0</v>
      </c>
      <c r="AD46" s="107">
        <f t="shared" si="23"/>
        <v>0</v>
      </c>
      <c r="AF46" s="107">
        <f t="shared" si="31"/>
        <v>0</v>
      </c>
      <c r="AG46" s="107">
        <f t="shared" si="24"/>
        <v>0</v>
      </c>
      <c r="AH46" s="107">
        <f t="shared" si="25"/>
        <v>0</v>
      </c>
      <c r="AI46" s="107">
        <f t="shared" si="26"/>
        <v>0</v>
      </c>
      <c r="AJ46" s="107">
        <f t="shared" si="27"/>
        <v>0</v>
      </c>
      <c r="AK46" s="107">
        <f t="shared" si="28"/>
        <v>0</v>
      </c>
      <c r="AL46" s="107">
        <f t="shared" si="29"/>
        <v>0</v>
      </c>
    </row>
    <row r="47" spans="1:38" ht="15.6">
      <c r="A47" s="41" t="str">
        <f t="shared" si="30"/>
        <v>17..32</v>
      </c>
      <c r="B47" s="169">
        <f>IF(C47&lt;&gt;"",SUBTOTAL(103,$C$13:C47),"")</f>
        <v>35</v>
      </c>
      <c r="C47" s="51" t="s">
        <v>452</v>
      </c>
      <c r="D47" s="47" t="s">
        <v>76</v>
      </c>
      <c r="E47" s="48" t="s">
        <v>44</v>
      </c>
      <c r="F47" s="49">
        <v>1105</v>
      </c>
      <c r="G47" s="49">
        <v>0</v>
      </c>
      <c r="H47" s="49">
        <v>1062.3</v>
      </c>
      <c r="I47" s="47" t="s">
        <v>65</v>
      </c>
      <c r="J47" s="158" t="s">
        <v>76</v>
      </c>
      <c r="K47" s="99">
        <v>1105</v>
      </c>
      <c r="L47" s="50" t="s">
        <v>44</v>
      </c>
      <c r="M47" s="50" t="s">
        <v>388</v>
      </c>
      <c r="N47" s="99"/>
      <c r="O47" s="50"/>
      <c r="P47" s="50" t="s">
        <v>336</v>
      </c>
      <c r="Q47" s="170" t="s">
        <v>422</v>
      </c>
      <c r="R47" s="109"/>
      <c r="S47" s="104">
        <v>1062.3</v>
      </c>
      <c r="T47" s="104"/>
      <c r="U47" s="129"/>
      <c r="V47" s="224">
        <f>VLOOKUP(A47,[180]Đất!A$11:AB$165,7,0)</f>
        <v>1062.3</v>
      </c>
      <c r="W47" s="225">
        <f t="shared" si="16"/>
        <v>0</v>
      </c>
      <c r="X47" s="107">
        <f t="shared" si="17"/>
        <v>0</v>
      </c>
      <c r="Y47" s="107">
        <f t="shared" si="18"/>
        <v>0</v>
      </c>
      <c r="Z47" s="107">
        <f t="shared" si="19"/>
        <v>0</v>
      </c>
      <c r="AA47" s="107">
        <f t="shared" si="20"/>
        <v>0</v>
      </c>
      <c r="AB47" s="107">
        <f t="shared" si="21"/>
        <v>1</v>
      </c>
      <c r="AC47" s="107">
        <f t="shared" si="22"/>
        <v>0</v>
      </c>
      <c r="AD47" s="107">
        <f t="shared" si="23"/>
        <v>0</v>
      </c>
      <c r="AF47" s="107">
        <f t="shared" si="31"/>
        <v>0</v>
      </c>
      <c r="AG47" s="107">
        <f t="shared" si="24"/>
        <v>0</v>
      </c>
      <c r="AH47" s="107">
        <f t="shared" si="25"/>
        <v>0</v>
      </c>
      <c r="AI47" s="107">
        <f t="shared" si="26"/>
        <v>0</v>
      </c>
      <c r="AJ47" s="107">
        <f t="shared" si="27"/>
        <v>0</v>
      </c>
      <c r="AK47" s="107">
        <f t="shared" si="28"/>
        <v>0</v>
      </c>
      <c r="AL47" s="107">
        <f t="shared" si="29"/>
        <v>0</v>
      </c>
    </row>
    <row r="48" spans="1:38" ht="15.6">
      <c r="A48" s="41" t="str">
        <f t="shared" si="30"/>
        <v>17..33</v>
      </c>
      <c r="B48" s="169">
        <f>IF(C48&lt;&gt;"",SUBTOTAL(103,$C$13:C48),"")</f>
        <v>36</v>
      </c>
      <c r="C48" s="51" t="s">
        <v>452</v>
      </c>
      <c r="D48" s="47" t="s">
        <v>78</v>
      </c>
      <c r="E48" s="48" t="s">
        <v>44</v>
      </c>
      <c r="F48" s="49">
        <v>610</v>
      </c>
      <c r="G48" s="49">
        <v>0</v>
      </c>
      <c r="H48" s="49">
        <v>610</v>
      </c>
      <c r="I48" s="47" t="s">
        <v>65</v>
      </c>
      <c r="J48" s="158" t="s">
        <v>78</v>
      </c>
      <c r="K48" s="99">
        <v>610</v>
      </c>
      <c r="L48" s="50" t="s">
        <v>44</v>
      </c>
      <c r="M48" s="50" t="s">
        <v>388</v>
      </c>
      <c r="N48" s="99"/>
      <c r="O48" s="50"/>
      <c r="P48" s="50" t="s">
        <v>337</v>
      </c>
      <c r="Q48" s="170" t="s">
        <v>422</v>
      </c>
      <c r="R48" s="109"/>
      <c r="S48" s="104">
        <v>610</v>
      </c>
      <c r="T48" s="104"/>
      <c r="U48" s="129"/>
      <c r="V48" s="224">
        <f>VLOOKUP(A48,[180]Đất!A$11:AB$165,7,0)</f>
        <v>610</v>
      </c>
      <c r="W48" s="225">
        <f t="shared" si="16"/>
        <v>0</v>
      </c>
      <c r="X48" s="107">
        <f t="shared" si="17"/>
        <v>0</v>
      </c>
      <c r="Y48" s="107">
        <f t="shared" si="18"/>
        <v>0</v>
      </c>
      <c r="Z48" s="107">
        <f t="shared" si="19"/>
        <v>0</v>
      </c>
      <c r="AA48" s="107">
        <f t="shared" si="20"/>
        <v>1</v>
      </c>
      <c r="AB48" s="107">
        <f t="shared" si="21"/>
        <v>0</v>
      </c>
      <c r="AC48" s="107">
        <f t="shared" si="22"/>
        <v>0</v>
      </c>
      <c r="AD48" s="107">
        <f t="shared" si="23"/>
        <v>0</v>
      </c>
      <c r="AF48" s="107">
        <f t="shared" si="31"/>
        <v>0</v>
      </c>
      <c r="AG48" s="107">
        <f t="shared" si="24"/>
        <v>0</v>
      </c>
      <c r="AH48" s="107">
        <f t="shared" si="25"/>
        <v>0</v>
      </c>
      <c r="AI48" s="107">
        <f t="shared" si="26"/>
        <v>0</v>
      </c>
      <c r="AJ48" s="107">
        <f t="shared" si="27"/>
        <v>0</v>
      </c>
      <c r="AK48" s="107">
        <f t="shared" si="28"/>
        <v>0</v>
      </c>
      <c r="AL48" s="107">
        <f t="shared" si="29"/>
        <v>0</v>
      </c>
    </row>
    <row r="49" spans="1:38" ht="15.6">
      <c r="A49" s="41" t="str">
        <f t="shared" si="30"/>
        <v>17..34</v>
      </c>
      <c r="B49" s="169">
        <f>IF(C49&lt;&gt;"",SUBTOTAL(103,$C$13:C49),"")</f>
        <v>37</v>
      </c>
      <c r="C49" s="51" t="s">
        <v>452</v>
      </c>
      <c r="D49" s="47" t="s">
        <v>79</v>
      </c>
      <c r="E49" s="48" t="s">
        <v>44</v>
      </c>
      <c r="F49" s="49">
        <v>508</v>
      </c>
      <c r="G49" s="49">
        <v>0</v>
      </c>
      <c r="H49" s="49">
        <v>508</v>
      </c>
      <c r="I49" s="47" t="s">
        <v>65</v>
      </c>
      <c r="J49" s="158" t="s">
        <v>79</v>
      </c>
      <c r="K49" s="99">
        <v>508</v>
      </c>
      <c r="L49" s="50" t="s">
        <v>44</v>
      </c>
      <c r="M49" s="88" t="s">
        <v>389</v>
      </c>
      <c r="N49" s="99"/>
      <c r="O49" s="50"/>
      <c r="P49" s="50"/>
      <c r="Q49" s="170" t="s">
        <v>422</v>
      </c>
      <c r="R49" s="109"/>
      <c r="S49" s="104">
        <v>508</v>
      </c>
      <c r="T49" s="104"/>
      <c r="U49" s="129"/>
      <c r="V49" s="224">
        <f>VLOOKUP(A49,[180]Đất!A$11:AB$165,7,0)</f>
        <v>508</v>
      </c>
      <c r="W49" s="225">
        <f t="shared" si="16"/>
        <v>0</v>
      </c>
      <c r="X49" s="107">
        <f t="shared" si="17"/>
        <v>0</v>
      </c>
      <c r="Y49" s="107">
        <f t="shared" si="18"/>
        <v>0</v>
      </c>
      <c r="Z49" s="107">
        <f t="shared" si="19"/>
        <v>0</v>
      </c>
      <c r="AA49" s="107">
        <f t="shared" si="20"/>
        <v>1</v>
      </c>
      <c r="AB49" s="107">
        <f t="shared" si="21"/>
        <v>0</v>
      </c>
      <c r="AC49" s="107">
        <f t="shared" si="22"/>
        <v>0</v>
      </c>
      <c r="AD49" s="107">
        <f t="shared" si="23"/>
        <v>0</v>
      </c>
      <c r="AF49" s="107">
        <f t="shared" si="31"/>
        <v>0</v>
      </c>
      <c r="AG49" s="107">
        <f t="shared" si="24"/>
        <v>0</v>
      </c>
      <c r="AH49" s="107">
        <f t="shared" si="25"/>
        <v>0</v>
      </c>
      <c r="AI49" s="107">
        <f t="shared" si="26"/>
        <v>0</v>
      </c>
      <c r="AJ49" s="107">
        <f t="shared" si="27"/>
        <v>0</v>
      </c>
      <c r="AK49" s="107">
        <f t="shared" si="28"/>
        <v>0</v>
      </c>
      <c r="AL49" s="107">
        <f t="shared" si="29"/>
        <v>0</v>
      </c>
    </row>
    <row r="50" spans="1:38" ht="15.6">
      <c r="A50" s="41" t="str">
        <f t="shared" si="30"/>
        <v>17..65</v>
      </c>
      <c r="B50" s="169">
        <f>IF(C50&lt;&gt;"",SUBTOTAL(103,$C$13:C50),"")</f>
        <v>38</v>
      </c>
      <c r="C50" s="51" t="s">
        <v>452</v>
      </c>
      <c r="D50" s="47" t="s">
        <v>107</v>
      </c>
      <c r="E50" s="48" t="s">
        <v>47</v>
      </c>
      <c r="F50" s="49">
        <v>1096</v>
      </c>
      <c r="G50" s="49">
        <v>0</v>
      </c>
      <c r="H50" s="49">
        <v>120.5</v>
      </c>
      <c r="I50" s="47" t="s">
        <v>65</v>
      </c>
      <c r="J50" s="158" t="s">
        <v>107</v>
      </c>
      <c r="K50" s="99">
        <v>1096</v>
      </c>
      <c r="L50" s="50" t="s">
        <v>47</v>
      </c>
      <c r="M50" s="50" t="s">
        <v>397</v>
      </c>
      <c r="N50" s="99"/>
      <c r="O50" s="50"/>
      <c r="P50" s="50"/>
      <c r="Q50" s="170" t="s">
        <v>422</v>
      </c>
      <c r="R50" s="109"/>
      <c r="S50" s="104">
        <v>120.5</v>
      </c>
      <c r="T50" s="104"/>
      <c r="U50" s="129"/>
      <c r="V50" s="224">
        <f>VLOOKUP(A50,[180]Đất!A$11:AB$165,7,0)</f>
        <v>120.5</v>
      </c>
      <c r="W50" s="225">
        <f t="shared" si="16"/>
        <v>0</v>
      </c>
      <c r="X50" s="107">
        <f t="shared" si="17"/>
        <v>0</v>
      </c>
      <c r="Y50" s="107">
        <f t="shared" si="18"/>
        <v>0</v>
      </c>
      <c r="Z50" s="107">
        <f t="shared" si="19"/>
        <v>0</v>
      </c>
      <c r="AA50" s="107">
        <f t="shared" si="20"/>
        <v>0</v>
      </c>
      <c r="AB50" s="107">
        <f t="shared" si="21"/>
        <v>1</v>
      </c>
      <c r="AC50" s="107">
        <f t="shared" si="22"/>
        <v>0</v>
      </c>
      <c r="AD50" s="107">
        <f t="shared" si="23"/>
        <v>0</v>
      </c>
      <c r="AF50" s="107">
        <f t="shared" si="31"/>
        <v>0</v>
      </c>
      <c r="AG50" s="107">
        <f t="shared" si="24"/>
        <v>0</v>
      </c>
      <c r="AH50" s="107">
        <f t="shared" si="25"/>
        <v>0</v>
      </c>
      <c r="AI50" s="107">
        <f t="shared" si="26"/>
        <v>0</v>
      </c>
      <c r="AJ50" s="107">
        <f t="shared" si="27"/>
        <v>0</v>
      </c>
      <c r="AK50" s="107">
        <f t="shared" si="28"/>
        <v>0</v>
      </c>
      <c r="AL50" s="107">
        <f t="shared" si="29"/>
        <v>0</v>
      </c>
    </row>
    <row r="51" spans="1:38" ht="15.6">
      <c r="A51" s="41" t="str">
        <f t="shared" si="30"/>
        <v>17..109</v>
      </c>
      <c r="B51" s="169">
        <f>IF(C51&lt;&gt;"",SUBTOTAL(103,$C$13:C51),"")</f>
        <v>39</v>
      </c>
      <c r="C51" s="51" t="s">
        <v>452</v>
      </c>
      <c r="D51" s="47" t="s">
        <v>147</v>
      </c>
      <c r="E51" s="48" t="s">
        <v>40</v>
      </c>
      <c r="F51" s="49">
        <v>1475</v>
      </c>
      <c r="G51" s="49">
        <v>0</v>
      </c>
      <c r="H51" s="49">
        <v>1374.9</v>
      </c>
      <c r="I51" s="47" t="s">
        <v>65</v>
      </c>
      <c r="J51" s="158" t="s">
        <v>147</v>
      </c>
      <c r="K51" s="99">
        <v>1475</v>
      </c>
      <c r="L51" s="50" t="s">
        <v>40</v>
      </c>
      <c r="M51" s="50" t="s">
        <v>397</v>
      </c>
      <c r="N51" s="99"/>
      <c r="O51" s="50"/>
      <c r="P51" s="50"/>
      <c r="Q51" s="170" t="s">
        <v>422</v>
      </c>
      <c r="R51" s="109"/>
      <c r="S51" s="104">
        <v>1374.9</v>
      </c>
      <c r="T51" s="104"/>
      <c r="U51" s="129"/>
      <c r="V51" s="224">
        <f>VLOOKUP(A51,[180]Đất!A$11:AB$165,7,0)</f>
        <v>1374.9</v>
      </c>
      <c r="W51" s="225">
        <f t="shared" si="16"/>
        <v>0</v>
      </c>
      <c r="X51" s="107">
        <f t="shared" si="17"/>
        <v>0</v>
      </c>
      <c r="Y51" s="107">
        <f t="shared" si="18"/>
        <v>0</v>
      </c>
      <c r="Z51" s="107">
        <f t="shared" si="19"/>
        <v>0</v>
      </c>
      <c r="AA51" s="107">
        <f t="shared" si="20"/>
        <v>0</v>
      </c>
      <c r="AB51" s="107">
        <f t="shared" si="21"/>
        <v>1</v>
      </c>
      <c r="AC51" s="107">
        <f t="shared" si="22"/>
        <v>0</v>
      </c>
      <c r="AD51" s="107">
        <f t="shared" si="23"/>
        <v>0</v>
      </c>
      <c r="AF51" s="107">
        <f t="shared" si="31"/>
        <v>0</v>
      </c>
      <c r="AG51" s="107">
        <f t="shared" si="24"/>
        <v>0</v>
      </c>
      <c r="AH51" s="107">
        <f t="shared" si="25"/>
        <v>0</v>
      </c>
      <c r="AI51" s="107">
        <f t="shared" si="26"/>
        <v>0</v>
      </c>
      <c r="AJ51" s="107">
        <f t="shared" si="27"/>
        <v>0</v>
      </c>
      <c r="AK51" s="107">
        <f t="shared" si="28"/>
        <v>0</v>
      </c>
      <c r="AL51" s="107">
        <f t="shared" si="29"/>
        <v>0</v>
      </c>
    </row>
    <row r="52" spans="1:38" ht="15.6">
      <c r="A52" s="41" t="str">
        <f t="shared" si="30"/>
        <v>17..111</v>
      </c>
      <c r="B52" s="169">
        <f>IF(C52&lt;&gt;"",SUBTOTAL(103,$C$13:C52),"")</f>
        <v>40</v>
      </c>
      <c r="C52" s="51" t="s">
        <v>452</v>
      </c>
      <c r="D52" s="47" t="s">
        <v>150</v>
      </c>
      <c r="E52" s="48" t="s">
        <v>47</v>
      </c>
      <c r="F52" s="49">
        <v>32</v>
      </c>
      <c r="G52" s="49">
        <v>0</v>
      </c>
      <c r="H52" s="49">
        <v>32</v>
      </c>
      <c r="I52" s="47" t="s">
        <v>65</v>
      </c>
      <c r="J52" s="158" t="s">
        <v>150</v>
      </c>
      <c r="K52" s="99">
        <v>32</v>
      </c>
      <c r="L52" s="50" t="s">
        <v>47</v>
      </c>
      <c r="M52" s="50" t="s">
        <v>397</v>
      </c>
      <c r="N52" s="99"/>
      <c r="O52" s="50"/>
      <c r="P52" s="50"/>
      <c r="Q52" s="170" t="s">
        <v>422</v>
      </c>
      <c r="R52" s="109"/>
      <c r="S52" s="104">
        <v>32</v>
      </c>
      <c r="T52" s="104"/>
      <c r="U52" s="129"/>
      <c r="V52" s="224">
        <f>VLOOKUP(A52,[180]Đất!A$11:AB$165,7,0)</f>
        <v>32</v>
      </c>
      <c r="W52" s="225">
        <f t="shared" si="16"/>
        <v>0</v>
      </c>
      <c r="X52" s="107">
        <f t="shared" si="17"/>
        <v>1</v>
      </c>
      <c r="Y52" s="107">
        <f t="shared" si="18"/>
        <v>0</v>
      </c>
      <c r="Z52" s="107">
        <f t="shared" si="19"/>
        <v>0</v>
      </c>
      <c r="AA52" s="107">
        <f t="shared" si="20"/>
        <v>0</v>
      </c>
      <c r="AB52" s="107">
        <f t="shared" si="21"/>
        <v>0</v>
      </c>
      <c r="AC52" s="107">
        <f t="shared" si="22"/>
        <v>0</v>
      </c>
      <c r="AD52" s="107">
        <f t="shared" si="23"/>
        <v>0</v>
      </c>
      <c r="AF52" s="107">
        <f t="shared" si="31"/>
        <v>0</v>
      </c>
      <c r="AG52" s="107">
        <f t="shared" si="24"/>
        <v>0</v>
      </c>
      <c r="AH52" s="107">
        <f t="shared" si="25"/>
        <v>0</v>
      </c>
      <c r="AI52" s="107">
        <f t="shared" si="26"/>
        <v>0</v>
      </c>
      <c r="AJ52" s="107">
        <f t="shared" si="27"/>
        <v>0</v>
      </c>
      <c r="AK52" s="107">
        <f t="shared" si="28"/>
        <v>0</v>
      </c>
      <c r="AL52" s="107">
        <f t="shared" si="29"/>
        <v>0</v>
      </c>
    </row>
    <row r="53" spans="1:38" ht="15.6">
      <c r="A53" s="41" t="str">
        <f t="shared" si="30"/>
        <v>17..151</v>
      </c>
      <c r="B53" s="169">
        <f>IF(C53&lt;&gt;"",SUBTOTAL(103,$C$13:C53),"")</f>
        <v>41</v>
      </c>
      <c r="C53" s="51" t="s">
        <v>452</v>
      </c>
      <c r="D53" s="47" t="s">
        <v>166</v>
      </c>
      <c r="E53" s="48" t="s">
        <v>44</v>
      </c>
      <c r="F53" s="49">
        <v>1355</v>
      </c>
      <c r="G53" s="49">
        <v>0</v>
      </c>
      <c r="H53" s="49">
        <v>481.2</v>
      </c>
      <c r="I53" s="47" t="s">
        <v>65</v>
      </c>
      <c r="J53" s="158" t="s">
        <v>166</v>
      </c>
      <c r="K53" s="99">
        <v>1355</v>
      </c>
      <c r="L53" s="50" t="s">
        <v>44</v>
      </c>
      <c r="M53" s="50" t="s">
        <v>388</v>
      </c>
      <c r="N53" s="99"/>
      <c r="O53" s="50"/>
      <c r="P53" s="50" t="s">
        <v>336</v>
      </c>
      <c r="Q53" s="170" t="s">
        <v>422</v>
      </c>
      <c r="R53" s="109"/>
      <c r="S53" s="104">
        <v>481.2</v>
      </c>
      <c r="T53" s="104"/>
      <c r="U53" s="129"/>
      <c r="V53" s="224">
        <f>VLOOKUP(A53,[180]Đất!A$11:AB$165,7,0)</f>
        <v>481.2</v>
      </c>
      <c r="W53" s="225">
        <f t="shared" si="16"/>
        <v>0</v>
      </c>
      <c r="X53" s="107">
        <f t="shared" si="17"/>
        <v>0</v>
      </c>
      <c r="Y53" s="107">
        <f t="shared" si="18"/>
        <v>0</v>
      </c>
      <c r="Z53" s="107">
        <f t="shared" si="19"/>
        <v>0</v>
      </c>
      <c r="AA53" s="107">
        <f t="shared" si="20"/>
        <v>0</v>
      </c>
      <c r="AB53" s="107">
        <f t="shared" si="21"/>
        <v>1</v>
      </c>
      <c r="AC53" s="107">
        <f t="shared" si="22"/>
        <v>0</v>
      </c>
      <c r="AD53" s="107">
        <f t="shared" si="23"/>
        <v>0</v>
      </c>
      <c r="AF53" s="107">
        <f t="shared" si="31"/>
        <v>0</v>
      </c>
      <c r="AG53" s="107">
        <f t="shared" si="24"/>
        <v>0</v>
      </c>
      <c r="AH53" s="107">
        <f t="shared" si="25"/>
        <v>0</v>
      </c>
      <c r="AI53" s="107">
        <f t="shared" si="26"/>
        <v>0</v>
      </c>
      <c r="AJ53" s="107">
        <f t="shared" si="27"/>
        <v>0</v>
      </c>
      <c r="AK53" s="107">
        <f t="shared" si="28"/>
        <v>0</v>
      </c>
      <c r="AL53" s="107">
        <f t="shared" si="29"/>
        <v>0</v>
      </c>
    </row>
    <row r="54" spans="1:38" ht="15.6">
      <c r="A54" s="41" t="str">
        <f t="shared" si="30"/>
        <v>17..153</v>
      </c>
      <c r="B54" s="169">
        <f>IF(C54&lt;&gt;"",SUBTOTAL(103,$C$13:C54),"")</f>
        <v>42</v>
      </c>
      <c r="C54" s="51" t="s">
        <v>452</v>
      </c>
      <c r="D54" s="47" t="s">
        <v>168</v>
      </c>
      <c r="E54" s="48" t="s">
        <v>44</v>
      </c>
      <c r="F54" s="49">
        <v>511</v>
      </c>
      <c r="G54" s="49">
        <v>0</v>
      </c>
      <c r="H54" s="49">
        <v>511</v>
      </c>
      <c r="I54" s="47" t="s">
        <v>65</v>
      </c>
      <c r="J54" s="158" t="s">
        <v>168</v>
      </c>
      <c r="K54" s="99">
        <v>511</v>
      </c>
      <c r="L54" s="50" t="s">
        <v>44</v>
      </c>
      <c r="M54" s="88" t="s">
        <v>389</v>
      </c>
      <c r="N54" s="99"/>
      <c r="O54" s="50"/>
      <c r="P54" s="50"/>
      <c r="Q54" s="170" t="s">
        <v>422</v>
      </c>
      <c r="R54" s="109"/>
      <c r="S54" s="104">
        <v>511</v>
      </c>
      <c r="T54" s="104"/>
      <c r="U54" s="129"/>
      <c r="V54" s="224">
        <f>VLOOKUP(A54,[180]Đất!A$11:AB$165,7,0)</f>
        <v>511</v>
      </c>
      <c r="W54" s="225">
        <f t="shared" si="16"/>
        <v>0</v>
      </c>
      <c r="X54" s="107">
        <f t="shared" si="17"/>
        <v>0</v>
      </c>
      <c r="Y54" s="107">
        <f t="shared" si="18"/>
        <v>0</v>
      </c>
      <c r="Z54" s="107">
        <f t="shared" si="19"/>
        <v>0</v>
      </c>
      <c r="AA54" s="107">
        <f t="shared" si="20"/>
        <v>1</v>
      </c>
      <c r="AB54" s="107">
        <f t="shared" si="21"/>
        <v>0</v>
      </c>
      <c r="AC54" s="107">
        <f t="shared" si="22"/>
        <v>0</v>
      </c>
      <c r="AD54" s="107">
        <f t="shared" si="23"/>
        <v>0</v>
      </c>
      <c r="AF54" s="107">
        <f t="shared" si="31"/>
        <v>0</v>
      </c>
      <c r="AG54" s="107">
        <f t="shared" si="24"/>
        <v>0</v>
      </c>
      <c r="AH54" s="107">
        <f t="shared" si="25"/>
        <v>0</v>
      </c>
      <c r="AI54" s="107">
        <f t="shared" si="26"/>
        <v>0</v>
      </c>
      <c r="AJ54" s="107">
        <f t="shared" si="27"/>
        <v>0</v>
      </c>
      <c r="AK54" s="107">
        <f t="shared" si="28"/>
        <v>0</v>
      </c>
      <c r="AL54" s="107">
        <f t="shared" si="29"/>
        <v>0</v>
      </c>
    </row>
    <row r="55" spans="1:38" ht="15.6">
      <c r="A55" s="41" t="str">
        <f t="shared" si="30"/>
        <v>17..198</v>
      </c>
      <c r="B55" s="169">
        <f>IF(C55&lt;&gt;"",SUBTOTAL(103,$C$13:C55),"")</f>
        <v>43</v>
      </c>
      <c r="C55" s="51" t="s">
        <v>452</v>
      </c>
      <c r="D55" s="47" t="s">
        <v>173</v>
      </c>
      <c r="E55" s="48" t="s">
        <v>44</v>
      </c>
      <c r="F55" s="49">
        <v>222</v>
      </c>
      <c r="G55" s="49">
        <v>0</v>
      </c>
      <c r="H55" s="49">
        <v>51.3</v>
      </c>
      <c r="I55" s="47" t="s">
        <v>65</v>
      </c>
      <c r="J55" s="158" t="s">
        <v>173</v>
      </c>
      <c r="K55" s="99">
        <v>222</v>
      </c>
      <c r="L55" s="50" t="s">
        <v>44</v>
      </c>
      <c r="M55" s="50" t="s">
        <v>388</v>
      </c>
      <c r="N55" s="99"/>
      <c r="O55" s="50"/>
      <c r="P55" s="50" t="s">
        <v>338</v>
      </c>
      <c r="Q55" s="170" t="s">
        <v>422</v>
      </c>
      <c r="R55" s="109"/>
      <c r="S55" s="104">
        <v>51.3</v>
      </c>
      <c r="T55" s="104"/>
      <c r="U55" s="129"/>
      <c r="V55" s="224">
        <f>VLOOKUP(A55,[180]Đất!A$11:AB$165,7,0)</f>
        <v>51.3</v>
      </c>
      <c r="W55" s="225">
        <f t="shared" si="16"/>
        <v>0</v>
      </c>
      <c r="X55" s="107">
        <f t="shared" si="17"/>
        <v>0</v>
      </c>
      <c r="Y55" s="107">
        <f t="shared" si="18"/>
        <v>1</v>
      </c>
      <c r="Z55" s="107">
        <f t="shared" si="19"/>
        <v>0</v>
      </c>
      <c r="AA55" s="107">
        <f t="shared" si="20"/>
        <v>0</v>
      </c>
      <c r="AB55" s="107">
        <f t="shared" si="21"/>
        <v>0</v>
      </c>
      <c r="AC55" s="107">
        <f t="shared" si="22"/>
        <v>0</v>
      </c>
      <c r="AD55" s="107">
        <f t="shared" si="23"/>
        <v>0</v>
      </c>
      <c r="AF55" s="107">
        <f t="shared" si="31"/>
        <v>0</v>
      </c>
      <c r="AG55" s="107">
        <f t="shared" si="24"/>
        <v>0</v>
      </c>
      <c r="AH55" s="107">
        <f t="shared" si="25"/>
        <v>0</v>
      </c>
      <c r="AI55" s="107">
        <f t="shared" si="26"/>
        <v>0</v>
      </c>
      <c r="AJ55" s="107">
        <f t="shared" si="27"/>
        <v>0</v>
      </c>
      <c r="AK55" s="107">
        <f t="shared" si="28"/>
        <v>0</v>
      </c>
      <c r="AL55" s="107">
        <f t="shared" si="29"/>
        <v>0</v>
      </c>
    </row>
    <row r="56" spans="1:38" ht="15.6">
      <c r="A56" s="41" t="str">
        <f t="shared" si="30"/>
        <v>17..200</v>
      </c>
      <c r="B56" s="169">
        <f>IF(C56&lt;&gt;"",SUBTOTAL(103,$C$13:C56),"")</f>
        <v>44</v>
      </c>
      <c r="C56" s="51" t="s">
        <v>426</v>
      </c>
      <c r="D56" s="47" t="s">
        <v>174</v>
      </c>
      <c r="E56" s="48" t="s">
        <v>44</v>
      </c>
      <c r="F56" s="49">
        <v>1416</v>
      </c>
      <c r="G56" s="49">
        <v>0</v>
      </c>
      <c r="H56" s="49">
        <v>1282.9000000000001</v>
      </c>
      <c r="I56" s="47" t="s">
        <v>65</v>
      </c>
      <c r="J56" s="158">
        <v>200</v>
      </c>
      <c r="K56" s="91">
        <v>1416</v>
      </c>
      <c r="L56" s="50" t="s">
        <v>44</v>
      </c>
      <c r="M56" s="50" t="s">
        <v>339</v>
      </c>
      <c r="N56" s="99">
        <f>F56+G56-K56</f>
        <v>0</v>
      </c>
      <c r="O56" s="50"/>
      <c r="P56" s="50" t="s">
        <v>326</v>
      </c>
      <c r="Q56" s="170" t="s">
        <v>422</v>
      </c>
      <c r="R56" s="109"/>
      <c r="S56" s="104">
        <v>1282.9000000000001</v>
      </c>
      <c r="T56" s="104"/>
      <c r="U56" s="129" t="s">
        <v>394</v>
      </c>
      <c r="V56" s="224">
        <f>VLOOKUP(A56,[180]Đất!A$11:AB$165,7,0)</f>
        <v>1282.9000000000001</v>
      </c>
      <c r="W56" s="225">
        <f t="shared" si="16"/>
        <v>0</v>
      </c>
      <c r="X56" s="107">
        <f t="shared" si="17"/>
        <v>0</v>
      </c>
      <c r="Y56" s="107">
        <f t="shared" si="18"/>
        <v>0</v>
      </c>
      <c r="Z56" s="107">
        <f t="shared" si="19"/>
        <v>0</v>
      </c>
      <c r="AA56" s="107">
        <f t="shared" si="20"/>
        <v>0</v>
      </c>
      <c r="AB56" s="107">
        <f t="shared" si="21"/>
        <v>1</v>
      </c>
      <c r="AC56" s="107">
        <f t="shared" si="22"/>
        <v>0</v>
      </c>
      <c r="AD56" s="107">
        <f t="shared" si="23"/>
        <v>0</v>
      </c>
      <c r="AF56" s="107">
        <f t="shared" si="31"/>
        <v>0</v>
      </c>
      <c r="AG56" s="107">
        <f t="shared" si="24"/>
        <v>0</v>
      </c>
      <c r="AH56" s="107">
        <f t="shared" si="25"/>
        <v>0</v>
      </c>
      <c r="AI56" s="107">
        <f t="shared" si="26"/>
        <v>0</v>
      </c>
      <c r="AJ56" s="107">
        <f t="shared" si="27"/>
        <v>0</v>
      </c>
      <c r="AK56" s="107">
        <f t="shared" si="28"/>
        <v>0</v>
      </c>
      <c r="AL56" s="107">
        <f t="shared" si="29"/>
        <v>0</v>
      </c>
    </row>
    <row r="57" spans="1:38" ht="15.6">
      <c r="A57" s="41" t="str">
        <f t="shared" si="30"/>
        <v>17..202</v>
      </c>
      <c r="B57" s="169">
        <f>IF(C57&lt;&gt;"",SUBTOTAL(103,$C$13:C57),"")</f>
        <v>45</v>
      </c>
      <c r="C57" s="244" t="s">
        <v>453</v>
      </c>
      <c r="D57" s="47" t="s">
        <v>176</v>
      </c>
      <c r="E57" s="48" t="s">
        <v>44</v>
      </c>
      <c r="F57" s="49">
        <v>1416</v>
      </c>
      <c r="G57" s="49">
        <v>0</v>
      </c>
      <c r="H57" s="49">
        <v>548</v>
      </c>
      <c r="I57" s="47" t="s">
        <v>65</v>
      </c>
      <c r="J57" s="158">
        <v>202</v>
      </c>
      <c r="K57" s="91">
        <v>1416</v>
      </c>
      <c r="L57" s="50" t="s">
        <v>44</v>
      </c>
      <c r="M57" s="50" t="s">
        <v>340</v>
      </c>
      <c r="N57" s="99">
        <f>F57+G57-K57</f>
        <v>0</v>
      </c>
      <c r="O57" s="50"/>
      <c r="P57" s="50" t="s">
        <v>326</v>
      </c>
      <c r="Q57" s="170" t="s">
        <v>422</v>
      </c>
      <c r="R57" s="109"/>
      <c r="S57" s="104">
        <v>548</v>
      </c>
      <c r="T57" s="104"/>
      <c r="U57" s="129" t="s">
        <v>394</v>
      </c>
      <c r="V57" s="224">
        <f>VLOOKUP(A57,[180]Đất!A$11:AB$165,7,0)</f>
        <v>548</v>
      </c>
      <c r="W57" s="225">
        <f t="shared" si="16"/>
        <v>0</v>
      </c>
      <c r="X57" s="107">
        <f t="shared" si="17"/>
        <v>0</v>
      </c>
      <c r="Y57" s="107">
        <f t="shared" si="18"/>
        <v>0</v>
      </c>
      <c r="Z57" s="107">
        <f t="shared" si="19"/>
        <v>0</v>
      </c>
      <c r="AA57" s="107">
        <f t="shared" si="20"/>
        <v>0</v>
      </c>
      <c r="AB57" s="107">
        <f t="shared" si="21"/>
        <v>1</v>
      </c>
      <c r="AC57" s="107">
        <f t="shared" si="22"/>
        <v>0</v>
      </c>
      <c r="AD57" s="107">
        <f t="shared" si="23"/>
        <v>0</v>
      </c>
      <c r="AF57" s="107">
        <f t="shared" si="31"/>
        <v>0</v>
      </c>
      <c r="AG57" s="107">
        <f t="shared" si="24"/>
        <v>0</v>
      </c>
      <c r="AH57" s="107">
        <f t="shared" si="25"/>
        <v>0</v>
      </c>
      <c r="AI57" s="107">
        <f t="shared" si="26"/>
        <v>0</v>
      </c>
      <c r="AJ57" s="107">
        <f t="shared" si="27"/>
        <v>0</v>
      </c>
      <c r="AK57" s="107">
        <f t="shared" si="28"/>
        <v>0</v>
      </c>
      <c r="AL57" s="107">
        <f t="shared" si="29"/>
        <v>0</v>
      </c>
    </row>
    <row r="58" spans="1:38" ht="15.6">
      <c r="A58" s="41" t="str">
        <f t="shared" si="30"/>
        <v>17..223</v>
      </c>
      <c r="B58" s="169">
        <f>IF(C58&lt;&gt;"",SUBTOTAL(103,$C$13:C58),"")</f>
        <v>46</v>
      </c>
      <c r="C58" s="51" t="s">
        <v>452</v>
      </c>
      <c r="D58" s="47" t="s">
        <v>177</v>
      </c>
      <c r="E58" s="48" t="s">
        <v>47</v>
      </c>
      <c r="F58" s="49">
        <v>49</v>
      </c>
      <c r="G58" s="49">
        <v>0</v>
      </c>
      <c r="H58" s="49">
        <v>48.5</v>
      </c>
      <c r="I58" s="47" t="s">
        <v>65</v>
      </c>
      <c r="J58" s="158" t="s">
        <v>177</v>
      </c>
      <c r="K58" s="99">
        <v>49</v>
      </c>
      <c r="L58" s="50" t="s">
        <v>47</v>
      </c>
      <c r="M58" s="50" t="s">
        <v>397</v>
      </c>
      <c r="N58" s="99"/>
      <c r="O58" s="50"/>
      <c r="P58" s="50"/>
      <c r="Q58" s="170" t="s">
        <v>422</v>
      </c>
      <c r="R58" s="109"/>
      <c r="S58" s="104">
        <v>48.5</v>
      </c>
      <c r="T58" s="104"/>
      <c r="U58" s="129"/>
      <c r="V58" s="224">
        <f>VLOOKUP(A58,[180]Đất!A$11:AB$165,7,0)</f>
        <v>48.5</v>
      </c>
      <c r="W58" s="225">
        <f t="shared" si="16"/>
        <v>0</v>
      </c>
      <c r="X58" s="107">
        <f t="shared" si="17"/>
        <v>1</v>
      </c>
      <c r="Y58" s="107">
        <f t="shared" si="18"/>
        <v>0</v>
      </c>
      <c r="Z58" s="107">
        <f t="shared" si="19"/>
        <v>0</v>
      </c>
      <c r="AA58" s="107">
        <f t="shared" si="20"/>
        <v>0</v>
      </c>
      <c r="AB58" s="107">
        <f t="shared" si="21"/>
        <v>0</v>
      </c>
      <c r="AC58" s="107">
        <f t="shared" si="22"/>
        <v>0</v>
      </c>
      <c r="AD58" s="107">
        <f t="shared" si="23"/>
        <v>0</v>
      </c>
      <c r="AF58" s="107">
        <f t="shared" si="31"/>
        <v>0</v>
      </c>
      <c r="AG58" s="107">
        <f t="shared" si="24"/>
        <v>0</v>
      </c>
      <c r="AH58" s="107">
        <f t="shared" si="25"/>
        <v>0</v>
      </c>
      <c r="AI58" s="107">
        <f t="shared" si="26"/>
        <v>0</v>
      </c>
      <c r="AJ58" s="107">
        <f t="shared" si="27"/>
        <v>0</v>
      </c>
      <c r="AK58" s="107">
        <f t="shared" si="28"/>
        <v>0</v>
      </c>
      <c r="AL58" s="107">
        <f t="shared" si="29"/>
        <v>0</v>
      </c>
    </row>
    <row r="59" spans="1:38" ht="15.6">
      <c r="A59" s="41" t="str">
        <f t="shared" si="30"/>
        <v>17..224</v>
      </c>
      <c r="B59" s="169">
        <f>IF(C59&lt;&gt;"",SUBTOTAL(103,$C$13:C59),"")</f>
        <v>47</v>
      </c>
      <c r="C59" s="244" t="s">
        <v>453</v>
      </c>
      <c r="D59" s="47" t="s">
        <v>178</v>
      </c>
      <c r="E59" s="48" t="s">
        <v>44</v>
      </c>
      <c r="F59" s="49">
        <v>933</v>
      </c>
      <c r="G59" s="49">
        <v>0</v>
      </c>
      <c r="H59" s="49">
        <v>890.6</v>
      </c>
      <c r="I59" s="47" t="s">
        <v>65</v>
      </c>
      <c r="J59" s="158">
        <v>224</v>
      </c>
      <c r="K59" s="91">
        <v>933</v>
      </c>
      <c r="L59" s="50" t="s">
        <v>44</v>
      </c>
      <c r="M59" s="50" t="s">
        <v>341</v>
      </c>
      <c r="N59" s="99">
        <f>F59+G59-K59</f>
        <v>0</v>
      </c>
      <c r="O59" s="50"/>
      <c r="P59" s="50" t="s">
        <v>326</v>
      </c>
      <c r="Q59" s="170" t="s">
        <v>422</v>
      </c>
      <c r="R59" s="109"/>
      <c r="S59" s="104">
        <v>890.6</v>
      </c>
      <c r="T59" s="104"/>
      <c r="U59" s="129" t="s">
        <v>394</v>
      </c>
      <c r="V59" s="224">
        <f>VLOOKUP(A59,[180]Đất!A$11:AB$165,7,0)</f>
        <v>890.6</v>
      </c>
      <c r="W59" s="225">
        <f t="shared" si="16"/>
        <v>0</v>
      </c>
      <c r="X59" s="107">
        <f t="shared" si="17"/>
        <v>0</v>
      </c>
      <c r="Y59" s="107">
        <f t="shared" si="18"/>
        <v>0</v>
      </c>
      <c r="Z59" s="107">
        <f t="shared" si="19"/>
        <v>0</v>
      </c>
      <c r="AA59" s="107">
        <f t="shared" si="20"/>
        <v>1</v>
      </c>
      <c r="AB59" s="107">
        <f t="shared" si="21"/>
        <v>0</v>
      </c>
      <c r="AC59" s="107">
        <f t="shared" si="22"/>
        <v>0</v>
      </c>
      <c r="AD59" s="107">
        <f t="shared" si="23"/>
        <v>0</v>
      </c>
      <c r="AF59" s="107">
        <f t="shared" si="31"/>
        <v>0</v>
      </c>
      <c r="AG59" s="107">
        <f t="shared" si="24"/>
        <v>0</v>
      </c>
      <c r="AH59" s="107">
        <f t="shared" si="25"/>
        <v>0</v>
      </c>
      <c r="AI59" s="107">
        <f t="shared" si="26"/>
        <v>0</v>
      </c>
      <c r="AJ59" s="107">
        <f t="shared" si="27"/>
        <v>0</v>
      </c>
      <c r="AK59" s="107">
        <f t="shared" si="28"/>
        <v>0</v>
      </c>
      <c r="AL59" s="107">
        <f t="shared" si="29"/>
        <v>0</v>
      </c>
    </row>
    <row r="60" spans="1:38" ht="15.6">
      <c r="A60" s="41" t="str">
        <f t="shared" si="30"/>
        <v>17..225</v>
      </c>
      <c r="B60" s="169">
        <f>IF(C60&lt;&gt;"",SUBTOTAL(103,$C$13:C60),"")</f>
        <v>48</v>
      </c>
      <c r="C60" s="51" t="s">
        <v>426</v>
      </c>
      <c r="D60" s="47" t="s">
        <v>179</v>
      </c>
      <c r="E60" s="48" t="s">
        <v>44</v>
      </c>
      <c r="F60" s="49">
        <v>443</v>
      </c>
      <c r="G60" s="49">
        <v>0</v>
      </c>
      <c r="H60" s="49">
        <v>443</v>
      </c>
      <c r="I60" s="47" t="s">
        <v>65</v>
      </c>
      <c r="J60" s="158">
        <v>225</v>
      </c>
      <c r="K60" s="91">
        <v>443</v>
      </c>
      <c r="L60" s="50" t="s">
        <v>44</v>
      </c>
      <c r="M60" s="50" t="s">
        <v>342</v>
      </c>
      <c r="N60" s="99">
        <f>F60+G60-K60</f>
        <v>0</v>
      </c>
      <c r="O60" s="50"/>
      <c r="P60" s="50" t="s">
        <v>326</v>
      </c>
      <c r="Q60" s="170" t="s">
        <v>422</v>
      </c>
      <c r="R60" s="109"/>
      <c r="S60" s="104">
        <v>443</v>
      </c>
      <c r="T60" s="104"/>
      <c r="U60" s="129" t="s">
        <v>394</v>
      </c>
      <c r="V60" s="224">
        <f>VLOOKUP(A60,[180]Đất!A$11:AB$165,7,0)</f>
        <v>443</v>
      </c>
      <c r="W60" s="225">
        <f t="shared" si="16"/>
        <v>0</v>
      </c>
      <c r="X60" s="107">
        <f t="shared" si="17"/>
        <v>0</v>
      </c>
      <c r="Y60" s="107">
        <f t="shared" si="18"/>
        <v>0</v>
      </c>
      <c r="Z60" s="107">
        <f t="shared" si="19"/>
        <v>1</v>
      </c>
      <c r="AA60" s="107">
        <f t="shared" si="20"/>
        <v>0</v>
      </c>
      <c r="AB60" s="107">
        <f t="shared" si="21"/>
        <v>0</v>
      </c>
      <c r="AC60" s="107">
        <f t="shared" si="22"/>
        <v>0</v>
      </c>
      <c r="AD60" s="107">
        <f t="shared" si="23"/>
        <v>0</v>
      </c>
      <c r="AF60" s="107">
        <f t="shared" si="31"/>
        <v>0</v>
      </c>
      <c r="AG60" s="107">
        <f t="shared" si="24"/>
        <v>0</v>
      </c>
      <c r="AH60" s="107">
        <f t="shared" si="25"/>
        <v>0</v>
      </c>
      <c r="AI60" s="107">
        <f t="shared" si="26"/>
        <v>0</v>
      </c>
      <c r="AJ60" s="107">
        <f t="shared" si="27"/>
        <v>0</v>
      </c>
      <c r="AK60" s="107">
        <f t="shared" si="28"/>
        <v>0</v>
      </c>
      <c r="AL60" s="107">
        <f t="shared" si="29"/>
        <v>0</v>
      </c>
    </row>
    <row r="61" spans="1:38" ht="15.6">
      <c r="A61" s="41" t="str">
        <f t="shared" si="30"/>
        <v>17..226</v>
      </c>
      <c r="B61" s="169">
        <f>IF(C61&lt;&gt;"",SUBTOTAL(103,$C$13:C61),"")</f>
        <v>49</v>
      </c>
      <c r="C61" s="51" t="s">
        <v>452</v>
      </c>
      <c r="D61" s="47" t="s">
        <v>180</v>
      </c>
      <c r="E61" s="48" t="s">
        <v>47</v>
      </c>
      <c r="F61" s="49">
        <v>64</v>
      </c>
      <c r="G61" s="49">
        <v>0</v>
      </c>
      <c r="H61" s="49">
        <v>64</v>
      </c>
      <c r="I61" s="47" t="s">
        <v>65</v>
      </c>
      <c r="J61" s="158" t="s">
        <v>180</v>
      </c>
      <c r="K61" s="99">
        <v>64</v>
      </c>
      <c r="L61" s="50" t="s">
        <v>47</v>
      </c>
      <c r="M61" s="50" t="s">
        <v>397</v>
      </c>
      <c r="N61" s="99"/>
      <c r="O61" s="50"/>
      <c r="P61" s="50"/>
      <c r="Q61" s="170" t="s">
        <v>422</v>
      </c>
      <c r="R61" s="109"/>
      <c r="S61" s="104">
        <v>64</v>
      </c>
      <c r="T61" s="104"/>
      <c r="U61" s="129"/>
      <c r="V61" s="224">
        <f>VLOOKUP(A61,[180]Đất!A$11:AB$165,7,0)</f>
        <v>64</v>
      </c>
      <c r="W61" s="225">
        <f t="shared" si="16"/>
        <v>0</v>
      </c>
      <c r="X61" s="107">
        <f t="shared" si="17"/>
        <v>1</v>
      </c>
      <c r="Y61" s="107">
        <f t="shared" si="18"/>
        <v>0</v>
      </c>
      <c r="Z61" s="107">
        <f t="shared" si="19"/>
        <v>0</v>
      </c>
      <c r="AA61" s="107">
        <f t="shared" si="20"/>
        <v>0</v>
      </c>
      <c r="AB61" s="107">
        <f t="shared" si="21"/>
        <v>0</v>
      </c>
      <c r="AC61" s="107">
        <f t="shared" si="22"/>
        <v>0</v>
      </c>
      <c r="AD61" s="107">
        <f t="shared" si="23"/>
        <v>0</v>
      </c>
      <c r="AF61" s="107">
        <f t="shared" si="31"/>
        <v>0</v>
      </c>
      <c r="AG61" s="107">
        <f t="shared" si="24"/>
        <v>0</v>
      </c>
      <c r="AH61" s="107">
        <f t="shared" si="25"/>
        <v>0</v>
      </c>
      <c r="AI61" s="107">
        <f t="shared" si="26"/>
        <v>0</v>
      </c>
      <c r="AJ61" s="107">
        <f t="shared" si="27"/>
        <v>0</v>
      </c>
      <c r="AK61" s="107">
        <f t="shared" si="28"/>
        <v>0</v>
      </c>
      <c r="AL61" s="107">
        <f t="shared" si="29"/>
        <v>0</v>
      </c>
    </row>
    <row r="62" spans="1:38" ht="15.6">
      <c r="A62" s="41" t="str">
        <f t="shared" si="30"/>
        <v>17..228</v>
      </c>
      <c r="B62" s="169">
        <f>IF(C62&lt;&gt;"",SUBTOTAL(103,$C$13:C62),"")</f>
        <v>50</v>
      </c>
      <c r="C62" s="51" t="s">
        <v>452</v>
      </c>
      <c r="D62" s="47" t="s">
        <v>182</v>
      </c>
      <c r="E62" s="48" t="s">
        <v>44</v>
      </c>
      <c r="F62" s="49">
        <v>167</v>
      </c>
      <c r="G62" s="49">
        <v>0</v>
      </c>
      <c r="H62" s="49">
        <v>83.5</v>
      </c>
      <c r="I62" s="47" t="s">
        <v>65</v>
      </c>
      <c r="J62" s="158" t="s">
        <v>182</v>
      </c>
      <c r="K62" s="99">
        <v>167</v>
      </c>
      <c r="L62" s="50" t="s">
        <v>44</v>
      </c>
      <c r="M62" s="50" t="s">
        <v>388</v>
      </c>
      <c r="N62" s="99"/>
      <c r="O62" s="50"/>
      <c r="P62" s="50"/>
      <c r="Q62" s="170" t="s">
        <v>422</v>
      </c>
      <c r="R62" s="109"/>
      <c r="S62" s="104">
        <v>83.5</v>
      </c>
      <c r="T62" s="104"/>
      <c r="U62" s="129"/>
      <c r="V62" s="224">
        <f>VLOOKUP(A62,[180]Đất!A$11:AB$165,7,0)</f>
        <v>83.5</v>
      </c>
      <c r="W62" s="225">
        <f t="shared" si="16"/>
        <v>0</v>
      </c>
      <c r="X62" s="107">
        <f t="shared" si="17"/>
        <v>0</v>
      </c>
      <c r="Y62" s="107">
        <f t="shared" si="18"/>
        <v>1</v>
      </c>
      <c r="Z62" s="107">
        <f t="shared" si="19"/>
        <v>0</v>
      </c>
      <c r="AA62" s="107">
        <f t="shared" si="20"/>
        <v>0</v>
      </c>
      <c r="AB62" s="107">
        <f t="shared" si="21"/>
        <v>0</v>
      </c>
      <c r="AC62" s="107">
        <f t="shared" si="22"/>
        <v>0</v>
      </c>
      <c r="AD62" s="107">
        <f t="shared" si="23"/>
        <v>0</v>
      </c>
      <c r="AF62" s="107">
        <f t="shared" si="31"/>
        <v>0</v>
      </c>
      <c r="AG62" s="107">
        <f t="shared" si="24"/>
        <v>0</v>
      </c>
      <c r="AH62" s="107">
        <f t="shared" si="25"/>
        <v>0</v>
      </c>
      <c r="AI62" s="107">
        <f t="shared" si="26"/>
        <v>0</v>
      </c>
      <c r="AJ62" s="107">
        <f t="shared" si="27"/>
        <v>0</v>
      </c>
      <c r="AK62" s="107">
        <f t="shared" si="28"/>
        <v>0</v>
      </c>
      <c r="AL62" s="107">
        <f t="shared" si="29"/>
        <v>0</v>
      </c>
    </row>
    <row r="63" spans="1:38" ht="15.6">
      <c r="A63" s="41" t="str">
        <f t="shared" si="30"/>
        <v>17..262</v>
      </c>
      <c r="B63" s="169">
        <f>IF(C63&lt;&gt;"",SUBTOTAL(103,$C$13:C63),"")</f>
        <v>51</v>
      </c>
      <c r="C63" s="51" t="s">
        <v>452</v>
      </c>
      <c r="D63" s="47" t="s">
        <v>187</v>
      </c>
      <c r="E63" s="48" t="s">
        <v>47</v>
      </c>
      <c r="F63" s="49">
        <v>48</v>
      </c>
      <c r="G63" s="49">
        <v>0</v>
      </c>
      <c r="H63" s="49">
        <v>48</v>
      </c>
      <c r="I63" s="47" t="s">
        <v>65</v>
      </c>
      <c r="J63" s="158" t="s">
        <v>187</v>
      </c>
      <c r="K63" s="99">
        <v>48</v>
      </c>
      <c r="L63" s="50" t="s">
        <v>47</v>
      </c>
      <c r="M63" s="50" t="s">
        <v>397</v>
      </c>
      <c r="N63" s="99"/>
      <c r="O63" s="50"/>
      <c r="P63" s="50"/>
      <c r="Q63" s="170" t="s">
        <v>422</v>
      </c>
      <c r="R63" s="109"/>
      <c r="S63" s="104">
        <v>48</v>
      </c>
      <c r="T63" s="104"/>
      <c r="U63" s="129"/>
      <c r="V63" s="224">
        <f>VLOOKUP(A63,[180]Đất!A$11:AB$165,7,0)</f>
        <v>48</v>
      </c>
      <c r="W63" s="225">
        <f t="shared" si="16"/>
        <v>0</v>
      </c>
      <c r="X63" s="107">
        <f t="shared" si="17"/>
        <v>1</v>
      </c>
      <c r="Y63" s="107">
        <f t="shared" si="18"/>
        <v>0</v>
      </c>
      <c r="Z63" s="107">
        <f t="shared" si="19"/>
        <v>0</v>
      </c>
      <c r="AA63" s="107">
        <f t="shared" si="20"/>
        <v>0</v>
      </c>
      <c r="AB63" s="107">
        <f t="shared" si="21"/>
        <v>0</v>
      </c>
      <c r="AC63" s="107">
        <f t="shared" si="22"/>
        <v>0</v>
      </c>
      <c r="AD63" s="107">
        <f t="shared" si="23"/>
        <v>0</v>
      </c>
      <c r="AF63" s="107">
        <f t="shared" si="31"/>
        <v>0</v>
      </c>
      <c r="AG63" s="107">
        <f t="shared" si="24"/>
        <v>0</v>
      </c>
      <c r="AH63" s="107">
        <f t="shared" si="25"/>
        <v>0</v>
      </c>
      <c r="AI63" s="107">
        <f t="shared" si="26"/>
        <v>0</v>
      </c>
      <c r="AJ63" s="107">
        <f t="shared" si="27"/>
        <v>0</v>
      </c>
      <c r="AK63" s="107">
        <f t="shared" si="28"/>
        <v>0</v>
      </c>
      <c r="AL63" s="107">
        <f t="shared" si="29"/>
        <v>0</v>
      </c>
    </row>
    <row r="64" spans="1:38" ht="15.6">
      <c r="A64" s="41" t="str">
        <f t="shared" si="30"/>
        <v>17..263</v>
      </c>
      <c r="B64" s="169">
        <f>IF(C64&lt;&gt;"",SUBTOTAL(103,$C$13:C64),"")</f>
        <v>52</v>
      </c>
      <c r="C64" s="51" t="s">
        <v>452</v>
      </c>
      <c r="D64" s="47" t="s">
        <v>188</v>
      </c>
      <c r="E64" s="48" t="s">
        <v>47</v>
      </c>
      <c r="F64" s="49">
        <v>39</v>
      </c>
      <c r="G64" s="49">
        <v>0</v>
      </c>
      <c r="H64" s="49">
        <v>39</v>
      </c>
      <c r="I64" s="47" t="s">
        <v>65</v>
      </c>
      <c r="J64" s="158" t="s">
        <v>188</v>
      </c>
      <c r="K64" s="99">
        <v>39</v>
      </c>
      <c r="L64" s="50" t="s">
        <v>47</v>
      </c>
      <c r="M64" s="50" t="s">
        <v>397</v>
      </c>
      <c r="N64" s="99"/>
      <c r="O64" s="50"/>
      <c r="P64" s="50"/>
      <c r="Q64" s="170" t="s">
        <v>422</v>
      </c>
      <c r="R64" s="109"/>
      <c r="S64" s="104">
        <v>39</v>
      </c>
      <c r="T64" s="104"/>
      <c r="U64" s="129"/>
      <c r="V64" s="224">
        <f>VLOOKUP(A64,[180]Đất!A$11:AB$165,7,0)</f>
        <v>39</v>
      </c>
      <c r="W64" s="225">
        <f t="shared" si="16"/>
        <v>0</v>
      </c>
      <c r="X64" s="107">
        <f t="shared" si="17"/>
        <v>1</v>
      </c>
      <c r="Y64" s="107">
        <f t="shared" si="18"/>
        <v>0</v>
      </c>
      <c r="Z64" s="107">
        <f t="shared" si="19"/>
        <v>0</v>
      </c>
      <c r="AA64" s="107">
        <f t="shared" si="20"/>
        <v>0</v>
      </c>
      <c r="AB64" s="107">
        <f t="shared" si="21"/>
        <v>0</v>
      </c>
      <c r="AC64" s="107">
        <f t="shared" si="22"/>
        <v>0</v>
      </c>
      <c r="AD64" s="107">
        <f t="shared" si="23"/>
        <v>0</v>
      </c>
      <c r="AF64" s="107">
        <f t="shared" si="31"/>
        <v>0</v>
      </c>
      <c r="AG64" s="107">
        <f t="shared" si="24"/>
        <v>0</v>
      </c>
      <c r="AH64" s="107">
        <f t="shared" si="25"/>
        <v>0</v>
      </c>
      <c r="AI64" s="107">
        <f t="shared" si="26"/>
        <v>0</v>
      </c>
      <c r="AJ64" s="107">
        <f t="shared" si="27"/>
        <v>0</v>
      </c>
      <c r="AK64" s="107">
        <f t="shared" si="28"/>
        <v>0</v>
      </c>
      <c r="AL64" s="107">
        <f t="shared" si="29"/>
        <v>0</v>
      </c>
    </row>
    <row r="65" spans="1:782 1038:1806 2062:2830 3086:3854 4110:4878 5134:5902 6158:6926 7182:7950 8206:8974 9230:9998 10254:11022 11278:12046 12302:13070 13326:14094 14350:15118 15374:16142" ht="15.6">
      <c r="A65" s="41" t="str">
        <f t="shared" si="30"/>
        <v>17..265</v>
      </c>
      <c r="B65" s="169">
        <f>IF(C65&lt;&gt;"",SUBTOTAL(103,$C$13:C65),"")</f>
        <v>53</v>
      </c>
      <c r="C65" s="51" t="s">
        <v>452</v>
      </c>
      <c r="D65" s="47" t="s">
        <v>190</v>
      </c>
      <c r="E65" s="48" t="s">
        <v>40</v>
      </c>
      <c r="F65" s="49">
        <v>1248</v>
      </c>
      <c r="G65" s="49">
        <v>0</v>
      </c>
      <c r="H65" s="49">
        <v>922.4</v>
      </c>
      <c r="I65" s="47" t="s">
        <v>65</v>
      </c>
      <c r="J65" s="158" t="s">
        <v>190</v>
      </c>
      <c r="K65" s="99">
        <v>1248</v>
      </c>
      <c r="L65" s="50" t="s">
        <v>40</v>
      </c>
      <c r="M65" s="50" t="s">
        <v>397</v>
      </c>
      <c r="N65" s="99"/>
      <c r="O65" s="50"/>
      <c r="P65" s="50"/>
      <c r="Q65" s="170" t="s">
        <v>422</v>
      </c>
      <c r="R65" s="109"/>
      <c r="S65" s="104">
        <v>922.4</v>
      </c>
      <c r="T65" s="104"/>
      <c r="U65" s="129"/>
      <c r="V65" s="224">
        <f>VLOOKUP(A65,[180]Đất!A$11:AB$165,7,0)</f>
        <v>922.4</v>
      </c>
      <c r="W65" s="225">
        <f t="shared" si="16"/>
        <v>0</v>
      </c>
      <c r="X65" s="107">
        <f t="shared" si="17"/>
        <v>0</v>
      </c>
      <c r="Y65" s="107">
        <f t="shared" si="18"/>
        <v>0</v>
      </c>
      <c r="Z65" s="107">
        <f t="shared" si="19"/>
        <v>0</v>
      </c>
      <c r="AA65" s="107">
        <f t="shared" si="20"/>
        <v>0</v>
      </c>
      <c r="AB65" s="107">
        <f t="shared" si="21"/>
        <v>1</v>
      </c>
      <c r="AC65" s="107">
        <f t="shared" si="22"/>
        <v>0</v>
      </c>
      <c r="AD65" s="107">
        <f t="shared" si="23"/>
        <v>0</v>
      </c>
      <c r="AF65" s="107">
        <f t="shared" si="31"/>
        <v>0</v>
      </c>
      <c r="AG65" s="107">
        <f t="shared" si="24"/>
        <v>0</v>
      </c>
      <c r="AH65" s="107">
        <f t="shared" si="25"/>
        <v>0</v>
      </c>
      <c r="AI65" s="107">
        <f t="shared" si="26"/>
        <v>0</v>
      </c>
      <c r="AJ65" s="107">
        <f t="shared" si="27"/>
        <v>0</v>
      </c>
      <c r="AK65" s="107">
        <f t="shared" si="28"/>
        <v>0</v>
      </c>
      <c r="AL65" s="107">
        <f t="shared" si="29"/>
        <v>0</v>
      </c>
    </row>
    <row r="66" spans="1:782 1038:1806 2062:2830 3086:3854 4110:4878 5134:5902 6158:6926 7182:7950 8206:8974 9230:9998 10254:11022 11278:12046 12302:13070 13326:14094 14350:15118 15374:16142" ht="15.6">
      <c r="A66" s="41" t="str">
        <f t="shared" si="30"/>
        <v>17..267</v>
      </c>
      <c r="B66" s="169">
        <f>IF(C66&lt;&gt;"",SUBTOTAL(103,$C$13:C66),"")</f>
        <v>54</v>
      </c>
      <c r="C66" s="51" t="s">
        <v>452</v>
      </c>
      <c r="D66" s="47" t="s">
        <v>191</v>
      </c>
      <c r="E66" s="48" t="s">
        <v>47</v>
      </c>
      <c r="F66" s="49">
        <v>14</v>
      </c>
      <c r="G66" s="49">
        <v>0</v>
      </c>
      <c r="H66" s="49">
        <v>0</v>
      </c>
      <c r="I66" s="47" t="s">
        <v>65</v>
      </c>
      <c r="J66" s="158" t="s">
        <v>191</v>
      </c>
      <c r="K66" s="99">
        <v>14</v>
      </c>
      <c r="L66" s="50" t="s">
        <v>47</v>
      </c>
      <c r="M66" s="50" t="s">
        <v>397</v>
      </c>
      <c r="N66" s="99"/>
      <c r="O66" s="50"/>
      <c r="P66" s="50"/>
      <c r="Q66" s="170">
        <v>0</v>
      </c>
      <c r="R66" s="109"/>
      <c r="S66" s="104">
        <v>0</v>
      </c>
      <c r="T66" s="104"/>
      <c r="U66" s="129"/>
      <c r="V66" s="224">
        <f>VLOOKUP(A66,[180]Đất!A$11:AB$165,7,0)</f>
        <v>0</v>
      </c>
      <c r="W66" s="225">
        <f t="shared" si="16"/>
        <v>0</v>
      </c>
      <c r="X66" s="107">
        <f t="shared" si="17"/>
        <v>1</v>
      </c>
      <c r="Y66" s="107">
        <f t="shared" si="18"/>
        <v>0</v>
      </c>
      <c r="Z66" s="107">
        <f t="shared" si="19"/>
        <v>0</v>
      </c>
      <c r="AA66" s="107">
        <f t="shared" si="20"/>
        <v>0</v>
      </c>
      <c r="AB66" s="107">
        <f t="shared" si="21"/>
        <v>0</v>
      </c>
      <c r="AC66" s="107">
        <f t="shared" si="22"/>
        <v>0</v>
      </c>
      <c r="AD66" s="107">
        <f t="shared" si="23"/>
        <v>0</v>
      </c>
      <c r="AF66" s="107">
        <f t="shared" si="31"/>
        <v>0</v>
      </c>
      <c r="AG66" s="107">
        <f t="shared" si="24"/>
        <v>0</v>
      </c>
      <c r="AH66" s="107">
        <f t="shared" si="25"/>
        <v>0</v>
      </c>
      <c r="AI66" s="107">
        <f t="shared" si="26"/>
        <v>0</v>
      </c>
      <c r="AJ66" s="107">
        <f t="shared" si="27"/>
        <v>0</v>
      </c>
      <c r="AK66" s="107">
        <f t="shared" si="28"/>
        <v>0</v>
      </c>
      <c r="AL66" s="107">
        <f t="shared" si="29"/>
        <v>0</v>
      </c>
    </row>
    <row r="67" spans="1:782 1038:1806 2062:2830 3086:3854 4110:4878 5134:5902 6158:6926 7182:7950 8206:8974 9230:9998 10254:11022 11278:12046 12302:13070 13326:14094 14350:15118 15374:16142" ht="15.6">
      <c r="A67" s="41" t="str">
        <f t="shared" si="30"/>
        <v>17..269</v>
      </c>
      <c r="B67" s="169">
        <f>IF(C67&lt;&gt;"",SUBTOTAL(103,$C$13:C67),"")</f>
        <v>55</v>
      </c>
      <c r="C67" s="51" t="s">
        <v>452</v>
      </c>
      <c r="D67" s="47" t="s">
        <v>192</v>
      </c>
      <c r="E67" s="48" t="s">
        <v>44</v>
      </c>
      <c r="F67" s="49">
        <v>520</v>
      </c>
      <c r="G67" s="49">
        <v>0</v>
      </c>
      <c r="H67" s="49">
        <v>29.4</v>
      </c>
      <c r="I67" s="47" t="s">
        <v>65</v>
      </c>
      <c r="J67" s="158" t="s">
        <v>192</v>
      </c>
      <c r="K67" s="99">
        <v>520</v>
      </c>
      <c r="L67" s="50" t="s">
        <v>44</v>
      </c>
      <c r="M67" s="88" t="s">
        <v>389</v>
      </c>
      <c r="N67" s="99"/>
      <c r="O67" s="50"/>
      <c r="P67" s="50"/>
      <c r="Q67" s="170" t="s">
        <v>422</v>
      </c>
      <c r="R67" s="109"/>
      <c r="S67" s="104">
        <v>29.4</v>
      </c>
      <c r="T67" s="104"/>
      <c r="U67" s="129"/>
      <c r="V67" s="224">
        <f>VLOOKUP(A67,[180]Đất!A$11:AB$165,7,0)</f>
        <v>29.4</v>
      </c>
      <c r="W67" s="225">
        <f t="shared" si="16"/>
        <v>0</v>
      </c>
      <c r="X67" s="107">
        <f t="shared" si="17"/>
        <v>0</v>
      </c>
      <c r="Y67" s="107">
        <f t="shared" si="18"/>
        <v>0</v>
      </c>
      <c r="Z67" s="107">
        <f t="shared" si="19"/>
        <v>0</v>
      </c>
      <c r="AA67" s="107">
        <f t="shared" si="20"/>
        <v>1</v>
      </c>
      <c r="AB67" s="107">
        <f t="shared" si="21"/>
        <v>0</v>
      </c>
      <c r="AC67" s="107">
        <f t="shared" si="22"/>
        <v>0</v>
      </c>
      <c r="AD67" s="107">
        <f t="shared" si="23"/>
        <v>0</v>
      </c>
      <c r="AF67" s="107">
        <f t="shared" si="31"/>
        <v>0</v>
      </c>
      <c r="AG67" s="107">
        <f t="shared" si="24"/>
        <v>0</v>
      </c>
      <c r="AH67" s="107">
        <f t="shared" si="25"/>
        <v>0</v>
      </c>
      <c r="AI67" s="107">
        <f t="shared" si="26"/>
        <v>0</v>
      </c>
      <c r="AJ67" s="107">
        <f t="shared" si="27"/>
        <v>0</v>
      </c>
      <c r="AK67" s="107">
        <f t="shared" si="28"/>
        <v>0</v>
      </c>
      <c r="AL67" s="107">
        <f t="shared" si="29"/>
        <v>0</v>
      </c>
    </row>
    <row r="68" spans="1:782 1038:1806 2062:2830 3086:3854 4110:4878 5134:5902 6158:6926 7182:7950 8206:8974 9230:9998 10254:11022 11278:12046 12302:13070 13326:14094 14350:15118 15374:16142" ht="15.6">
      <c r="A68" s="41" t="str">
        <f t="shared" si="30"/>
        <v>17..287</v>
      </c>
      <c r="B68" s="169">
        <f>IF(C68&lt;&gt;"",SUBTOTAL(103,$C$13:C68),"")</f>
        <v>56</v>
      </c>
      <c r="C68" s="51" t="s">
        <v>452</v>
      </c>
      <c r="D68" s="47" t="s">
        <v>195</v>
      </c>
      <c r="E68" s="48" t="s">
        <v>44</v>
      </c>
      <c r="F68" s="49">
        <v>417</v>
      </c>
      <c r="G68" s="49">
        <v>0</v>
      </c>
      <c r="H68" s="49">
        <v>417</v>
      </c>
      <c r="I68" s="47" t="s">
        <v>65</v>
      </c>
      <c r="J68" s="158" t="s">
        <v>195</v>
      </c>
      <c r="K68" s="99">
        <v>417</v>
      </c>
      <c r="L68" s="50" t="s">
        <v>44</v>
      </c>
      <c r="M68" s="50" t="s">
        <v>388</v>
      </c>
      <c r="N68" s="99"/>
      <c r="O68" s="50"/>
      <c r="P68" s="50"/>
      <c r="Q68" s="170" t="s">
        <v>422</v>
      </c>
      <c r="R68" s="109"/>
      <c r="S68" s="104">
        <v>417</v>
      </c>
      <c r="T68" s="104"/>
      <c r="U68" s="129"/>
      <c r="V68" s="224">
        <f>VLOOKUP(A68,[180]Đất!A$11:AB$165,7,0)</f>
        <v>417</v>
      </c>
      <c r="W68" s="225">
        <f t="shared" si="16"/>
        <v>0</v>
      </c>
      <c r="X68" s="107">
        <f t="shared" si="17"/>
        <v>0</v>
      </c>
      <c r="Y68" s="107">
        <f t="shared" si="18"/>
        <v>0</v>
      </c>
      <c r="Z68" s="107">
        <f t="shared" si="19"/>
        <v>1</v>
      </c>
      <c r="AA68" s="107">
        <f t="shared" si="20"/>
        <v>0</v>
      </c>
      <c r="AB68" s="107">
        <f t="shared" si="21"/>
        <v>0</v>
      </c>
      <c r="AC68" s="107">
        <f t="shared" si="22"/>
        <v>0</v>
      </c>
      <c r="AD68" s="107">
        <f t="shared" si="23"/>
        <v>0</v>
      </c>
      <c r="AF68" s="107">
        <f t="shared" si="31"/>
        <v>0</v>
      </c>
      <c r="AG68" s="107">
        <f t="shared" si="24"/>
        <v>0</v>
      </c>
      <c r="AH68" s="107">
        <f t="shared" si="25"/>
        <v>0</v>
      </c>
      <c r="AI68" s="107">
        <f t="shared" si="26"/>
        <v>0</v>
      </c>
      <c r="AJ68" s="107">
        <f t="shared" si="27"/>
        <v>0</v>
      </c>
      <c r="AK68" s="107">
        <f t="shared" si="28"/>
        <v>0</v>
      </c>
      <c r="AL68" s="107">
        <f t="shared" si="29"/>
        <v>0</v>
      </c>
    </row>
    <row r="69" spans="1:782 1038:1806 2062:2830 3086:3854 4110:4878 5134:5902 6158:6926 7182:7950 8206:8974 9230:9998 10254:11022 11278:12046 12302:13070 13326:14094 14350:15118 15374:16142" ht="15.6">
      <c r="A69" s="41" t="str">
        <f t="shared" si="30"/>
        <v>17..288</v>
      </c>
      <c r="B69" s="169">
        <f>IF(C69&lt;&gt;"",SUBTOTAL(103,$C$13:C69),"")</f>
        <v>57</v>
      </c>
      <c r="C69" s="51" t="s">
        <v>452</v>
      </c>
      <c r="D69" s="47" t="s">
        <v>196</v>
      </c>
      <c r="E69" s="48" t="s">
        <v>47</v>
      </c>
      <c r="F69" s="49">
        <v>92</v>
      </c>
      <c r="G69" s="49">
        <v>0</v>
      </c>
      <c r="H69" s="49">
        <v>63.8</v>
      </c>
      <c r="I69" s="47" t="s">
        <v>65</v>
      </c>
      <c r="J69" s="158" t="s">
        <v>196</v>
      </c>
      <c r="K69" s="99">
        <v>92</v>
      </c>
      <c r="L69" s="50" t="s">
        <v>47</v>
      </c>
      <c r="M69" s="50" t="s">
        <v>397</v>
      </c>
      <c r="N69" s="99"/>
      <c r="O69" s="50"/>
      <c r="P69" s="50"/>
      <c r="Q69" s="170" t="s">
        <v>422</v>
      </c>
      <c r="R69" s="109"/>
      <c r="S69" s="104">
        <v>63.8</v>
      </c>
      <c r="T69" s="104"/>
      <c r="U69" s="129"/>
      <c r="V69" s="224">
        <f>VLOOKUP(A69,[180]Đất!A$11:AB$165,7,0)</f>
        <v>63.8</v>
      </c>
      <c r="W69" s="225">
        <f t="shared" si="16"/>
        <v>0</v>
      </c>
      <c r="X69" s="107">
        <f t="shared" si="17"/>
        <v>1</v>
      </c>
      <c r="Y69" s="107">
        <f t="shared" si="18"/>
        <v>0</v>
      </c>
      <c r="Z69" s="107">
        <f t="shared" si="19"/>
        <v>0</v>
      </c>
      <c r="AA69" s="107">
        <f t="shared" si="20"/>
        <v>0</v>
      </c>
      <c r="AB69" s="107">
        <f t="shared" si="21"/>
        <v>0</v>
      </c>
      <c r="AC69" s="107">
        <f t="shared" si="22"/>
        <v>0</v>
      </c>
      <c r="AD69" s="107">
        <f t="shared" si="23"/>
        <v>0</v>
      </c>
      <c r="AF69" s="107">
        <f t="shared" si="31"/>
        <v>0</v>
      </c>
      <c r="AG69" s="107">
        <f t="shared" si="24"/>
        <v>0</v>
      </c>
      <c r="AH69" s="107">
        <f t="shared" si="25"/>
        <v>0</v>
      </c>
      <c r="AI69" s="107">
        <f t="shared" si="26"/>
        <v>0</v>
      </c>
      <c r="AJ69" s="107">
        <f t="shared" si="27"/>
        <v>0</v>
      </c>
      <c r="AK69" s="107">
        <f t="shared" si="28"/>
        <v>0</v>
      </c>
      <c r="AL69" s="107">
        <f t="shared" si="29"/>
        <v>0</v>
      </c>
    </row>
    <row r="70" spans="1:782 1038:1806 2062:2830 3086:3854 4110:4878 5134:5902 6158:6926 7182:7950 8206:8974 9230:9998 10254:11022 11278:12046 12302:13070 13326:14094 14350:15118 15374:16142" ht="15.6">
      <c r="A70" s="41" t="str">
        <f t="shared" si="30"/>
        <v>17..321</v>
      </c>
      <c r="B70" s="169">
        <f>IF(C70&lt;&gt;"",SUBTOTAL(103,$C$13:C70),"")</f>
        <v>58</v>
      </c>
      <c r="C70" s="51" t="s">
        <v>452</v>
      </c>
      <c r="D70" s="47" t="s">
        <v>198</v>
      </c>
      <c r="E70" s="48" t="s">
        <v>40</v>
      </c>
      <c r="F70" s="49">
        <v>53</v>
      </c>
      <c r="G70" s="49">
        <v>0</v>
      </c>
      <c r="H70" s="49">
        <v>53</v>
      </c>
      <c r="I70" s="47" t="s">
        <v>65</v>
      </c>
      <c r="J70" s="158" t="s">
        <v>198</v>
      </c>
      <c r="K70" s="99">
        <v>53</v>
      </c>
      <c r="L70" s="50" t="s">
        <v>40</v>
      </c>
      <c r="M70" s="50" t="s">
        <v>397</v>
      </c>
      <c r="N70" s="99"/>
      <c r="O70" s="50"/>
      <c r="P70" s="50"/>
      <c r="Q70" s="170" t="s">
        <v>422</v>
      </c>
      <c r="R70" s="109"/>
      <c r="S70" s="104">
        <v>53</v>
      </c>
      <c r="T70" s="104"/>
      <c r="U70" s="129"/>
      <c r="V70" s="224">
        <f>VLOOKUP(A70,[180]Đất!A$11:AB$165,7,0)</f>
        <v>53</v>
      </c>
      <c r="W70" s="225">
        <f t="shared" si="16"/>
        <v>0</v>
      </c>
      <c r="X70" s="107">
        <f t="shared" si="17"/>
        <v>1</v>
      </c>
      <c r="Y70" s="107">
        <f t="shared" si="18"/>
        <v>0</v>
      </c>
      <c r="Z70" s="107">
        <f t="shared" si="19"/>
        <v>0</v>
      </c>
      <c r="AA70" s="107">
        <f t="shared" si="20"/>
        <v>0</v>
      </c>
      <c r="AB70" s="107">
        <f t="shared" si="21"/>
        <v>0</v>
      </c>
      <c r="AC70" s="107">
        <f t="shared" si="22"/>
        <v>0</v>
      </c>
      <c r="AD70" s="107">
        <f t="shared" si="23"/>
        <v>0</v>
      </c>
      <c r="AF70" s="107">
        <f t="shared" si="31"/>
        <v>0</v>
      </c>
      <c r="AG70" s="107">
        <f t="shared" si="24"/>
        <v>0</v>
      </c>
      <c r="AH70" s="107">
        <f t="shared" si="25"/>
        <v>0</v>
      </c>
      <c r="AI70" s="107">
        <f t="shared" si="26"/>
        <v>0</v>
      </c>
      <c r="AJ70" s="107">
        <f t="shared" si="27"/>
        <v>0</v>
      </c>
      <c r="AK70" s="107">
        <f t="shared" si="28"/>
        <v>0</v>
      </c>
      <c r="AL70" s="107">
        <f t="shared" si="29"/>
        <v>0</v>
      </c>
    </row>
    <row r="71" spans="1:782 1038:1806 2062:2830 3086:3854 4110:4878 5134:5902 6158:6926 7182:7950 8206:8974 9230:9998 10254:11022 11278:12046 12302:13070 13326:14094 14350:15118 15374:16142" ht="15.6">
      <c r="A71" s="41" t="str">
        <f t="shared" si="30"/>
        <v>17..349</v>
      </c>
      <c r="B71" s="169">
        <f>IF(C71&lt;&gt;"",SUBTOTAL(103,$C$13:C71),"")</f>
        <v>59</v>
      </c>
      <c r="C71" s="51" t="s">
        <v>452</v>
      </c>
      <c r="D71" s="47" t="s">
        <v>199</v>
      </c>
      <c r="E71" s="48" t="s">
        <v>44</v>
      </c>
      <c r="F71" s="49">
        <v>387</v>
      </c>
      <c r="G71" s="49">
        <v>0</v>
      </c>
      <c r="H71" s="49">
        <v>387</v>
      </c>
      <c r="I71" s="47" t="s">
        <v>65</v>
      </c>
      <c r="J71" s="158" t="s">
        <v>199</v>
      </c>
      <c r="K71" s="99">
        <v>387</v>
      </c>
      <c r="L71" s="50" t="s">
        <v>44</v>
      </c>
      <c r="M71" s="50" t="s">
        <v>388</v>
      </c>
      <c r="N71" s="99"/>
      <c r="O71" s="50"/>
      <c r="P71" s="50"/>
      <c r="Q71" s="170" t="s">
        <v>422</v>
      </c>
      <c r="R71" s="109"/>
      <c r="S71" s="104">
        <v>387</v>
      </c>
      <c r="T71" s="104"/>
      <c r="U71" s="129"/>
      <c r="V71" s="224">
        <f>VLOOKUP(A71,[180]Đất!A$11:AB$165,7,0)</f>
        <v>387</v>
      </c>
      <c r="W71" s="225">
        <f t="shared" si="16"/>
        <v>0</v>
      </c>
      <c r="X71" s="107">
        <f t="shared" si="17"/>
        <v>0</v>
      </c>
      <c r="Y71" s="107">
        <f t="shared" si="18"/>
        <v>0</v>
      </c>
      <c r="Z71" s="107">
        <f t="shared" si="19"/>
        <v>1</v>
      </c>
      <c r="AA71" s="107">
        <f t="shared" si="20"/>
        <v>0</v>
      </c>
      <c r="AB71" s="107">
        <f t="shared" si="21"/>
        <v>0</v>
      </c>
      <c r="AC71" s="107">
        <f t="shared" si="22"/>
        <v>0</v>
      </c>
      <c r="AD71" s="107">
        <f t="shared" si="23"/>
        <v>0</v>
      </c>
      <c r="AF71" s="107">
        <f t="shared" si="31"/>
        <v>0</v>
      </c>
      <c r="AG71" s="107">
        <f t="shared" si="24"/>
        <v>0</v>
      </c>
      <c r="AH71" s="107">
        <f t="shared" si="25"/>
        <v>0</v>
      </c>
      <c r="AI71" s="107">
        <f t="shared" si="26"/>
        <v>0</v>
      </c>
      <c r="AJ71" s="107">
        <f t="shared" si="27"/>
        <v>0</v>
      </c>
      <c r="AK71" s="107">
        <f t="shared" si="28"/>
        <v>0</v>
      </c>
      <c r="AL71" s="107">
        <f t="shared" si="29"/>
        <v>0</v>
      </c>
    </row>
    <row r="72" spans="1:782 1038:1806 2062:2830 3086:3854 4110:4878 5134:5902 6158:6926 7182:7950 8206:8974 9230:9998 10254:11022 11278:12046 12302:13070 13326:14094 14350:15118 15374:16142" ht="15.6">
      <c r="A72" s="41" t="str">
        <f t="shared" si="30"/>
        <v>17..365</v>
      </c>
      <c r="B72" s="169">
        <f>IF(C72&lt;&gt;"",SUBTOTAL(103,$C$13:C72),"")</f>
        <v>60</v>
      </c>
      <c r="C72" s="51" t="s">
        <v>452</v>
      </c>
      <c r="D72" s="47" t="s">
        <v>201</v>
      </c>
      <c r="E72" s="48" t="s">
        <v>44</v>
      </c>
      <c r="F72" s="49">
        <v>275</v>
      </c>
      <c r="G72" s="49">
        <v>0</v>
      </c>
      <c r="H72" s="49">
        <v>275</v>
      </c>
      <c r="I72" s="47" t="s">
        <v>65</v>
      </c>
      <c r="J72" s="158" t="s">
        <v>201</v>
      </c>
      <c r="K72" s="99">
        <v>275</v>
      </c>
      <c r="L72" s="50" t="s">
        <v>44</v>
      </c>
      <c r="M72" s="50" t="s">
        <v>388</v>
      </c>
      <c r="N72" s="99"/>
      <c r="O72" s="50"/>
      <c r="P72" s="50" t="s">
        <v>335</v>
      </c>
      <c r="Q72" s="170" t="s">
        <v>422</v>
      </c>
      <c r="R72" s="109"/>
      <c r="S72" s="104">
        <v>275</v>
      </c>
      <c r="T72" s="104"/>
      <c r="U72" s="129"/>
      <c r="V72" s="224">
        <f>VLOOKUP(A72,[180]Đất!A$11:AB$165,7,0)</f>
        <v>275</v>
      </c>
      <c r="W72" s="225">
        <f t="shared" si="16"/>
        <v>0</v>
      </c>
      <c r="X72" s="107">
        <f t="shared" si="17"/>
        <v>0</v>
      </c>
      <c r="Y72" s="107">
        <f t="shared" si="18"/>
        <v>1</v>
      </c>
      <c r="Z72" s="107">
        <f t="shared" si="19"/>
        <v>0</v>
      </c>
      <c r="AA72" s="107">
        <f t="shared" si="20"/>
        <v>0</v>
      </c>
      <c r="AB72" s="107">
        <f t="shared" si="21"/>
        <v>0</v>
      </c>
      <c r="AC72" s="107">
        <f t="shared" si="22"/>
        <v>0</v>
      </c>
      <c r="AD72" s="107">
        <f t="shared" si="23"/>
        <v>0</v>
      </c>
      <c r="AF72" s="107">
        <f t="shared" si="31"/>
        <v>0</v>
      </c>
      <c r="AG72" s="107">
        <f t="shared" si="24"/>
        <v>0</v>
      </c>
      <c r="AH72" s="107">
        <f t="shared" si="25"/>
        <v>0</v>
      </c>
      <c r="AI72" s="107">
        <f t="shared" si="26"/>
        <v>0</v>
      </c>
      <c r="AJ72" s="107">
        <f t="shared" si="27"/>
        <v>0</v>
      </c>
      <c r="AK72" s="107">
        <f t="shared" si="28"/>
        <v>0</v>
      </c>
      <c r="AL72" s="107">
        <f t="shared" si="29"/>
        <v>0</v>
      </c>
    </row>
    <row r="73" spans="1:782 1038:1806 2062:2830 3086:3854 4110:4878 5134:5902 6158:6926 7182:7950 8206:8974 9230:9998 10254:11022 11278:12046 12302:13070 13326:14094 14350:15118 15374:16142" ht="15.6">
      <c r="A73" s="41" t="str">
        <f t="shared" si="30"/>
        <v>17..366</v>
      </c>
      <c r="B73" s="169">
        <f>IF(C73&lt;&gt;"",SUBTOTAL(103,$C$13:C73),"")</f>
        <v>61</v>
      </c>
      <c r="C73" s="51" t="s">
        <v>452</v>
      </c>
      <c r="D73" s="47" t="s">
        <v>202</v>
      </c>
      <c r="E73" s="48" t="s">
        <v>44</v>
      </c>
      <c r="F73" s="49">
        <v>266</v>
      </c>
      <c r="G73" s="49">
        <v>0</v>
      </c>
      <c r="H73" s="49">
        <v>266</v>
      </c>
      <c r="I73" s="47" t="s">
        <v>65</v>
      </c>
      <c r="J73" s="158" t="s">
        <v>202</v>
      </c>
      <c r="K73" s="99">
        <v>266</v>
      </c>
      <c r="L73" s="50" t="s">
        <v>44</v>
      </c>
      <c r="M73" s="50" t="s">
        <v>388</v>
      </c>
      <c r="N73" s="99"/>
      <c r="O73" s="50"/>
      <c r="P73" s="50" t="s">
        <v>335</v>
      </c>
      <c r="Q73" s="170" t="s">
        <v>422</v>
      </c>
      <c r="R73" s="109"/>
      <c r="S73" s="104">
        <v>266</v>
      </c>
      <c r="T73" s="104"/>
      <c r="U73" s="129"/>
      <c r="V73" s="224">
        <f>VLOOKUP(A73,[180]Đất!A$11:AB$165,7,0)</f>
        <v>266</v>
      </c>
      <c r="W73" s="225">
        <f t="shared" si="16"/>
        <v>0</v>
      </c>
      <c r="X73" s="107">
        <f t="shared" si="17"/>
        <v>0</v>
      </c>
      <c r="Y73" s="107">
        <f t="shared" si="18"/>
        <v>1</v>
      </c>
      <c r="Z73" s="107">
        <f t="shared" si="19"/>
        <v>0</v>
      </c>
      <c r="AA73" s="107">
        <f t="shared" si="20"/>
        <v>0</v>
      </c>
      <c r="AB73" s="107">
        <f t="shared" si="21"/>
        <v>0</v>
      </c>
      <c r="AC73" s="107">
        <f t="shared" si="22"/>
        <v>0</v>
      </c>
      <c r="AD73" s="107">
        <f t="shared" si="23"/>
        <v>0</v>
      </c>
      <c r="AF73" s="107">
        <f t="shared" si="31"/>
        <v>0</v>
      </c>
      <c r="AG73" s="107">
        <f t="shared" si="24"/>
        <v>0</v>
      </c>
      <c r="AH73" s="107">
        <f t="shared" si="25"/>
        <v>0</v>
      </c>
      <c r="AI73" s="107">
        <f t="shared" si="26"/>
        <v>0</v>
      </c>
      <c r="AJ73" s="107">
        <f t="shared" si="27"/>
        <v>0</v>
      </c>
      <c r="AK73" s="107">
        <f t="shared" si="28"/>
        <v>0</v>
      </c>
      <c r="AL73" s="107">
        <f t="shared" si="29"/>
        <v>0</v>
      </c>
    </row>
    <row r="74" spans="1:782 1038:1806 2062:2830 3086:3854 4110:4878 5134:5902 6158:6926 7182:7950 8206:8974 9230:9998 10254:11022 11278:12046 12302:13070 13326:14094 14350:15118 15374:16142" ht="15.6">
      <c r="A74" s="41" t="str">
        <f t="shared" si="30"/>
        <v>17..3671</v>
      </c>
      <c r="B74" s="169">
        <f>IF(C74&lt;&gt;"",SUBTOTAL(103,$C$13:C74),"")</f>
        <v>62</v>
      </c>
      <c r="C74" s="51" t="s">
        <v>452</v>
      </c>
      <c r="D74" s="47">
        <v>3671</v>
      </c>
      <c r="E74" s="48" t="s">
        <v>40</v>
      </c>
      <c r="F74" s="49">
        <v>547</v>
      </c>
      <c r="G74" s="49">
        <v>0</v>
      </c>
      <c r="H74" s="49">
        <v>382.1</v>
      </c>
      <c r="I74" s="47" t="s">
        <v>65</v>
      </c>
      <c r="J74" s="158" t="s">
        <v>204</v>
      </c>
      <c r="K74" s="99">
        <v>547</v>
      </c>
      <c r="L74" s="50" t="s">
        <v>40</v>
      </c>
      <c r="M74" s="50" t="s">
        <v>397</v>
      </c>
      <c r="N74" s="99"/>
      <c r="O74" s="50"/>
      <c r="P74" s="50"/>
      <c r="Q74" s="170" t="s">
        <v>422</v>
      </c>
      <c r="R74" s="109"/>
      <c r="S74" s="104">
        <v>382.1</v>
      </c>
      <c r="T74" s="104"/>
      <c r="U74" s="129"/>
      <c r="V74" s="224">
        <f>VLOOKUP(A74,[180]Đất!A$11:AB$165,7,0)</f>
        <v>382.1</v>
      </c>
      <c r="W74" s="225">
        <f t="shared" si="16"/>
        <v>0</v>
      </c>
      <c r="X74" s="107">
        <f t="shared" si="17"/>
        <v>0</v>
      </c>
      <c r="Y74" s="107">
        <f t="shared" si="18"/>
        <v>0</v>
      </c>
      <c r="Z74" s="107">
        <f t="shared" si="19"/>
        <v>0</v>
      </c>
      <c r="AA74" s="107">
        <f t="shared" si="20"/>
        <v>1</v>
      </c>
      <c r="AB74" s="107">
        <f t="shared" si="21"/>
        <v>0</v>
      </c>
      <c r="AC74" s="107">
        <f t="shared" si="22"/>
        <v>0</v>
      </c>
      <c r="AD74" s="107">
        <f t="shared" si="23"/>
        <v>0</v>
      </c>
      <c r="AF74" s="107">
        <f t="shared" si="31"/>
        <v>0</v>
      </c>
      <c r="AG74" s="107">
        <f t="shared" si="24"/>
        <v>0</v>
      </c>
      <c r="AH74" s="107">
        <f t="shared" si="25"/>
        <v>0</v>
      </c>
      <c r="AI74" s="107">
        <f t="shared" si="26"/>
        <v>0</v>
      </c>
      <c r="AJ74" s="107">
        <f t="shared" si="27"/>
        <v>0</v>
      </c>
      <c r="AK74" s="107">
        <f t="shared" si="28"/>
        <v>0</v>
      </c>
      <c r="AL74" s="107">
        <f t="shared" si="29"/>
        <v>0</v>
      </c>
    </row>
    <row r="75" spans="1:782 1038:1806 2062:2830 3086:3854 4110:4878 5134:5902 6158:6926 7182:7950 8206:8974 9230:9998 10254:11022 11278:12046 12302:13070 13326:14094 14350:15118 15374:16142" ht="15.6">
      <c r="A75" s="41" t="str">
        <f t="shared" si="30"/>
        <v>17..3672</v>
      </c>
      <c r="B75" s="169">
        <f>IF(C75&lt;&gt;"",SUBTOTAL(103,$C$13:C75),"")</f>
        <v>63</v>
      </c>
      <c r="C75" s="51" t="s">
        <v>452</v>
      </c>
      <c r="D75" s="47">
        <v>3672</v>
      </c>
      <c r="E75" s="48" t="s">
        <v>40</v>
      </c>
      <c r="F75" s="49">
        <v>1801</v>
      </c>
      <c r="G75" s="49">
        <v>0</v>
      </c>
      <c r="H75" s="49">
        <v>1151.7</v>
      </c>
      <c r="I75" s="47" t="s">
        <v>65</v>
      </c>
      <c r="J75" s="158" t="s">
        <v>204</v>
      </c>
      <c r="K75" s="99">
        <v>1801</v>
      </c>
      <c r="L75" s="50" t="s">
        <v>40</v>
      </c>
      <c r="M75" s="50" t="s">
        <v>397</v>
      </c>
      <c r="N75" s="99"/>
      <c r="O75" s="50"/>
      <c r="P75" s="50"/>
      <c r="Q75" s="170" t="s">
        <v>422</v>
      </c>
      <c r="R75" s="109"/>
      <c r="S75" s="104">
        <v>1151.7</v>
      </c>
      <c r="T75" s="104"/>
      <c r="U75" s="129"/>
      <c r="V75" s="224">
        <f>VLOOKUP(A75,[180]Đất!A$11:AB$165,7,0)</f>
        <v>1151.7</v>
      </c>
      <c r="W75" s="225">
        <f t="shared" si="16"/>
        <v>0</v>
      </c>
      <c r="X75" s="107">
        <f t="shared" si="17"/>
        <v>0</v>
      </c>
      <c r="Y75" s="107">
        <f t="shared" si="18"/>
        <v>0</v>
      </c>
      <c r="Z75" s="107">
        <f t="shared" si="19"/>
        <v>0</v>
      </c>
      <c r="AA75" s="107">
        <f t="shared" si="20"/>
        <v>0</v>
      </c>
      <c r="AB75" s="107">
        <f t="shared" si="21"/>
        <v>1</v>
      </c>
      <c r="AC75" s="107">
        <f t="shared" si="22"/>
        <v>0</v>
      </c>
      <c r="AD75" s="107">
        <f t="shared" si="23"/>
        <v>0</v>
      </c>
      <c r="AF75" s="107">
        <f t="shared" si="31"/>
        <v>0</v>
      </c>
      <c r="AG75" s="107">
        <f t="shared" si="24"/>
        <v>0</v>
      </c>
      <c r="AH75" s="107">
        <f t="shared" si="25"/>
        <v>0</v>
      </c>
      <c r="AI75" s="107">
        <f t="shared" si="26"/>
        <v>0</v>
      </c>
      <c r="AJ75" s="107">
        <f t="shared" si="27"/>
        <v>0</v>
      </c>
      <c r="AK75" s="107">
        <f t="shared" si="28"/>
        <v>0</v>
      </c>
      <c r="AL75" s="107">
        <f t="shared" si="29"/>
        <v>0</v>
      </c>
    </row>
    <row r="76" spans="1:782 1038:1806 2062:2830 3086:3854 4110:4878 5134:5902 6158:6926 7182:7950 8206:8974 9230:9998 10254:11022 11278:12046 12302:13070 13326:14094 14350:15118 15374:16142" ht="15.6">
      <c r="A76" s="41" t="str">
        <f t="shared" si="30"/>
        <v>17..368</v>
      </c>
      <c r="B76" s="169">
        <f>IF(C76&lt;&gt;"",SUBTOTAL(103,$C$13:C76),"")</f>
        <v>64</v>
      </c>
      <c r="C76" s="51" t="s">
        <v>452</v>
      </c>
      <c r="D76" s="47" t="s">
        <v>205</v>
      </c>
      <c r="E76" s="48" t="s">
        <v>165</v>
      </c>
      <c r="F76" s="49">
        <v>24</v>
      </c>
      <c r="G76" s="49">
        <v>0</v>
      </c>
      <c r="H76" s="49">
        <v>24</v>
      </c>
      <c r="I76" s="47" t="s">
        <v>65</v>
      </c>
      <c r="J76" s="158" t="s">
        <v>205</v>
      </c>
      <c r="K76" s="99">
        <v>24</v>
      </c>
      <c r="L76" s="50" t="s">
        <v>165</v>
      </c>
      <c r="M76" s="50" t="s">
        <v>397</v>
      </c>
      <c r="N76" s="99"/>
      <c r="O76" s="50"/>
      <c r="P76" s="50"/>
      <c r="Q76" s="170" t="s">
        <v>422</v>
      </c>
      <c r="R76" s="109"/>
      <c r="S76" s="104">
        <v>24</v>
      </c>
      <c r="T76" s="104"/>
      <c r="U76" s="129"/>
      <c r="V76" s="224">
        <f>VLOOKUP(A76,[180]Đất!A$11:AB$165,7,0)</f>
        <v>24</v>
      </c>
      <c r="W76" s="225">
        <f t="shared" si="16"/>
        <v>0</v>
      </c>
      <c r="X76" s="107">
        <f t="shared" si="17"/>
        <v>1</v>
      </c>
      <c r="Y76" s="107">
        <f t="shared" si="18"/>
        <v>0</v>
      </c>
      <c r="Z76" s="107">
        <f t="shared" si="19"/>
        <v>0</v>
      </c>
      <c r="AA76" s="107">
        <f t="shared" si="20"/>
        <v>0</v>
      </c>
      <c r="AB76" s="107">
        <f t="shared" si="21"/>
        <v>0</v>
      </c>
      <c r="AC76" s="107">
        <f t="shared" si="22"/>
        <v>0</v>
      </c>
      <c r="AD76" s="107">
        <f t="shared" si="23"/>
        <v>0</v>
      </c>
      <c r="AF76" s="107">
        <f t="shared" si="31"/>
        <v>0</v>
      </c>
      <c r="AG76" s="107">
        <f t="shared" si="24"/>
        <v>0</v>
      </c>
      <c r="AH76" s="107">
        <f t="shared" si="25"/>
        <v>0</v>
      </c>
      <c r="AI76" s="107">
        <f t="shared" si="26"/>
        <v>0</v>
      </c>
      <c r="AJ76" s="107">
        <f t="shared" si="27"/>
        <v>0</v>
      </c>
      <c r="AK76" s="107">
        <f t="shared" si="28"/>
        <v>0</v>
      </c>
      <c r="AL76" s="107">
        <f t="shared" si="29"/>
        <v>0</v>
      </c>
    </row>
    <row r="77" spans="1:782 1038:1806 2062:2830 3086:3854 4110:4878 5134:5902 6158:6926 7182:7950 8206:8974 9230:9998 10254:11022 11278:12046 12302:13070 13326:14094 14350:15118 15374:16142" ht="15.6">
      <c r="A77" s="41" t="str">
        <f t="shared" ref="A77:A108" si="32">I77&amp;".."&amp;D77</f>
        <v>17..396</v>
      </c>
      <c r="B77" s="169">
        <f>IF(C77&lt;&gt;"",SUBTOTAL(103,$C$13:C77),"")</f>
        <v>65</v>
      </c>
      <c r="C77" s="51" t="s">
        <v>452</v>
      </c>
      <c r="D77" s="47" t="s">
        <v>207</v>
      </c>
      <c r="E77" s="48" t="s">
        <v>44</v>
      </c>
      <c r="F77" s="49">
        <v>307</v>
      </c>
      <c r="G77" s="49">
        <v>0</v>
      </c>
      <c r="H77" s="49">
        <v>301.3</v>
      </c>
      <c r="I77" s="47" t="s">
        <v>65</v>
      </c>
      <c r="J77" s="158" t="s">
        <v>207</v>
      </c>
      <c r="K77" s="99">
        <v>307</v>
      </c>
      <c r="L77" s="50" t="s">
        <v>44</v>
      </c>
      <c r="M77" s="50" t="s">
        <v>388</v>
      </c>
      <c r="N77" s="99"/>
      <c r="O77" s="50"/>
      <c r="P77" s="50" t="s">
        <v>335</v>
      </c>
      <c r="Q77" s="170" t="s">
        <v>422</v>
      </c>
      <c r="R77" s="109"/>
      <c r="S77" s="104">
        <v>301.3</v>
      </c>
      <c r="T77" s="104"/>
      <c r="U77" s="129"/>
      <c r="V77" s="224">
        <f>VLOOKUP(A77,[180]Đất!A$11:AB$165,7,0)</f>
        <v>301.3</v>
      </c>
      <c r="W77" s="225">
        <f t="shared" si="16"/>
        <v>0</v>
      </c>
      <c r="X77" s="107">
        <f t="shared" si="17"/>
        <v>0</v>
      </c>
      <c r="Y77" s="107">
        <f t="shared" si="18"/>
        <v>0</v>
      </c>
      <c r="Z77" s="107">
        <f t="shared" si="19"/>
        <v>1</v>
      </c>
      <c r="AA77" s="107">
        <f t="shared" si="20"/>
        <v>0</v>
      </c>
      <c r="AB77" s="107">
        <f t="shared" si="21"/>
        <v>0</v>
      </c>
      <c r="AC77" s="107">
        <f t="shared" si="22"/>
        <v>0</v>
      </c>
      <c r="AD77" s="107">
        <f t="shared" si="23"/>
        <v>0</v>
      </c>
      <c r="AF77" s="107">
        <f t="shared" ref="AF77:AF108" si="33">IF(AND(G77&lt;=100,G77&gt;0),1,0)</f>
        <v>0</v>
      </c>
      <c r="AG77" s="107">
        <f t="shared" si="24"/>
        <v>0</v>
      </c>
      <c r="AH77" s="107">
        <f t="shared" si="25"/>
        <v>0</v>
      </c>
      <c r="AI77" s="107">
        <f t="shared" si="26"/>
        <v>0</v>
      </c>
      <c r="AJ77" s="107">
        <f t="shared" si="27"/>
        <v>0</v>
      </c>
      <c r="AK77" s="107">
        <f t="shared" si="28"/>
        <v>0</v>
      </c>
      <c r="AL77" s="107">
        <f t="shared" si="29"/>
        <v>0</v>
      </c>
    </row>
    <row r="78" spans="1:782 1038:1806 2062:2830 3086:3854 4110:4878 5134:5902 6158:6926 7182:7950 8206:8974 9230:9998 10254:11022 11278:12046 12302:13070 13326:14094 14350:15118 15374:16142" ht="15.6">
      <c r="A78" s="41" t="str">
        <f t="shared" si="32"/>
        <v>17..397</v>
      </c>
      <c r="B78" s="169">
        <f>IF(C78&lt;&gt;"",SUBTOTAL(103,$C$13:C78),"")</f>
        <v>66</v>
      </c>
      <c r="C78" s="51" t="s">
        <v>452</v>
      </c>
      <c r="D78" s="47" t="s">
        <v>208</v>
      </c>
      <c r="E78" s="48" t="s">
        <v>64</v>
      </c>
      <c r="F78" s="49">
        <v>244</v>
      </c>
      <c r="G78" s="49">
        <v>0</v>
      </c>
      <c r="H78" s="49">
        <v>244</v>
      </c>
      <c r="I78" s="47" t="s">
        <v>65</v>
      </c>
      <c r="J78" s="158" t="s">
        <v>208</v>
      </c>
      <c r="K78" s="99">
        <v>244</v>
      </c>
      <c r="L78" s="50" t="s">
        <v>64</v>
      </c>
      <c r="M78" s="50" t="s">
        <v>388</v>
      </c>
      <c r="N78" s="99"/>
      <c r="O78" s="50"/>
      <c r="P78" s="50" t="s">
        <v>335</v>
      </c>
      <c r="Q78" s="170" t="s">
        <v>422</v>
      </c>
      <c r="R78" s="109"/>
      <c r="S78" s="104">
        <v>244</v>
      </c>
      <c r="T78" s="104"/>
      <c r="U78" s="129"/>
      <c r="V78" s="224">
        <f>VLOOKUP(A78,[180]Đất!A$11:AB$165,7,0)</f>
        <v>244</v>
      </c>
      <c r="W78" s="225">
        <f t="shared" ref="W78:W141" si="34">H78-V78</f>
        <v>0</v>
      </c>
      <c r="X78" s="107">
        <f t="shared" ref="X78:X141" si="35">IF(AND($F78&gt;0,$F78&lt;=100),1,0)</f>
        <v>0</v>
      </c>
      <c r="Y78" s="107">
        <f t="shared" ref="Y78:Y141" si="36">IF(AND($F78&gt;100,$F78&lt;=300),1,0)</f>
        <v>1</v>
      </c>
      <c r="Z78" s="107">
        <f t="shared" ref="Z78:Z141" si="37">IF(AND($F78&gt;300,$F78&lt;=500),1,0)</f>
        <v>0</v>
      </c>
      <c r="AA78" s="107">
        <f t="shared" ref="AA78:AA141" si="38">IF(AND($F78&gt;500,$F78&lt;=1000),1,0)</f>
        <v>0</v>
      </c>
      <c r="AB78" s="107">
        <f t="shared" ref="AB78:AB141" si="39">IF(AND($F78&gt;1000,$F78&lt;=3000),1,0)</f>
        <v>0</v>
      </c>
      <c r="AC78" s="107">
        <f t="shared" ref="AC78:AC141" si="40">IF(AND($F78&gt;3000,$F78&lt;=10000),1,0)</f>
        <v>0</v>
      </c>
      <c r="AD78" s="107">
        <f t="shared" ref="AD78:AD141" si="41">IF(AND($F78&gt;10000,$F78&lt;=100000),1,0)</f>
        <v>0</v>
      </c>
      <c r="AF78" s="107">
        <f t="shared" si="33"/>
        <v>0</v>
      </c>
      <c r="AG78" s="107">
        <f t="shared" ref="AG78:AG141" si="42">IF(AND($G78&gt;100,$G78&lt;=300),1,0)</f>
        <v>0</v>
      </c>
      <c r="AH78" s="107">
        <f t="shared" ref="AH78:AH141" si="43">IF(AND($G78&gt;300,$G78&lt;=500),1,0)</f>
        <v>0</v>
      </c>
      <c r="AI78" s="107">
        <f t="shared" ref="AI78:AI141" si="44">IF(AND($G78&gt;500,$G78&lt;=1000),1,0)</f>
        <v>0</v>
      </c>
      <c r="AJ78" s="107">
        <f t="shared" ref="AJ78:AJ141" si="45">IF(AND($G78&gt;1000,$G78&lt;=3000),1,0)</f>
        <v>0</v>
      </c>
      <c r="AK78" s="107">
        <f t="shared" ref="AK78:AK141" si="46">IF(AND($G78&gt;3000,$G78&lt;=10000),1,0)</f>
        <v>0</v>
      </c>
      <c r="AL78" s="107">
        <f t="shared" ref="AL78:AL141" si="47">IF(AND($G78&gt;10000,$G78&lt;=100000),1,0)</f>
        <v>0</v>
      </c>
    </row>
    <row r="79" spans="1:782 1038:1806 2062:2830 3086:3854 4110:4878 5134:5902 6158:6926 7182:7950 8206:8974 9230:9998 10254:11022 11278:12046 12302:13070 13326:14094 14350:15118 15374:16142" ht="15.6">
      <c r="A79" s="41" t="str">
        <f t="shared" si="32"/>
        <v>17..398</v>
      </c>
      <c r="B79" s="169">
        <f>IF(C79&lt;&gt;"",SUBTOTAL(103,$C$13:C79),"")</f>
        <v>67</v>
      </c>
      <c r="C79" s="51" t="s">
        <v>452</v>
      </c>
      <c r="D79" s="47" t="s">
        <v>209</v>
      </c>
      <c r="E79" s="48" t="s">
        <v>64</v>
      </c>
      <c r="F79" s="49">
        <v>217</v>
      </c>
      <c r="G79" s="49">
        <v>0</v>
      </c>
      <c r="H79" s="49">
        <v>217</v>
      </c>
      <c r="I79" s="47" t="s">
        <v>65</v>
      </c>
      <c r="J79" s="158" t="s">
        <v>209</v>
      </c>
      <c r="K79" s="99">
        <v>217</v>
      </c>
      <c r="L79" s="50" t="s">
        <v>64</v>
      </c>
      <c r="M79" s="50" t="s">
        <v>388</v>
      </c>
      <c r="N79" s="99"/>
      <c r="O79" s="50"/>
      <c r="P79" s="50" t="s">
        <v>345</v>
      </c>
      <c r="Q79" s="170" t="s">
        <v>422</v>
      </c>
      <c r="R79" s="109"/>
      <c r="S79" s="104">
        <v>217</v>
      </c>
      <c r="T79" s="104"/>
      <c r="U79" s="129"/>
      <c r="V79" s="224">
        <f>VLOOKUP(A79,[180]Đất!A$11:AB$165,7,0)</f>
        <v>217</v>
      </c>
      <c r="W79" s="225">
        <f t="shared" si="34"/>
        <v>0</v>
      </c>
      <c r="X79" s="107">
        <f t="shared" si="35"/>
        <v>0</v>
      </c>
      <c r="Y79" s="107">
        <f t="shared" si="36"/>
        <v>1</v>
      </c>
      <c r="Z79" s="107">
        <f t="shared" si="37"/>
        <v>0</v>
      </c>
      <c r="AA79" s="107">
        <f t="shared" si="38"/>
        <v>0</v>
      </c>
      <c r="AB79" s="107">
        <f t="shared" si="39"/>
        <v>0</v>
      </c>
      <c r="AC79" s="107">
        <f t="shared" si="40"/>
        <v>0</v>
      </c>
      <c r="AD79" s="107">
        <f t="shared" si="41"/>
        <v>0</v>
      </c>
      <c r="AF79" s="107">
        <f t="shared" si="33"/>
        <v>0</v>
      </c>
      <c r="AG79" s="107">
        <f t="shared" si="42"/>
        <v>0</v>
      </c>
      <c r="AH79" s="107">
        <f t="shared" si="43"/>
        <v>0</v>
      </c>
      <c r="AI79" s="107">
        <f t="shared" si="44"/>
        <v>0</v>
      </c>
      <c r="AJ79" s="107">
        <f t="shared" si="45"/>
        <v>0</v>
      </c>
      <c r="AK79" s="107">
        <f t="shared" si="46"/>
        <v>0</v>
      </c>
      <c r="AL79" s="107">
        <f t="shared" si="47"/>
        <v>0</v>
      </c>
    </row>
    <row r="80" spans="1:782 1038:1806 2062:2830 3086:3854 4110:4878 5134:5902 6158:6926 7182:7950 8206:8974 9230:9998 10254:11022 11278:12046 12302:13070 13326:14094 14350:15118 15374:16142" s="222" customFormat="1" ht="46.8">
      <c r="A80" s="41" t="str">
        <f t="shared" si="32"/>
        <v>17..399</v>
      </c>
      <c r="B80" s="223">
        <f>IF(C80&lt;&gt;"",SUBTOTAL(103,$C$13:C80),"")</f>
        <v>68</v>
      </c>
      <c r="C80" s="256" t="s">
        <v>454</v>
      </c>
      <c r="D80" s="210" t="s">
        <v>210</v>
      </c>
      <c r="E80" s="211" t="s">
        <v>44</v>
      </c>
      <c r="F80" s="212">
        <v>600</v>
      </c>
      <c r="G80" s="212">
        <v>0</v>
      </c>
      <c r="H80" s="212">
        <v>515.70000000000005</v>
      </c>
      <c r="I80" s="210" t="s">
        <v>65</v>
      </c>
      <c r="J80" s="213">
        <v>399</v>
      </c>
      <c r="K80" s="214">
        <v>600</v>
      </c>
      <c r="L80" s="215" t="s">
        <v>44</v>
      </c>
      <c r="M80" s="215" t="s">
        <v>346</v>
      </c>
      <c r="N80" s="99">
        <f>F80+G80-K80</f>
        <v>0</v>
      </c>
      <c r="O80" s="50"/>
      <c r="P80" s="50" t="s">
        <v>382</v>
      </c>
      <c r="Q80" s="216" t="s">
        <v>422</v>
      </c>
      <c r="R80" s="257"/>
      <c r="S80" s="258">
        <v>515.70000000000005</v>
      </c>
      <c r="T80" s="258"/>
      <c r="U80" s="253" t="s">
        <v>394</v>
      </c>
      <c r="V80" s="224">
        <f>VLOOKUP(A80,[180]Đất!A$11:AB$165,7,0)</f>
        <v>515.70000000000005</v>
      </c>
      <c r="W80" s="225">
        <f t="shared" si="34"/>
        <v>0</v>
      </c>
      <c r="X80" s="107">
        <f t="shared" si="35"/>
        <v>0</v>
      </c>
      <c r="Y80" s="107">
        <f t="shared" si="36"/>
        <v>0</v>
      </c>
      <c r="Z80" s="107">
        <f t="shared" si="37"/>
        <v>0</v>
      </c>
      <c r="AA80" s="107">
        <f t="shared" si="38"/>
        <v>1</v>
      </c>
      <c r="AB80" s="107">
        <f t="shared" si="39"/>
        <v>0</v>
      </c>
      <c r="AC80" s="107">
        <f t="shared" si="40"/>
        <v>0</v>
      </c>
      <c r="AD80" s="107">
        <f t="shared" si="41"/>
        <v>0</v>
      </c>
      <c r="AE80" s="41"/>
      <c r="AF80" s="107">
        <f t="shared" si="33"/>
        <v>0</v>
      </c>
      <c r="AG80" s="107">
        <f t="shared" si="42"/>
        <v>0</v>
      </c>
      <c r="AH80" s="107">
        <f t="shared" si="43"/>
        <v>0</v>
      </c>
      <c r="AI80" s="107">
        <f t="shared" si="44"/>
        <v>0</v>
      </c>
      <c r="AJ80" s="107">
        <f t="shared" si="45"/>
        <v>0</v>
      </c>
      <c r="AK80" s="107">
        <f t="shared" si="46"/>
        <v>0</v>
      </c>
      <c r="AL80" s="107">
        <f t="shared" si="47"/>
        <v>0</v>
      </c>
      <c r="AM80" s="41"/>
      <c r="AN80" s="41"/>
      <c r="JJ80" s="41"/>
      <c r="TF80" s="41"/>
      <c r="ADB80" s="41"/>
      <c r="AMX80" s="41"/>
      <c r="AWT80" s="41"/>
      <c r="BGP80" s="41"/>
      <c r="BQL80" s="41"/>
      <c r="CAH80" s="41"/>
      <c r="CKD80" s="41"/>
      <c r="CTZ80" s="41"/>
      <c r="DDV80" s="41"/>
      <c r="DNR80" s="41"/>
      <c r="DXN80" s="41"/>
      <c r="EHJ80" s="41"/>
      <c r="ERF80" s="41"/>
      <c r="FBB80" s="41"/>
      <c r="FKX80" s="41"/>
      <c r="FUT80" s="41"/>
      <c r="GEP80" s="41"/>
      <c r="GOL80" s="41"/>
      <c r="GYH80" s="41"/>
      <c r="HID80" s="41"/>
      <c r="HRZ80" s="41"/>
      <c r="IBV80" s="41"/>
      <c r="ILR80" s="41"/>
      <c r="IVN80" s="41"/>
      <c r="JFJ80" s="41"/>
      <c r="JPF80" s="41"/>
      <c r="JZB80" s="41"/>
      <c r="KIX80" s="41"/>
      <c r="KST80" s="41"/>
      <c r="LCP80" s="41"/>
      <c r="LML80" s="41"/>
      <c r="LWH80" s="41"/>
      <c r="MGD80" s="41"/>
      <c r="MPZ80" s="41"/>
      <c r="MZV80" s="41"/>
      <c r="NJR80" s="41"/>
      <c r="NTN80" s="41"/>
      <c r="ODJ80" s="41"/>
      <c r="ONF80" s="41"/>
      <c r="OXB80" s="41"/>
      <c r="PGX80" s="41"/>
      <c r="PQT80" s="41"/>
      <c r="QAP80" s="41"/>
      <c r="QKL80" s="41"/>
      <c r="QUH80" s="41"/>
      <c r="RED80" s="41"/>
      <c r="RNZ80" s="41"/>
      <c r="RXV80" s="41"/>
      <c r="SHR80" s="41"/>
      <c r="SRN80" s="41"/>
      <c r="TBJ80" s="41"/>
      <c r="TLF80" s="41"/>
      <c r="TVB80" s="41"/>
      <c r="UEX80" s="41"/>
      <c r="UOT80" s="41"/>
      <c r="UYP80" s="41"/>
      <c r="VIL80" s="41"/>
      <c r="VSH80" s="41"/>
      <c r="WCD80" s="41"/>
      <c r="WLZ80" s="41"/>
      <c r="WVV80" s="41"/>
    </row>
    <row r="81" spans="1:782 1038:1806 2062:2830 3086:3854 4110:4878 5134:5902 6158:6926 7182:7950 8206:8974 9230:9998 10254:11022 11278:12046 12302:13070 13326:14094 14350:15118 15374:16142" ht="15.6">
      <c r="A81" s="41" t="str">
        <f t="shared" si="32"/>
        <v>17..419</v>
      </c>
      <c r="B81" s="169">
        <f>IF(C81&lt;&gt;"",SUBTOTAL(103,$C$13:C81),"")</f>
        <v>69</v>
      </c>
      <c r="C81" s="51" t="s">
        <v>452</v>
      </c>
      <c r="D81" s="47" t="s">
        <v>214</v>
      </c>
      <c r="E81" s="48" t="s">
        <v>47</v>
      </c>
      <c r="F81" s="49">
        <v>115</v>
      </c>
      <c r="G81" s="49">
        <v>0</v>
      </c>
      <c r="H81" s="49">
        <v>115</v>
      </c>
      <c r="I81" s="47" t="s">
        <v>65</v>
      </c>
      <c r="J81" s="158" t="s">
        <v>214</v>
      </c>
      <c r="K81" s="99">
        <v>115</v>
      </c>
      <c r="L81" s="50" t="s">
        <v>47</v>
      </c>
      <c r="M81" s="50" t="s">
        <v>397</v>
      </c>
      <c r="N81" s="99"/>
      <c r="O81" s="50"/>
      <c r="P81" s="50"/>
      <c r="Q81" s="170" t="s">
        <v>422</v>
      </c>
      <c r="R81" s="109"/>
      <c r="S81" s="104">
        <v>115</v>
      </c>
      <c r="T81" s="104"/>
      <c r="U81" s="129"/>
      <c r="V81" s="224">
        <f>VLOOKUP(A81,[180]Đất!A$11:AB$165,7,0)</f>
        <v>115</v>
      </c>
      <c r="W81" s="225">
        <f t="shared" si="34"/>
        <v>0</v>
      </c>
      <c r="X81" s="107">
        <f t="shared" si="35"/>
        <v>0</v>
      </c>
      <c r="Y81" s="107">
        <f t="shared" si="36"/>
        <v>1</v>
      </c>
      <c r="Z81" s="107">
        <f t="shared" si="37"/>
        <v>0</v>
      </c>
      <c r="AA81" s="107">
        <f t="shared" si="38"/>
        <v>0</v>
      </c>
      <c r="AB81" s="107">
        <f t="shared" si="39"/>
        <v>0</v>
      </c>
      <c r="AC81" s="107">
        <f t="shared" si="40"/>
        <v>0</v>
      </c>
      <c r="AD81" s="107">
        <f t="shared" si="41"/>
        <v>0</v>
      </c>
      <c r="AF81" s="107">
        <f t="shared" si="33"/>
        <v>0</v>
      </c>
      <c r="AG81" s="107">
        <f t="shared" si="42"/>
        <v>0</v>
      </c>
      <c r="AH81" s="107">
        <f t="shared" si="43"/>
        <v>0</v>
      </c>
      <c r="AI81" s="107">
        <f t="shared" si="44"/>
        <v>0</v>
      </c>
      <c r="AJ81" s="107">
        <f t="shared" si="45"/>
        <v>0</v>
      </c>
      <c r="AK81" s="107">
        <f t="shared" si="46"/>
        <v>0</v>
      </c>
      <c r="AL81" s="107">
        <f t="shared" si="47"/>
        <v>0</v>
      </c>
    </row>
    <row r="82" spans="1:782 1038:1806 2062:2830 3086:3854 4110:4878 5134:5902 6158:6926 7182:7950 8206:8974 9230:9998 10254:11022 11278:12046 12302:13070 13326:14094 14350:15118 15374:16142" ht="15.6">
      <c r="A82" s="41" t="str">
        <f t="shared" si="32"/>
        <v>17..480</v>
      </c>
      <c r="B82" s="169">
        <f>IF(C82&lt;&gt;"",SUBTOTAL(103,$C$13:C82),"")</f>
        <v>70</v>
      </c>
      <c r="C82" s="51" t="s">
        <v>452</v>
      </c>
      <c r="D82" s="47" t="s">
        <v>220</v>
      </c>
      <c r="E82" s="48" t="s">
        <v>47</v>
      </c>
      <c r="F82" s="49">
        <v>284</v>
      </c>
      <c r="G82" s="49">
        <v>0</v>
      </c>
      <c r="H82" s="49">
        <v>100</v>
      </c>
      <c r="I82" s="47" t="s">
        <v>65</v>
      </c>
      <c r="J82" s="158" t="s">
        <v>220</v>
      </c>
      <c r="K82" s="99">
        <v>284</v>
      </c>
      <c r="L82" s="50" t="s">
        <v>47</v>
      </c>
      <c r="M82" s="50" t="s">
        <v>397</v>
      </c>
      <c r="N82" s="99"/>
      <c r="O82" s="50"/>
      <c r="P82" s="50"/>
      <c r="Q82" s="170" t="s">
        <v>422</v>
      </c>
      <c r="R82" s="109"/>
      <c r="S82" s="104">
        <v>100</v>
      </c>
      <c r="T82" s="104"/>
      <c r="U82" s="129"/>
      <c r="V82" s="224">
        <f>VLOOKUP(A82,[180]Đất!A$11:AB$165,7,0)</f>
        <v>100</v>
      </c>
      <c r="W82" s="225">
        <f t="shared" si="34"/>
        <v>0</v>
      </c>
      <c r="X82" s="107">
        <f t="shared" si="35"/>
        <v>0</v>
      </c>
      <c r="Y82" s="107">
        <f t="shared" si="36"/>
        <v>1</v>
      </c>
      <c r="Z82" s="107">
        <f t="shared" si="37"/>
        <v>0</v>
      </c>
      <c r="AA82" s="107">
        <f t="shared" si="38"/>
        <v>0</v>
      </c>
      <c r="AB82" s="107">
        <f t="shared" si="39"/>
        <v>0</v>
      </c>
      <c r="AC82" s="107">
        <f t="shared" si="40"/>
        <v>0</v>
      </c>
      <c r="AD82" s="107">
        <f t="shared" si="41"/>
        <v>0</v>
      </c>
      <c r="AF82" s="107">
        <f t="shared" si="33"/>
        <v>0</v>
      </c>
      <c r="AG82" s="107">
        <f t="shared" si="42"/>
        <v>0</v>
      </c>
      <c r="AH82" s="107">
        <f t="shared" si="43"/>
        <v>0</v>
      </c>
      <c r="AI82" s="107">
        <f t="shared" si="44"/>
        <v>0</v>
      </c>
      <c r="AJ82" s="107">
        <f t="shared" si="45"/>
        <v>0</v>
      </c>
      <c r="AK82" s="107">
        <f t="shared" si="46"/>
        <v>0</v>
      </c>
      <c r="AL82" s="107">
        <f t="shared" si="47"/>
        <v>0</v>
      </c>
    </row>
    <row r="83" spans="1:782 1038:1806 2062:2830 3086:3854 4110:4878 5134:5902 6158:6926 7182:7950 8206:8974 9230:9998 10254:11022 11278:12046 12302:13070 13326:14094 14350:15118 15374:16142" ht="15.6">
      <c r="A83" s="41" t="str">
        <f t="shared" si="32"/>
        <v>17..530</v>
      </c>
      <c r="B83" s="169">
        <f>IF(C83&lt;&gt;"",SUBTOTAL(103,$C$13:C83),"")</f>
        <v>71</v>
      </c>
      <c r="C83" s="51" t="s">
        <v>452</v>
      </c>
      <c r="D83" s="47" t="s">
        <v>82</v>
      </c>
      <c r="E83" s="48" t="s">
        <v>47</v>
      </c>
      <c r="F83" s="49">
        <v>60</v>
      </c>
      <c r="G83" s="49">
        <v>0</v>
      </c>
      <c r="H83" s="49">
        <v>60</v>
      </c>
      <c r="I83" s="47" t="s">
        <v>65</v>
      </c>
      <c r="J83" s="158" t="s">
        <v>82</v>
      </c>
      <c r="K83" s="99">
        <v>60</v>
      </c>
      <c r="L83" s="50" t="s">
        <v>47</v>
      </c>
      <c r="M83" s="50" t="s">
        <v>397</v>
      </c>
      <c r="N83" s="99"/>
      <c r="O83" s="50"/>
      <c r="P83" s="50"/>
      <c r="Q83" s="170" t="s">
        <v>422</v>
      </c>
      <c r="R83" s="109"/>
      <c r="S83" s="104">
        <v>60</v>
      </c>
      <c r="T83" s="104"/>
      <c r="U83" s="129"/>
      <c r="V83" s="224">
        <f>VLOOKUP(A83,[180]Đất!A$11:AB$165,7,0)</f>
        <v>60</v>
      </c>
      <c r="W83" s="225">
        <f t="shared" si="34"/>
        <v>0</v>
      </c>
      <c r="X83" s="107">
        <f t="shared" si="35"/>
        <v>1</v>
      </c>
      <c r="Y83" s="107">
        <f t="shared" si="36"/>
        <v>0</v>
      </c>
      <c r="Z83" s="107">
        <f t="shared" si="37"/>
        <v>0</v>
      </c>
      <c r="AA83" s="107">
        <f t="shared" si="38"/>
        <v>0</v>
      </c>
      <c r="AB83" s="107">
        <f t="shared" si="39"/>
        <v>0</v>
      </c>
      <c r="AC83" s="107">
        <f t="shared" si="40"/>
        <v>0</v>
      </c>
      <c r="AD83" s="107">
        <f t="shared" si="41"/>
        <v>0</v>
      </c>
      <c r="AF83" s="107">
        <f t="shared" si="33"/>
        <v>0</v>
      </c>
      <c r="AG83" s="107">
        <f t="shared" si="42"/>
        <v>0</v>
      </c>
      <c r="AH83" s="107">
        <f t="shared" si="43"/>
        <v>0</v>
      </c>
      <c r="AI83" s="107">
        <f t="shared" si="44"/>
        <v>0</v>
      </c>
      <c r="AJ83" s="107">
        <f t="shared" si="45"/>
        <v>0</v>
      </c>
      <c r="AK83" s="107">
        <f t="shared" si="46"/>
        <v>0</v>
      </c>
      <c r="AL83" s="107">
        <f t="shared" si="47"/>
        <v>0</v>
      </c>
    </row>
    <row r="84" spans="1:782 1038:1806 2062:2830 3086:3854 4110:4878 5134:5902 6158:6926 7182:7950 8206:8974 9230:9998 10254:11022 11278:12046 12302:13070 13326:14094 14350:15118 15374:16142" ht="15.6">
      <c r="A84" s="41" t="str">
        <f t="shared" si="32"/>
        <v>17..553</v>
      </c>
      <c r="B84" s="169">
        <f>IF(C84&lt;&gt;"",SUBTOTAL(103,$C$13:C84),"")</f>
        <v>72</v>
      </c>
      <c r="C84" s="51" t="s">
        <v>452</v>
      </c>
      <c r="D84" s="47" t="s">
        <v>223</v>
      </c>
      <c r="E84" s="48" t="s">
        <v>224</v>
      </c>
      <c r="F84" s="49">
        <v>0</v>
      </c>
      <c r="G84" s="49">
        <v>6163</v>
      </c>
      <c r="H84" s="49">
        <v>3192.2</v>
      </c>
      <c r="I84" s="47" t="s">
        <v>65</v>
      </c>
      <c r="J84" s="158" t="s">
        <v>223</v>
      </c>
      <c r="K84" s="91">
        <v>36441</v>
      </c>
      <c r="L84" s="50" t="s">
        <v>224</v>
      </c>
      <c r="M84" s="50" t="s">
        <v>397</v>
      </c>
      <c r="N84" s="99"/>
      <c r="O84" s="50"/>
      <c r="P84" s="50"/>
      <c r="Q84" s="170" t="s">
        <v>422</v>
      </c>
      <c r="R84" s="109"/>
      <c r="S84" s="104">
        <v>3192.2</v>
      </c>
      <c r="T84" s="104"/>
      <c r="U84" s="129"/>
      <c r="V84" s="224">
        <f>VLOOKUP(A84,[180]Đất!A$11:AB$165,7,0)</f>
        <v>3192.2</v>
      </c>
      <c r="W84" s="225">
        <f t="shared" si="34"/>
        <v>0</v>
      </c>
      <c r="X84" s="107">
        <f t="shared" si="35"/>
        <v>0</v>
      </c>
      <c r="Y84" s="107">
        <f t="shared" si="36"/>
        <v>0</v>
      </c>
      <c r="Z84" s="107">
        <f t="shared" si="37"/>
        <v>0</v>
      </c>
      <c r="AA84" s="107">
        <f t="shared" si="38"/>
        <v>0</v>
      </c>
      <c r="AB84" s="107">
        <f t="shared" si="39"/>
        <v>0</v>
      </c>
      <c r="AC84" s="107">
        <f t="shared" si="40"/>
        <v>0</v>
      </c>
      <c r="AD84" s="107">
        <f t="shared" si="41"/>
        <v>0</v>
      </c>
      <c r="AF84" s="107">
        <f t="shared" si="33"/>
        <v>0</v>
      </c>
      <c r="AG84" s="107">
        <f t="shared" si="42"/>
        <v>0</v>
      </c>
      <c r="AH84" s="107">
        <f t="shared" si="43"/>
        <v>0</v>
      </c>
      <c r="AI84" s="107">
        <f t="shared" si="44"/>
        <v>0</v>
      </c>
      <c r="AJ84" s="107">
        <f t="shared" si="45"/>
        <v>0</v>
      </c>
      <c r="AK84" s="107">
        <f t="shared" si="46"/>
        <v>1</v>
      </c>
      <c r="AL84" s="107">
        <f t="shared" si="47"/>
        <v>0</v>
      </c>
    </row>
    <row r="85" spans="1:782 1038:1806 2062:2830 3086:3854 4110:4878 5134:5902 6158:6926 7182:7950 8206:8974 9230:9998 10254:11022 11278:12046 12302:13070 13326:14094 14350:15118 15374:16142" ht="15.6">
      <c r="A85" s="41" t="str">
        <f t="shared" si="32"/>
        <v>17..559</v>
      </c>
      <c r="B85" s="169">
        <f>IF(C85&lt;&gt;"",SUBTOTAL(103,$C$13:C85),"")</f>
        <v>73</v>
      </c>
      <c r="C85" s="51" t="s">
        <v>427</v>
      </c>
      <c r="D85" s="47" t="s">
        <v>226</v>
      </c>
      <c r="E85" s="48" t="s">
        <v>44</v>
      </c>
      <c r="F85" s="49">
        <v>906</v>
      </c>
      <c r="G85" s="49">
        <v>0</v>
      </c>
      <c r="H85" s="49">
        <v>899.6</v>
      </c>
      <c r="I85" s="47" t="s">
        <v>65</v>
      </c>
      <c r="J85" s="158">
        <v>559</v>
      </c>
      <c r="K85" s="91">
        <v>906</v>
      </c>
      <c r="L85" s="50" t="s">
        <v>44</v>
      </c>
      <c r="M85" s="50" t="s">
        <v>350</v>
      </c>
      <c r="N85" s="99">
        <f>F85+G85-K85</f>
        <v>0</v>
      </c>
      <c r="O85" s="50"/>
      <c r="P85" s="50" t="s">
        <v>326</v>
      </c>
      <c r="Q85" s="170" t="s">
        <v>422</v>
      </c>
      <c r="R85" s="109"/>
      <c r="S85" s="104">
        <v>899.6</v>
      </c>
      <c r="T85" s="104"/>
      <c r="U85" s="129" t="s">
        <v>394</v>
      </c>
      <c r="V85" s="224">
        <f>VLOOKUP(A85,[180]Đất!A$11:AB$165,7,0)</f>
        <v>899.6</v>
      </c>
      <c r="W85" s="225">
        <f t="shared" si="34"/>
        <v>0</v>
      </c>
      <c r="X85" s="107">
        <f t="shared" si="35"/>
        <v>0</v>
      </c>
      <c r="Y85" s="107">
        <f t="shared" si="36"/>
        <v>0</v>
      </c>
      <c r="Z85" s="107">
        <f t="shared" si="37"/>
        <v>0</v>
      </c>
      <c r="AA85" s="107">
        <f t="shared" si="38"/>
        <v>1</v>
      </c>
      <c r="AB85" s="107">
        <f t="shared" si="39"/>
        <v>0</v>
      </c>
      <c r="AC85" s="107">
        <f t="shared" si="40"/>
        <v>0</v>
      </c>
      <c r="AD85" s="107">
        <f t="shared" si="41"/>
        <v>0</v>
      </c>
      <c r="AF85" s="107">
        <f t="shared" si="33"/>
        <v>0</v>
      </c>
      <c r="AG85" s="107">
        <f t="shared" si="42"/>
        <v>0</v>
      </c>
      <c r="AH85" s="107">
        <f t="shared" si="43"/>
        <v>0</v>
      </c>
      <c r="AI85" s="107">
        <f t="shared" si="44"/>
        <v>0</v>
      </c>
      <c r="AJ85" s="107">
        <f t="shared" si="45"/>
        <v>0</v>
      </c>
      <c r="AK85" s="107">
        <f t="shared" si="46"/>
        <v>0</v>
      </c>
      <c r="AL85" s="107">
        <f t="shared" si="47"/>
        <v>0</v>
      </c>
    </row>
    <row r="86" spans="1:782 1038:1806 2062:2830 3086:3854 4110:4878 5134:5902 6158:6926 7182:7950 8206:8974 9230:9998 10254:11022 11278:12046 12302:13070 13326:14094 14350:15118 15374:16142" s="222" customFormat="1" ht="46.8">
      <c r="A86" s="41" t="str">
        <f t="shared" si="32"/>
        <v>17..560</v>
      </c>
      <c r="B86" s="223">
        <f>IF(C86&lt;&gt;"",SUBTOTAL(103,$C$13:C86),"")</f>
        <v>74</v>
      </c>
      <c r="C86" s="256" t="s">
        <v>454</v>
      </c>
      <c r="D86" s="210" t="s">
        <v>227</v>
      </c>
      <c r="E86" s="211" t="s">
        <v>44</v>
      </c>
      <c r="F86" s="212">
        <v>1004</v>
      </c>
      <c r="G86" s="212">
        <v>0</v>
      </c>
      <c r="H86" s="212">
        <v>750.8</v>
      </c>
      <c r="I86" s="210" t="s">
        <v>65</v>
      </c>
      <c r="J86" s="213">
        <v>560</v>
      </c>
      <c r="K86" s="214">
        <v>1004</v>
      </c>
      <c r="L86" s="215" t="s">
        <v>44</v>
      </c>
      <c r="M86" s="215" t="s">
        <v>351</v>
      </c>
      <c r="N86" s="99">
        <f>F86+G86-K86</f>
        <v>0</v>
      </c>
      <c r="O86" s="50"/>
      <c r="P86" s="50"/>
      <c r="Q86" s="216" t="s">
        <v>422</v>
      </c>
      <c r="R86" s="257"/>
      <c r="S86" s="258">
        <v>750.8</v>
      </c>
      <c r="T86" s="258"/>
      <c r="U86" s="253" t="s">
        <v>394</v>
      </c>
      <c r="V86" s="224">
        <f>VLOOKUP(A86,[180]Đất!A$11:AB$165,7,0)</f>
        <v>750.8</v>
      </c>
      <c r="W86" s="225">
        <f t="shared" si="34"/>
        <v>0</v>
      </c>
      <c r="X86" s="107">
        <f t="shared" si="35"/>
        <v>0</v>
      </c>
      <c r="Y86" s="107">
        <f t="shared" si="36"/>
        <v>0</v>
      </c>
      <c r="Z86" s="107">
        <f t="shared" si="37"/>
        <v>0</v>
      </c>
      <c r="AA86" s="107">
        <f t="shared" si="38"/>
        <v>0</v>
      </c>
      <c r="AB86" s="107">
        <f t="shared" si="39"/>
        <v>1</v>
      </c>
      <c r="AC86" s="107">
        <f t="shared" si="40"/>
        <v>0</v>
      </c>
      <c r="AD86" s="107">
        <f t="shared" si="41"/>
        <v>0</v>
      </c>
      <c r="AE86" s="41"/>
      <c r="AF86" s="107">
        <f t="shared" si="33"/>
        <v>0</v>
      </c>
      <c r="AG86" s="107">
        <f t="shared" si="42"/>
        <v>0</v>
      </c>
      <c r="AH86" s="107">
        <f t="shared" si="43"/>
        <v>0</v>
      </c>
      <c r="AI86" s="107">
        <f t="shared" si="44"/>
        <v>0</v>
      </c>
      <c r="AJ86" s="107">
        <f t="shared" si="45"/>
        <v>0</v>
      </c>
      <c r="AK86" s="107">
        <f t="shared" si="46"/>
        <v>0</v>
      </c>
      <c r="AL86" s="107">
        <f t="shared" si="47"/>
        <v>0</v>
      </c>
      <c r="AM86" s="41"/>
      <c r="AN86" s="41"/>
      <c r="JJ86" s="41"/>
      <c r="TF86" s="41"/>
      <c r="ADB86" s="41"/>
      <c r="AMX86" s="41"/>
      <c r="AWT86" s="41"/>
      <c r="BGP86" s="41"/>
      <c r="BQL86" s="41"/>
      <c r="CAH86" s="41"/>
      <c r="CKD86" s="41"/>
      <c r="CTZ86" s="41"/>
      <c r="DDV86" s="41"/>
      <c r="DNR86" s="41"/>
      <c r="DXN86" s="41"/>
      <c r="EHJ86" s="41"/>
      <c r="ERF86" s="41"/>
      <c r="FBB86" s="41"/>
      <c r="FKX86" s="41"/>
      <c r="FUT86" s="41"/>
      <c r="GEP86" s="41"/>
      <c r="GOL86" s="41"/>
      <c r="GYH86" s="41"/>
      <c r="HID86" s="41"/>
      <c r="HRZ86" s="41"/>
      <c r="IBV86" s="41"/>
      <c r="ILR86" s="41"/>
      <c r="IVN86" s="41"/>
      <c r="JFJ86" s="41"/>
      <c r="JPF86" s="41"/>
      <c r="JZB86" s="41"/>
      <c r="KIX86" s="41"/>
      <c r="KST86" s="41"/>
      <c r="LCP86" s="41"/>
      <c r="LML86" s="41"/>
      <c r="LWH86" s="41"/>
      <c r="MGD86" s="41"/>
      <c r="MPZ86" s="41"/>
      <c r="MZV86" s="41"/>
      <c r="NJR86" s="41"/>
      <c r="NTN86" s="41"/>
      <c r="ODJ86" s="41"/>
      <c r="ONF86" s="41"/>
      <c r="OXB86" s="41"/>
      <c r="PGX86" s="41"/>
      <c r="PQT86" s="41"/>
      <c r="QAP86" s="41"/>
      <c r="QKL86" s="41"/>
      <c r="QUH86" s="41"/>
      <c r="RED86" s="41"/>
      <c r="RNZ86" s="41"/>
      <c r="RXV86" s="41"/>
      <c r="SHR86" s="41"/>
      <c r="SRN86" s="41"/>
      <c r="TBJ86" s="41"/>
      <c r="TLF86" s="41"/>
      <c r="TVB86" s="41"/>
      <c r="UEX86" s="41"/>
      <c r="UOT86" s="41"/>
      <c r="UYP86" s="41"/>
      <c r="VIL86" s="41"/>
      <c r="VSH86" s="41"/>
      <c r="WCD86" s="41"/>
      <c r="WLZ86" s="41"/>
      <c r="WVV86" s="41"/>
    </row>
    <row r="87" spans="1:782 1038:1806 2062:2830 3086:3854 4110:4878 5134:5902 6158:6926 7182:7950 8206:8974 9230:9998 10254:11022 11278:12046 12302:13070 13326:14094 14350:15118 15374:16142" s="222" customFormat="1" ht="46.8">
      <c r="A87" s="41" t="str">
        <f t="shared" si="32"/>
        <v>17..561</v>
      </c>
      <c r="B87" s="223">
        <f>IF(C87&lt;&gt;"",SUBTOTAL(103,$C$13:C87),"")</f>
        <v>75</v>
      </c>
      <c r="C87" s="256" t="s">
        <v>454</v>
      </c>
      <c r="D87" s="210" t="s">
        <v>228</v>
      </c>
      <c r="E87" s="211" t="s">
        <v>44</v>
      </c>
      <c r="F87" s="212">
        <v>241</v>
      </c>
      <c r="G87" s="212">
        <v>0</v>
      </c>
      <c r="H87" s="212">
        <v>213.1</v>
      </c>
      <c r="I87" s="210" t="s">
        <v>65</v>
      </c>
      <c r="J87" s="213">
        <v>561</v>
      </c>
      <c r="K87" s="214">
        <v>241</v>
      </c>
      <c r="L87" s="215" t="s">
        <v>44</v>
      </c>
      <c r="M87" s="215" t="s">
        <v>352</v>
      </c>
      <c r="N87" s="99">
        <f>F87+G87-K87</f>
        <v>0</v>
      </c>
      <c r="O87" s="50"/>
      <c r="P87" s="50"/>
      <c r="Q87" s="216" t="s">
        <v>422</v>
      </c>
      <c r="R87" s="257"/>
      <c r="S87" s="258">
        <v>213.1</v>
      </c>
      <c r="T87" s="258"/>
      <c r="U87" s="253" t="s">
        <v>394</v>
      </c>
      <c r="V87" s="224">
        <f>VLOOKUP(A87,[180]Đất!A$11:AB$165,7,0)</f>
        <v>213.1</v>
      </c>
      <c r="W87" s="225">
        <f t="shared" si="34"/>
        <v>0</v>
      </c>
      <c r="X87" s="107">
        <f t="shared" si="35"/>
        <v>0</v>
      </c>
      <c r="Y87" s="107">
        <f t="shared" si="36"/>
        <v>1</v>
      </c>
      <c r="Z87" s="107">
        <f t="shared" si="37"/>
        <v>0</v>
      </c>
      <c r="AA87" s="107">
        <f t="shared" si="38"/>
        <v>0</v>
      </c>
      <c r="AB87" s="107">
        <f t="shared" si="39"/>
        <v>0</v>
      </c>
      <c r="AC87" s="107">
        <f t="shared" si="40"/>
        <v>0</v>
      </c>
      <c r="AD87" s="107">
        <f t="shared" si="41"/>
        <v>0</v>
      </c>
      <c r="AE87" s="41"/>
      <c r="AF87" s="107">
        <f t="shared" si="33"/>
        <v>0</v>
      </c>
      <c r="AG87" s="107">
        <f t="shared" si="42"/>
        <v>0</v>
      </c>
      <c r="AH87" s="107">
        <f t="shared" si="43"/>
        <v>0</v>
      </c>
      <c r="AI87" s="107">
        <f t="shared" si="44"/>
        <v>0</v>
      </c>
      <c r="AJ87" s="107">
        <f t="shared" si="45"/>
        <v>0</v>
      </c>
      <c r="AK87" s="107">
        <f t="shared" si="46"/>
        <v>0</v>
      </c>
      <c r="AL87" s="107">
        <f t="shared" si="47"/>
        <v>0</v>
      </c>
      <c r="AM87" s="41"/>
      <c r="AN87" s="41"/>
      <c r="JJ87" s="41"/>
      <c r="TF87" s="41"/>
      <c r="ADB87" s="41"/>
      <c r="AMX87" s="41"/>
      <c r="AWT87" s="41"/>
      <c r="BGP87" s="41"/>
      <c r="BQL87" s="41"/>
      <c r="CAH87" s="41"/>
      <c r="CKD87" s="41"/>
      <c r="CTZ87" s="41"/>
      <c r="DDV87" s="41"/>
      <c r="DNR87" s="41"/>
      <c r="DXN87" s="41"/>
      <c r="EHJ87" s="41"/>
      <c r="ERF87" s="41"/>
      <c r="FBB87" s="41"/>
      <c r="FKX87" s="41"/>
      <c r="FUT87" s="41"/>
      <c r="GEP87" s="41"/>
      <c r="GOL87" s="41"/>
      <c r="GYH87" s="41"/>
      <c r="HID87" s="41"/>
      <c r="HRZ87" s="41"/>
      <c r="IBV87" s="41"/>
      <c r="ILR87" s="41"/>
      <c r="IVN87" s="41"/>
      <c r="JFJ87" s="41"/>
      <c r="JPF87" s="41"/>
      <c r="JZB87" s="41"/>
      <c r="KIX87" s="41"/>
      <c r="KST87" s="41"/>
      <c r="LCP87" s="41"/>
      <c r="LML87" s="41"/>
      <c r="LWH87" s="41"/>
      <c r="MGD87" s="41"/>
      <c r="MPZ87" s="41"/>
      <c r="MZV87" s="41"/>
      <c r="NJR87" s="41"/>
      <c r="NTN87" s="41"/>
      <c r="ODJ87" s="41"/>
      <c r="ONF87" s="41"/>
      <c r="OXB87" s="41"/>
      <c r="PGX87" s="41"/>
      <c r="PQT87" s="41"/>
      <c r="QAP87" s="41"/>
      <c r="QKL87" s="41"/>
      <c r="QUH87" s="41"/>
      <c r="RED87" s="41"/>
      <c r="RNZ87" s="41"/>
      <c r="RXV87" s="41"/>
      <c r="SHR87" s="41"/>
      <c r="SRN87" s="41"/>
      <c r="TBJ87" s="41"/>
      <c r="TLF87" s="41"/>
      <c r="TVB87" s="41"/>
      <c r="UEX87" s="41"/>
      <c r="UOT87" s="41"/>
      <c r="UYP87" s="41"/>
      <c r="VIL87" s="41"/>
      <c r="VSH87" s="41"/>
      <c r="WCD87" s="41"/>
      <c r="WLZ87" s="41"/>
      <c r="WVV87" s="41"/>
    </row>
    <row r="88" spans="1:782 1038:1806 2062:2830 3086:3854 4110:4878 5134:5902 6158:6926 7182:7950 8206:8974 9230:9998 10254:11022 11278:12046 12302:13070 13326:14094 14350:15118 15374:16142" ht="15.6">
      <c r="A88" s="41" t="str">
        <f t="shared" si="32"/>
        <v>17..571</v>
      </c>
      <c r="B88" s="169">
        <f>IF(C88&lt;&gt;"",SUBTOTAL(103,$C$13:C88),"")</f>
        <v>76</v>
      </c>
      <c r="C88" s="51" t="s">
        <v>452</v>
      </c>
      <c r="D88" s="47" t="s">
        <v>39</v>
      </c>
      <c r="E88" s="48" t="s">
        <v>40</v>
      </c>
      <c r="F88" s="49">
        <v>0</v>
      </c>
      <c r="G88" s="52">
        <v>1769</v>
      </c>
      <c r="H88" s="49">
        <v>1626</v>
      </c>
      <c r="I88" s="47" t="s">
        <v>65</v>
      </c>
      <c r="J88" s="158" t="s">
        <v>39</v>
      </c>
      <c r="K88" s="91">
        <v>23943.200000000001</v>
      </c>
      <c r="L88" s="50" t="s">
        <v>40</v>
      </c>
      <c r="M88" s="50" t="s">
        <v>397</v>
      </c>
      <c r="N88" s="99"/>
      <c r="O88" s="50"/>
      <c r="P88" s="50"/>
      <c r="Q88" s="170" t="s">
        <v>422</v>
      </c>
      <c r="R88" s="109"/>
      <c r="S88" s="104">
        <v>1626</v>
      </c>
      <c r="T88" s="104"/>
      <c r="U88" s="129"/>
      <c r="V88" s="224">
        <f>VLOOKUP(A88,[180]Đất!A$11:AB$165,7,0)</f>
        <v>1626</v>
      </c>
      <c r="W88" s="225">
        <f t="shared" si="34"/>
        <v>0</v>
      </c>
      <c r="X88" s="107">
        <f t="shared" si="35"/>
        <v>0</v>
      </c>
      <c r="Y88" s="107">
        <f t="shared" si="36"/>
        <v>0</v>
      </c>
      <c r="Z88" s="107">
        <f t="shared" si="37"/>
        <v>0</v>
      </c>
      <c r="AA88" s="107">
        <f t="shared" si="38"/>
        <v>0</v>
      </c>
      <c r="AB88" s="107">
        <f t="shared" si="39"/>
        <v>0</v>
      </c>
      <c r="AC88" s="107">
        <f t="shared" si="40"/>
        <v>0</v>
      </c>
      <c r="AD88" s="107">
        <f t="shared" si="41"/>
        <v>0</v>
      </c>
      <c r="AF88" s="107">
        <f t="shared" si="33"/>
        <v>0</v>
      </c>
      <c r="AG88" s="107">
        <f t="shared" si="42"/>
        <v>0</v>
      </c>
      <c r="AH88" s="107">
        <f t="shared" si="43"/>
        <v>0</v>
      </c>
      <c r="AI88" s="107">
        <f t="shared" si="44"/>
        <v>0</v>
      </c>
      <c r="AJ88" s="107">
        <f t="shared" si="45"/>
        <v>1</v>
      </c>
      <c r="AK88" s="107">
        <f t="shared" si="46"/>
        <v>0</v>
      </c>
      <c r="AL88" s="107">
        <f t="shared" si="47"/>
        <v>0</v>
      </c>
    </row>
    <row r="89" spans="1:782 1038:1806 2062:2830 3086:3854 4110:4878 5134:5902 6158:6926 7182:7950 8206:8974 9230:9998 10254:11022 11278:12046 12302:13070 13326:14094 14350:15118 15374:16142" ht="15.6">
      <c r="A89" s="41" t="str">
        <f t="shared" si="32"/>
        <v>17..595</v>
      </c>
      <c r="B89" s="169">
        <f>IF(C89&lt;&gt;"",SUBTOTAL(103,$C$13:C89),"")</f>
        <v>77</v>
      </c>
      <c r="C89" s="51" t="s">
        <v>452</v>
      </c>
      <c r="D89" s="47" t="s">
        <v>230</v>
      </c>
      <c r="E89" s="48" t="s">
        <v>47</v>
      </c>
      <c r="F89" s="49">
        <v>78</v>
      </c>
      <c r="G89" s="49">
        <v>0</v>
      </c>
      <c r="H89" s="49">
        <v>54.1</v>
      </c>
      <c r="I89" s="47" t="s">
        <v>65</v>
      </c>
      <c r="J89" s="158" t="s">
        <v>230</v>
      </c>
      <c r="K89" s="99">
        <v>78</v>
      </c>
      <c r="L89" s="50" t="s">
        <v>47</v>
      </c>
      <c r="M89" s="50" t="s">
        <v>397</v>
      </c>
      <c r="N89" s="99"/>
      <c r="O89" s="50"/>
      <c r="P89" s="50"/>
      <c r="Q89" s="170" t="s">
        <v>422</v>
      </c>
      <c r="R89" s="109"/>
      <c r="S89" s="104">
        <v>54.1</v>
      </c>
      <c r="T89" s="104"/>
      <c r="U89" s="129"/>
      <c r="V89" s="224">
        <f>VLOOKUP(A89,[180]Đất!A$11:AB$165,7,0)</f>
        <v>54.1</v>
      </c>
      <c r="W89" s="225">
        <f t="shared" si="34"/>
        <v>0</v>
      </c>
      <c r="X89" s="107">
        <f t="shared" si="35"/>
        <v>1</v>
      </c>
      <c r="Y89" s="107">
        <f t="shared" si="36"/>
        <v>0</v>
      </c>
      <c r="Z89" s="107">
        <f t="shared" si="37"/>
        <v>0</v>
      </c>
      <c r="AA89" s="107">
        <f t="shared" si="38"/>
        <v>0</v>
      </c>
      <c r="AB89" s="107">
        <f t="shared" si="39"/>
        <v>0</v>
      </c>
      <c r="AC89" s="107">
        <f t="shared" si="40"/>
        <v>0</v>
      </c>
      <c r="AD89" s="107">
        <f t="shared" si="41"/>
        <v>0</v>
      </c>
      <c r="AF89" s="107">
        <f t="shared" si="33"/>
        <v>0</v>
      </c>
      <c r="AG89" s="107">
        <f t="shared" si="42"/>
        <v>0</v>
      </c>
      <c r="AH89" s="107">
        <f t="shared" si="43"/>
        <v>0</v>
      </c>
      <c r="AI89" s="107">
        <f t="shared" si="44"/>
        <v>0</v>
      </c>
      <c r="AJ89" s="107">
        <f t="shared" si="45"/>
        <v>0</v>
      </c>
      <c r="AK89" s="107">
        <f t="shared" si="46"/>
        <v>0</v>
      </c>
      <c r="AL89" s="107">
        <f t="shared" si="47"/>
        <v>0</v>
      </c>
    </row>
    <row r="90" spans="1:782 1038:1806 2062:2830 3086:3854 4110:4878 5134:5902 6158:6926 7182:7950 8206:8974 9230:9998 10254:11022 11278:12046 12302:13070 13326:14094 14350:15118 15374:16142" ht="15.6">
      <c r="A90" s="41" t="str">
        <f t="shared" si="32"/>
        <v>17..597</v>
      </c>
      <c r="B90" s="169">
        <f>IF(C90&lt;&gt;"",SUBTOTAL(103,$C$13:C90),"")</f>
        <v>78</v>
      </c>
      <c r="C90" s="51" t="s">
        <v>428</v>
      </c>
      <c r="D90" s="47" t="s">
        <v>232</v>
      </c>
      <c r="E90" s="48" t="s">
        <v>44</v>
      </c>
      <c r="F90" s="49">
        <v>424</v>
      </c>
      <c r="G90" s="49">
        <v>0</v>
      </c>
      <c r="H90" s="49">
        <v>424</v>
      </c>
      <c r="I90" s="47" t="s">
        <v>65</v>
      </c>
      <c r="J90" s="158">
        <v>597</v>
      </c>
      <c r="K90" s="91">
        <v>424</v>
      </c>
      <c r="L90" s="50" t="s">
        <v>44</v>
      </c>
      <c r="M90" s="50" t="s">
        <v>353</v>
      </c>
      <c r="N90" s="99">
        <f>F90+G90-K90</f>
        <v>0</v>
      </c>
      <c r="O90" s="50"/>
      <c r="P90" s="50" t="s">
        <v>326</v>
      </c>
      <c r="Q90" s="170" t="s">
        <v>422</v>
      </c>
      <c r="R90" s="109"/>
      <c r="S90" s="104">
        <v>424</v>
      </c>
      <c r="T90" s="104"/>
      <c r="U90" s="129" t="s">
        <v>402</v>
      </c>
      <c r="V90" s="224">
        <f>VLOOKUP(A90,[180]Đất!A$11:AB$165,7,0)</f>
        <v>424</v>
      </c>
      <c r="W90" s="225">
        <f t="shared" si="34"/>
        <v>0</v>
      </c>
      <c r="X90" s="107">
        <f t="shared" si="35"/>
        <v>0</v>
      </c>
      <c r="Y90" s="107">
        <f t="shared" si="36"/>
        <v>0</v>
      </c>
      <c r="Z90" s="107">
        <f t="shared" si="37"/>
        <v>1</v>
      </c>
      <c r="AA90" s="107">
        <f t="shared" si="38"/>
        <v>0</v>
      </c>
      <c r="AB90" s="107">
        <f t="shared" si="39"/>
        <v>0</v>
      </c>
      <c r="AC90" s="107">
        <f t="shared" si="40"/>
        <v>0</v>
      </c>
      <c r="AD90" s="107">
        <f t="shared" si="41"/>
        <v>0</v>
      </c>
      <c r="AF90" s="107">
        <f t="shared" si="33"/>
        <v>0</v>
      </c>
      <c r="AG90" s="107">
        <f t="shared" si="42"/>
        <v>0</v>
      </c>
      <c r="AH90" s="107">
        <f t="shared" si="43"/>
        <v>0</v>
      </c>
      <c r="AI90" s="107">
        <f t="shared" si="44"/>
        <v>0</v>
      </c>
      <c r="AJ90" s="107">
        <f t="shared" si="45"/>
        <v>0</v>
      </c>
      <c r="AK90" s="107">
        <f t="shared" si="46"/>
        <v>0</v>
      </c>
      <c r="AL90" s="107">
        <f t="shared" si="47"/>
        <v>0</v>
      </c>
    </row>
    <row r="91" spans="1:782 1038:1806 2062:2830 3086:3854 4110:4878 5134:5902 6158:6926 7182:7950 8206:8974 9230:9998 10254:11022 11278:12046 12302:13070 13326:14094 14350:15118 15374:16142" ht="15.6">
      <c r="A91" s="41" t="str">
        <f t="shared" si="32"/>
        <v>17..598</v>
      </c>
      <c r="B91" s="169">
        <f>IF(C91&lt;&gt;"",SUBTOTAL(103,$C$13:C91),"")</f>
        <v>79</v>
      </c>
      <c r="C91" s="51" t="s">
        <v>452</v>
      </c>
      <c r="D91" s="47" t="s">
        <v>42</v>
      </c>
      <c r="E91" s="48" t="s">
        <v>40</v>
      </c>
      <c r="F91" s="49">
        <v>280</v>
      </c>
      <c r="G91" s="49">
        <v>0</v>
      </c>
      <c r="H91" s="49">
        <v>201.5</v>
      </c>
      <c r="I91" s="47" t="s">
        <v>65</v>
      </c>
      <c r="J91" s="158" t="s">
        <v>42</v>
      </c>
      <c r="K91" s="99">
        <v>280</v>
      </c>
      <c r="L91" s="50" t="s">
        <v>40</v>
      </c>
      <c r="M91" s="50" t="s">
        <v>397</v>
      </c>
      <c r="N91" s="99"/>
      <c r="O91" s="50"/>
      <c r="P91" s="50"/>
      <c r="Q91" s="170" t="s">
        <v>422</v>
      </c>
      <c r="R91" s="109"/>
      <c r="S91" s="104">
        <v>201.5</v>
      </c>
      <c r="T91" s="104"/>
      <c r="U91" s="129"/>
      <c r="V91" s="224">
        <f>VLOOKUP(A91,[180]Đất!A$11:AB$165,7,0)</f>
        <v>201.5</v>
      </c>
      <c r="W91" s="225">
        <f t="shared" si="34"/>
        <v>0</v>
      </c>
      <c r="X91" s="107">
        <f t="shared" si="35"/>
        <v>0</v>
      </c>
      <c r="Y91" s="107">
        <f t="shared" si="36"/>
        <v>1</v>
      </c>
      <c r="Z91" s="107">
        <f t="shared" si="37"/>
        <v>0</v>
      </c>
      <c r="AA91" s="107">
        <f t="shared" si="38"/>
        <v>0</v>
      </c>
      <c r="AB91" s="107">
        <f t="shared" si="39"/>
        <v>0</v>
      </c>
      <c r="AC91" s="107">
        <f t="shared" si="40"/>
        <v>0</v>
      </c>
      <c r="AD91" s="107">
        <f t="shared" si="41"/>
        <v>0</v>
      </c>
      <c r="AF91" s="107">
        <f t="shared" si="33"/>
        <v>0</v>
      </c>
      <c r="AG91" s="107">
        <f t="shared" si="42"/>
        <v>0</v>
      </c>
      <c r="AH91" s="107">
        <f t="shared" si="43"/>
        <v>0</v>
      </c>
      <c r="AI91" s="107">
        <f t="shared" si="44"/>
        <v>0</v>
      </c>
      <c r="AJ91" s="107">
        <f t="shared" si="45"/>
        <v>0</v>
      </c>
      <c r="AK91" s="107">
        <f t="shared" si="46"/>
        <v>0</v>
      </c>
      <c r="AL91" s="107">
        <f t="shared" si="47"/>
        <v>0</v>
      </c>
    </row>
    <row r="92" spans="1:782 1038:1806 2062:2830 3086:3854 4110:4878 5134:5902 6158:6926 7182:7950 8206:8974 9230:9998 10254:11022 11278:12046 12302:13070 13326:14094 14350:15118 15374:16142" ht="15.6">
      <c r="A92" s="41" t="str">
        <f t="shared" si="32"/>
        <v>17..682</v>
      </c>
      <c r="B92" s="169">
        <f>IF(C92&lt;&gt;"",SUBTOTAL(103,$C$13:C92),"")</f>
        <v>80</v>
      </c>
      <c r="C92" s="51" t="s">
        <v>452</v>
      </c>
      <c r="D92" s="47" t="s">
        <v>54</v>
      </c>
      <c r="E92" s="48" t="s">
        <v>44</v>
      </c>
      <c r="F92" s="49">
        <v>452</v>
      </c>
      <c r="G92" s="49">
        <v>0</v>
      </c>
      <c r="H92" s="49">
        <v>452</v>
      </c>
      <c r="I92" s="47" t="s">
        <v>65</v>
      </c>
      <c r="J92" s="158" t="s">
        <v>54</v>
      </c>
      <c r="K92" s="99">
        <v>452</v>
      </c>
      <c r="L92" s="50" t="s">
        <v>44</v>
      </c>
      <c r="M92" s="88" t="s">
        <v>389</v>
      </c>
      <c r="N92" s="99"/>
      <c r="O92" s="50"/>
      <c r="P92" s="50" t="s">
        <v>355</v>
      </c>
      <c r="Q92" s="170" t="s">
        <v>422</v>
      </c>
      <c r="R92" s="109"/>
      <c r="S92" s="104">
        <v>452</v>
      </c>
      <c r="T92" s="104"/>
      <c r="U92" s="129"/>
      <c r="V92" s="224">
        <f>VLOOKUP(A92,[180]Đất!A$11:AB$165,7,0)</f>
        <v>452</v>
      </c>
      <c r="W92" s="225">
        <f t="shared" si="34"/>
        <v>0</v>
      </c>
      <c r="X92" s="107">
        <f t="shared" si="35"/>
        <v>0</v>
      </c>
      <c r="Y92" s="107">
        <f t="shared" si="36"/>
        <v>0</v>
      </c>
      <c r="Z92" s="107">
        <f t="shared" si="37"/>
        <v>1</v>
      </c>
      <c r="AA92" s="107">
        <f t="shared" si="38"/>
        <v>0</v>
      </c>
      <c r="AB92" s="107">
        <f t="shared" si="39"/>
        <v>0</v>
      </c>
      <c r="AC92" s="107">
        <f t="shared" si="40"/>
        <v>0</v>
      </c>
      <c r="AD92" s="107">
        <f t="shared" si="41"/>
        <v>0</v>
      </c>
      <c r="AF92" s="107">
        <f t="shared" si="33"/>
        <v>0</v>
      </c>
      <c r="AG92" s="107">
        <f t="shared" si="42"/>
        <v>0</v>
      </c>
      <c r="AH92" s="107">
        <f t="shared" si="43"/>
        <v>0</v>
      </c>
      <c r="AI92" s="107">
        <f t="shared" si="44"/>
        <v>0</v>
      </c>
      <c r="AJ92" s="107">
        <f t="shared" si="45"/>
        <v>0</v>
      </c>
      <c r="AK92" s="107">
        <f t="shared" si="46"/>
        <v>0</v>
      </c>
      <c r="AL92" s="107">
        <f t="shared" si="47"/>
        <v>0</v>
      </c>
    </row>
    <row r="93" spans="1:782 1038:1806 2062:2830 3086:3854 4110:4878 5134:5902 6158:6926 7182:7950 8206:8974 9230:9998 10254:11022 11278:12046 12302:13070 13326:14094 14350:15118 15374:16142" ht="15.6">
      <c r="A93" s="41" t="str">
        <f t="shared" si="32"/>
        <v>17..754</v>
      </c>
      <c r="B93" s="169">
        <f>IF(C93&lt;&gt;"",SUBTOTAL(103,$C$13:C93),"")</f>
        <v>81</v>
      </c>
      <c r="C93" s="51" t="s">
        <v>452</v>
      </c>
      <c r="D93" s="47" t="s">
        <v>237</v>
      </c>
      <c r="E93" s="48" t="s">
        <v>40</v>
      </c>
      <c r="F93" s="49">
        <v>156</v>
      </c>
      <c r="G93" s="49">
        <v>0</v>
      </c>
      <c r="H93" s="49">
        <v>116.7</v>
      </c>
      <c r="I93" s="47" t="s">
        <v>65</v>
      </c>
      <c r="J93" s="158" t="s">
        <v>237</v>
      </c>
      <c r="K93" s="99">
        <v>156</v>
      </c>
      <c r="L93" s="50" t="s">
        <v>40</v>
      </c>
      <c r="M93" s="50" t="s">
        <v>397</v>
      </c>
      <c r="N93" s="99"/>
      <c r="O93" s="50"/>
      <c r="P93" s="50"/>
      <c r="Q93" s="170" t="s">
        <v>422</v>
      </c>
      <c r="R93" s="109"/>
      <c r="S93" s="104">
        <v>116.7</v>
      </c>
      <c r="T93" s="104"/>
      <c r="U93" s="129"/>
      <c r="V93" s="224">
        <f>VLOOKUP(A93,[180]Đất!A$11:AB$165,7,0)</f>
        <v>116.7</v>
      </c>
      <c r="W93" s="225">
        <f t="shared" si="34"/>
        <v>0</v>
      </c>
      <c r="X93" s="107">
        <f t="shared" si="35"/>
        <v>0</v>
      </c>
      <c r="Y93" s="107">
        <f t="shared" si="36"/>
        <v>1</v>
      </c>
      <c r="Z93" s="107">
        <f t="shared" si="37"/>
        <v>0</v>
      </c>
      <c r="AA93" s="107">
        <f t="shared" si="38"/>
        <v>0</v>
      </c>
      <c r="AB93" s="107">
        <f t="shared" si="39"/>
        <v>0</v>
      </c>
      <c r="AC93" s="107">
        <f t="shared" si="40"/>
        <v>0</v>
      </c>
      <c r="AD93" s="107">
        <f t="shared" si="41"/>
        <v>0</v>
      </c>
      <c r="AF93" s="107">
        <f t="shared" si="33"/>
        <v>0</v>
      </c>
      <c r="AG93" s="107">
        <f t="shared" si="42"/>
        <v>0</v>
      </c>
      <c r="AH93" s="107">
        <f t="shared" si="43"/>
        <v>0</v>
      </c>
      <c r="AI93" s="107">
        <f t="shared" si="44"/>
        <v>0</v>
      </c>
      <c r="AJ93" s="107">
        <f t="shared" si="45"/>
        <v>0</v>
      </c>
      <c r="AK93" s="107">
        <f t="shared" si="46"/>
        <v>0</v>
      </c>
      <c r="AL93" s="107">
        <f t="shared" si="47"/>
        <v>0</v>
      </c>
    </row>
    <row r="94" spans="1:782 1038:1806 2062:2830 3086:3854 4110:4878 5134:5902 6158:6926 7182:7950 8206:8974 9230:9998 10254:11022 11278:12046 12302:13070 13326:14094 14350:15118 15374:16142" ht="15.6">
      <c r="A94" s="41" t="str">
        <f t="shared" si="32"/>
        <v>17..756</v>
      </c>
      <c r="B94" s="169">
        <f>IF(C94&lt;&gt;"",SUBTOTAL(103,$C$13:C94),"")</f>
        <v>82</v>
      </c>
      <c r="C94" s="51" t="s">
        <v>452</v>
      </c>
      <c r="D94" s="47" t="s">
        <v>238</v>
      </c>
      <c r="E94" s="48" t="s">
        <v>47</v>
      </c>
      <c r="F94" s="49">
        <v>377</v>
      </c>
      <c r="G94" s="49">
        <v>0</v>
      </c>
      <c r="H94" s="49">
        <v>179.9</v>
      </c>
      <c r="I94" s="47" t="s">
        <v>65</v>
      </c>
      <c r="J94" s="158" t="s">
        <v>238</v>
      </c>
      <c r="K94" s="99">
        <v>377</v>
      </c>
      <c r="L94" s="50" t="s">
        <v>47</v>
      </c>
      <c r="M94" s="50" t="s">
        <v>397</v>
      </c>
      <c r="N94" s="99"/>
      <c r="O94" s="50"/>
      <c r="P94" s="50"/>
      <c r="Q94" s="170" t="s">
        <v>422</v>
      </c>
      <c r="R94" s="109"/>
      <c r="S94" s="104">
        <v>179.9</v>
      </c>
      <c r="T94" s="104"/>
      <c r="U94" s="129"/>
      <c r="V94" s="224">
        <f>VLOOKUP(A94,[180]Đất!A$11:AB$165,7,0)</f>
        <v>179.9</v>
      </c>
      <c r="W94" s="225">
        <f t="shared" si="34"/>
        <v>0</v>
      </c>
      <c r="X94" s="107">
        <f t="shared" si="35"/>
        <v>0</v>
      </c>
      <c r="Y94" s="107">
        <f t="shared" si="36"/>
        <v>0</v>
      </c>
      <c r="Z94" s="107">
        <f t="shared" si="37"/>
        <v>1</v>
      </c>
      <c r="AA94" s="107">
        <f t="shared" si="38"/>
        <v>0</v>
      </c>
      <c r="AB94" s="107">
        <f t="shared" si="39"/>
        <v>0</v>
      </c>
      <c r="AC94" s="107">
        <f t="shared" si="40"/>
        <v>0</v>
      </c>
      <c r="AD94" s="107">
        <f t="shared" si="41"/>
        <v>0</v>
      </c>
      <c r="AF94" s="107">
        <f t="shared" si="33"/>
        <v>0</v>
      </c>
      <c r="AG94" s="107">
        <f t="shared" si="42"/>
        <v>0</v>
      </c>
      <c r="AH94" s="107">
        <f t="shared" si="43"/>
        <v>0</v>
      </c>
      <c r="AI94" s="107">
        <f t="shared" si="44"/>
        <v>0</v>
      </c>
      <c r="AJ94" s="107">
        <f t="shared" si="45"/>
        <v>0</v>
      </c>
      <c r="AK94" s="107">
        <f t="shared" si="46"/>
        <v>0</v>
      </c>
      <c r="AL94" s="107">
        <f t="shared" si="47"/>
        <v>0</v>
      </c>
    </row>
    <row r="95" spans="1:782 1038:1806 2062:2830 3086:3854 4110:4878 5134:5902 6158:6926 7182:7950 8206:8974 9230:9998 10254:11022 11278:12046 12302:13070 13326:14094 14350:15118 15374:16142" ht="15.6">
      <c r="A95" s="41" t="str">
        <f t="shared" si="32"/>
        <v>17..757</v>
      </c>
      <c r="B95" s="169">
        <f>IF(C95&lt;&gt;"",SUBTOTAL(103,$C$13:C95),"")</f>
        <v>83</v>
      </c>
      <c r="C95" s="51" t="s">
        <v>452</v>
      </c>
      <c r="D95" s="47" t="s">
        <v>239</v>
      </c>
      <c r="E95" s="48" t="s">
        <v>47</v>
      </c>
      <c r="F95" s="49">
        <v>102</v>
      </c>
      <c r="G95" s="49">
        <v>0</v>
      </c>
      <c r="H95" s="49">
        <v>85.6</v>
      </c>
      <c r="I95" s="47" t="s">
        <v>65</v>
      </c>
      <c r="J95" s="158" t="s">
        <v>239</v>
      </c>
      <c r="K95" s="99">
        <v>102</v>
      </c>
      <c r="L95" s="50" t="s">
        <v>47</v>
      </c>
      <c r="M95" s="50" t="s">
        <v>397</v>
      </c>
      <c r="N95" s="99"/>
      <c r="O95" s="50"/>
      <c r="P95" s="50"/>
      <c r="Q95" s="170" t="s">
        <v>422</v>
      </c>
      <c r="R95" s="109"/>
      <c r="S95" s="104">
        <v>85.6</v>
      </c>
      <c r="T95" s="104"/>
      <c r="U95" s="129"/>
      <c r="V95" s="224">
        <f>VLOOKUP(A95,[180]Đất!A$11:AB$165,7,0)</f>
        <v>85.6</v>
      </c>
      <c r="W95" s="225">
        <f t="shared" si="34"/>
        <v>0</v>
      </c>
      <c r="X95" s="107">
        <f t="shared" si="35"/>
        <v>0</v>
      </c>
      <c r="Y95" s="107">
        <f t="shared" si="36"/>
        <v>1</v>
      </c>
      <c r="Z95" s="107">
        <f t="shared" si="37"/>
        <v>0</v>
      </c>
      <c r="AA95" s="107">
        <f t="shared" si="38"/>
        <v>0</v>
      </c>
      <c r="AB95" s="107">
        <f t="shared" si="39"/>
        <v>0</v>
      </c>
      <c r="AC95" s="107">
        <f t="shared" si="40"/>
        <v>0</v>
      </c>
      <c r="AD95" s="107">
        <f t="shared" si="41"/>
        <v>0</v>
      </c>
      <c r="AF95" s="107">
        <f t="shared" si="33"/>
        <v>0</v>
      </c>
      <c r="AG95" s="107">
        <f t="shared" si="42"/>
        <v>0</v>
      </c>
      <c r="AH95" s="107">
        <f t="shared" si="43"/>
        <v>0</v>
      </c>
      <c r="AI95" s="107">
        <f t="shared" si="44"/>
        <v>0</v>
      </c>
      <c r="AJ95" s="107">
        <f t="shared" si="45"/>
        <v>0</v>
      </c>
      <c r="AK95" s="107">
        <f t="shared" si="46"/>
        <v>0</v>
      </c>
      <c r="AL95" s="107">
        <f t="shared" si="47"/>
        <v>0</v>
      </c>
    </row>
    <row r="96" spans="1:782 1038:1806 2062:2830 3086:3854 4110:4878 5134:5902 6158:6926 7182:7950 8206:8974 9230:9998 10254:11022 11278:12046 12302:13070 13326:14094 14350:15118 15374:16142" ht="15.6">
      <c r="A96" s="41" t="str">
        <f t="shared" si="32"/>
        <v>17..758</v>
      </c>
      <c r="B96" s="169">
        <f>IF(C96&lt;&gt;"",SUBTOTAL(103,$C$13:C96),"")</f>
        <v>84</v>
      </c>
      <c r="C96" s="51" t="s">
        <v>452</v>
      </c>
      <c r="D96" s="47" t="s">
        <v>57</v>
      </c>
      <c r="E96" s="48" t="s">
        <v>47</v>
      </c>
      <c r="F96" s="49">
        <v>0</v>
      </c>
      <c r="G96" s="49">
        <v>88</v>
      </c>
      <c r="H96" s="49">
        <v>88</v>
      </c>
      <c r="I96" s="47" t="s">
        <v>65</v>
      </c>
      <c r="J96" s="158" t="s">
        <v>57</v>
      </c>
      <c r="K96" s="91">
        <v>217.1</v>
      </c>
      <c r="L96" s="50" t="s">
        <v>64</v>
      </c>
      <c r="M96" s="50" t="s">
        <v>397</v>
      </c>
      <c r="N96" s="99"/>
      <c r="O96" s="50"/>
      <c r="P96" s="50"/>
      <c r="Q96" s="170" t="s">
        <v>422</v>
      </c>
      <c r="R96" s="109"/>
      <c r="S96" s="104">
        <v>88</v>
      </c>
      <c r="T96" s="104"/>
      <c r="U96" s="129"/>
      <c r="V96" s="224">
        <f>VLOOKUP(A96,[180]Đất!A$11:AB$165,7,0)</f>
        <v>88</v>
      </c>
      <c r="W96" s="225">
        <f t="shared" si="34"/>
        <v>0</v>
      </c>
      <c r="X96" s="107">
        <f t="shared" si="35"/>
        <v>0</v>
      </c>
      <c r="Y96" s="107">
        <f t="shared" si="36"/>
        <v>0</v>
      </c>
      <c r="Z96" s="107">
        <f t="shared" si="37"/>
        <v>0</v>
      </c>
      <c r="AA96" s="107">
        <f t="shared" si="38"/>
        <v>0</v>
      </c>
      <c r="AB96" s="107">
        <f t="shared" si="39"/>
        <v>0</v>
      </c>
      <c r="AC96" s="107">
        <f t="shared" si="40"/>
        <v>0</v>
      </c>
      <c r="AD96" s="107">
        <f t="shared" si="41"/>
        <v>0</v>
      </c>
      <c r="AF96" s="107">
        <f t="shared" si="33"/>
        <v>1</v>
      </c>
      <c r="AG96" s="107">
        <f t="shared" si="42"/>
        <v>0</v>
      </c>
      <c r="AH96" s="107">
        <f t="shared" si="43"/>
        <v>0</v>
      </c>
      <c r="AI96" s="107">
        <f t="shared" si="44"/>
        <v>0</v>
      </c>
      <c r="AJ96" s="107">
        <f t="shared" si="45"/>
        <v>0</v>
      </c>
      <c r="AK96" s="107">
        <f t="shared" si="46"/>
        <v>0</v>
      </c>
      <c r="AL96" s="107">
        <f t="shared" si="47"/>
        <v>0</v>
      </c>
    </row>
    <row r="97" spans="1:38" ht="15.6">
      <c r="A97" s="41" t="str">
        <f t="shared" si="32"/>
        <v>17..791</v>
      </c>
      <c r="B97" s="169">
        <f>IF(C97&lt;&gt;"",SUBTOTAL(103,$C$13:C97),"")</f>
        <v>85</v>
      </c>
      <c r="C97" s="51" t="s">
        <v>452</v>
      </c>
      <c r="D97" s="47" t="s">
        <v>112</v>
      </c>
      <c r="E97" s="48" t="s">
        <v>40</v>
      </c>
      <c r="F97" s="49">
        <v>194</v>
      </c>
      <c r="G97" s="49">
        <v>0</v>
      </c>
      <c r="H97" s="49">
        <v>178.1</v>
      </c>
      <c r="I97" s="47" t="s">
        <v>65</v>
      </c>
      <c r="J97" s="158" t="s">
        <v>112</v>
      </c>
      <c r="K97" s="99">
        <v>194</v>
      </c>
      <c r="L97" s="50" t="s">
        <v>40</v>
      </c>
      <c r="M97" s="50" t="s">
        <v>397</v>
      </c>
      <c r="N97" s="99"/>
      <c r="O97" s="50"/>
      <c r="P97" s="50"/>
      <c r="Q97" s="170" t="s">
        <v>422</v>
      </c>
      <c r="R97" s="109"/>
      <c r="S97" s="104">
        <v>178.1</v>
      </c>
      <c r="T97" s="104"/>
      <c r="U97" s="129"/>
      <c r="V97" s="224">
        <f>VLOOKUP(A97,[180]Đất!A$11:AB$165,7,0)</f>
        <v>178.1</v>
      </c>
      <c r="W97" s="225">
        <f t="shared" si="34"/>
        <v>0</v>
      </c>
      <c r="X97" s="107">
        <f t="shared" si="35"/>
        <v>0</v>
      </c>
      <c r="Y97" s="107">
        <f t="shared" si="36"/>
        <v>1</v>
      </c>
      <c r="Z97" s="107">
        <f t="shared" si="37"/>
        <v>0</v>
      </c>
      <c r="AA97" s="107">
        <f t="shared" si="38"/>
        <v>0</v>
      </c>
      <c r="AB97" s="107">
        <f t="shared" si="39"/>
        <v>0</v>
      </c>
      <c r="AC97" s="107">
        <f t="shared" si="40"/>
        <v>0</v>
      </c>
      <c r="AD97" s="107">
        <f t="shared" si="41"/>
        <v>0</v>
      </c>
      <c r="AF97" s="107">
        <f t="shared" si="33"/>
        <v>0</v>
      </c>
      <c r="AG97" s="107">
        <f t="shared" si="42"/>
        <v>0</v>
      </c>
      <c r="AH97" s="107">
        <f t="shared" si="43"/>
        <v>0</v>
      </c>
      <c r="AI97" s="107">
        <f t="shared" si="44"/>
        <v>0</v>
      </c>
      <c r="AJ97" s="107">
        <f t="shared" si="45"/>
        <v>0</v>
      </c>
      <c r="AK97" s="107">
        <f t="shared" si="46"/>
        <v>0</v>
      </c>
      <c r="AL97" s="107">
        <f t="shared" si="47"/>
        <v>0</v>
      </c>
    </row>
    <row r="98" spans="1:38" ht="15.6">
      <c r="A98" s="41" t="str">
        <f t="shared" si="32"/>
        <v>17..794</v>
      </c>
      <c r="B98" s="169">
        <f>IF(C98&lt;&gt;"",SUBTOTAL(103,$C$13:C98),"")</f>
        <v>86</v>
      </c>
      <c r="C98" s="51" t="s">
        <v>452</v>
      </c>
      <c r="D98" s="47" t="s">
        <v>58</v>
      </c>
      <c r="E98" s="48" t="s">
        <v>47</v>
      </c>
      <c r="F98" s="49">
        <v>0</v>
      </c>
      <c r="G98" s="49">
        <v>698</v>
      </c>
      <c r="H98" s="49">
        <v>504.7</v>
      </c>
      <c r="I98" s="47" t="s">
        <v>65</v>
      </c>
      <c r="J98" s="158" t="s">
        <v>58</v>
      </c>
      <c r="K98" s="91">
        <v>835.4</v>
      </c>
      <c r="L98" s="50" t="s">
        <v>47</v>
      </c>
      <c r="M98" s="50" t="s">
        <v>397</v>
      </c>
      <c r="N98" s="99"/>
      <c r="O98" s="50"/>
      <c r="P98" s="50"/>
      <c r="Q98" s="170" t="s">
        <v>422</v>
      </c>
      <c r="R98" s="109"/>
      <c r="S98" s="104">
        <v>504.7</v>
      </c>
      <c r="T98" s="104"/>
      <c r="U98" s="129"/>
      <c r="V98" s="224">
        <f>VLOOKUP(A98,[180]Đất!A$11:AB$165,7,0)</f>
        <v>504.7</v>
      </c>
      <c r="W98" s="225">
        <f t="shared" si="34"/>
        <v>0</v>
      </c>
      <c r="X98" s="107">
        <f t="shared" si="35"/>
        <v>0</v>
      </c>
      <c r="Y98" s="107">
        <f t="shared" si="36"/>
        <v>0</v>
      </c>
      <c r="Z98" s="107">
        <f t="shared" si="37"/>
        <v>0</v>
      </c>
      <c r="AA98" s="107">
        <f t="shared" si="38"/>
        <v>0</v>
      </c>
      <c r="AB98" s="107">
        <f t="shared" si="39"/>
        <v>0</v>
      </c>
      <c r="AC98" s="107">
        <f t="shared" si="40"/>
        <v>0</v>
      </c>
      <c r="AD98" s="107">
        <f t="shared" si="41"/>
        <v>0</v>
      </c>
      <c r="AF98" s="107">
        <f t="shared" si="33"/>
        <v>0</v>
      </c>
      <c r="AG98" s="107">
        <f t="shared" si="42"/>
        <v>0</v>
      </c>
      <c r="AH98" s="107">
        <f t="shared" si="43"/>
        <v>0</v>
      </c>
      <c r="AI98" s="107">
        <f t="shared" si="44"/>
        <v>1</v>
      </c>
      <c r="AJ98" s="107">
        <f t="shared" si="45"/>
        <v>0</v>
      </c>
      <c r="AK98" s="107">
        <f t="shared" si="46"/>
        <v>0</v>
      </c>
      <c r="AL98" s="107">
        <f t="shared" si="47"/>
        <v>0</v>
      </c>
    </row>
    <row r="99" spans="1:38" ht="15.6">
      <c r="A99" s="41" t="str">
        <f t="shared" si="32"/>
        <v>17..799</v>
      </c>
      <c r="B99" s="169">
        <f>IF(C99&lt;&gt;"",SUBTOTAL(103,$C$13:C99),"")</f>
        <v>87</v>
      </c>
      <c r="C99" s="51" t="s">
        <v>452</v>
      </c>
      <c r="D99" s="47" t="s">
        <v>245</v>
      </c>
      <c r="E99" s="48" t="s">
        <v>52</v>
      </c>
      <c r="F99" s="49">
        <v>510</v>
      </c>
      <c r="G99" s="49">
        <v>0</v>
      </c>
      <c r="H99" s="49">
        <v>31.2</v>
      </c>
      <c r="I99" s="47" t="s">
        <v>65</v>
      </c>
      <c r="J99" s="158" t="s">
        <v>245</v>
      </c>
      <c r="K99" s="99">
        <v>510</v>
      </c>
      <c r="L99" s="50" t="s">
        <v>52</v>
      </c>
      <c r="M99" s="50" t="s">
        <v>397</v>
      </c>
      <c r="N99" s="99"/>
      <c r="O99" s="50"/>
      <c r="P99" s="50"/>
      <c r="Q99" s="170" t="s">
        <v>422</v>
      </c>
      <c r="R99" s="109"/>
      <c r="S99" s="104">
        <v>31.2</v>
      </c>
      <c r="T99" s="104"/>
      <c r="U99" s="129"/>
      <c r="V99" s="224">
        <f>VLOOKUP(A99,[180]Đất!A$11:AB$165,7,0)</f>
        <v>31.2</v>
      </c>
      <c r="W99" s="225">
        <f t="shared" si="34"/>
        <v>0</v>
      </c>
      <c r="X99" s="107">
        <f t="shared" si="35"/>
        <v>0</v>
      </c>
      <c r="Y99" s="107">
        <f t="shared" si="36"/>
        <v>0</v>
      </c>
      <c r="Z99" s="107">
        <f t="shared" si="37"/>
        <v>0</v>
      </c>
      <c r="AA99" s="107">
        <f t="shared" si="38"/>
        <v>1</v>
      </c>
      <c r="AB99" s="107">
        <f t="shared" si="39"/>
        <v>0</v>
      </c>
      <c r="AC99" s="107">
        <f t="shared" si="40"/>
        <v>0</v>
      </c>
      <c r="AD99" s="107">
        <f t="shared" si="41"/>
        <v>0</v>
      </c>
      <c r="AF99" s="107">
        <f t="shared" si="33"/>
        <v>0</v>
      </c>
      <c r="AG99" s="107">
        <f t="shared" si="42"/>
        <v>0</v>
      </c>
      <c r="AH99" s="107">
        <f t="shared" si="43"/>
        <v>0</v>
      </c>
      <c r="AI99" s="107">
        <f t="shared" si="44"/>
        <v>0</v>
      </c>
      <c r="AJ99" s="107">
        <f t="shared" si="45"/>
        <v>0</v>
      </c>
      <c r="AK99" s="107">
        <f t="shared" si="46"/>
        <v>0</v>
      </c>
      <c r="AL99" s="107">
        <f t="shared" si="47"/>
        <v>0</v>
      </c>
    </row>
    <row r="100" spans="1:38" ht="15.6">
      <c r="A100" s="41" t="str">
        <f t="shared" si="32"/>
        <v>17..811</v>
      </c>
      <c r="B100" s="169">
        <f>IF(C100&lt;&gt;"",SUBTOTAL(103,$C$13:C100),"")</f>
        <v>88</v>
      </c>
      <c r="C100" s="51" t="s">
        <v>452</v>
      </c>
      <c r="D100" s="47" t="s">
        <v>246</v>
      </c>
      <c r="E100" s="48" t="s">
        <v>52</v>
      </c>
      <c r="F100" s="49">
        <v>41</v>
      </c>
      <c r="G100" s="49">
        <v>0</v>
      </c>
      <c r="H100" s="49">
        <v>0</v>
      </c>
      <c r="I100" s="47" t="s">
        <v>65</v>
      </c>
      <c r="J100" s="158" t="s">
        <v>246</v>
      </c>
      <c r="K100" s="99">
        <v>41</v>
      </c>
      <c r="L100" s="50" t="s">
        <v>52</v>
      </c>
      <c r="M100" s="50" t="s">
        <v>397</v>
      </c>
      <c r="N100" s="99"/>
      <c r="O100" s="50"/>
      <c r="P100" s="50"/>
      <c r="Q100" s="170">
        <v>0</v>
      </c>
      <c r="R100" s="109"/>
      <c r="S100" s="104">
        <v>0</v>
      </c>
      <c r="T100" s="104"/>
      <c r="U100" s="129"/>
      <c r="V100" s="224">
        <f>VLOOKUP(A100,[180]Đất!A$11:AB$165,7,0)</f>
        <v>0</v>
      </c>
      <c r="W100" s="225">
        <f t="shared" si="34"/>
        <v>0</v>
      </c>
      <c r="X100" s="107">
        <f t="shared" si="35"/>
        <v>1</v>
      </c>
      <c r="Y100" s="107">
        <f t="shared" si="36"/>
        <v>0</v>
      </c>
      <c r="Z100" s="107">
        <f t="shared" si="37"/>
        <v>0</v>
      </c>
      <c r="AA100" s="107">
        <f t="shared" si="38"/>
        <v>0</v>
      </c>
      <c r="AB100" s="107">
        <f t="shared" si="39"/>
        <v>0</v>
      </c>
      <c r="AC100" s="107">
        <f t="shared" si="40"/>
        <v>0</v>
      </c>
      <c r="AD100" s="107">
        <f t="shared" si="41"/>
        <v>0</v>
      </c>
      <c r="AF100" s="107">
        <f t="shared" si="33"/>
        <v>0</v>
      </c>
      <c r="AG100" s="107">
        <f t="shared" si="42"/>
        <v>0</v>
      </c>
      <c r="AH100" s="107">
        <f t="shared" si="43"/>
        <v>0</v>
      </c>
      <c r="AI100" s="107">
        <f t="shared" si="44"/>
        <v>0</v>
      </c>
      <c r="AJ100" s="107">
        <f t="shared" si="45"/>
        <v>0</v>
      </c>
      <c r="AK100" s="107">
        <f t="shared" si="46"/>
        <v>0</v>
      </c>
      <c r="AL100" s="107">
        <f t="shared" si="47"/>
        <v>0</v>
      </c>
    </row>
    <row r="101" spans="1:38" ht="15.6">
      <c r="A101" s="41" t="str">
        <f t="shared" si="32"/>
        <v>17..812</v>
      </c>
      <c r="B101" s="169">
        <f>IF(C101&lt;&gt;"",SUBTOTAL(103,$C$13:C101),"")</f>
        <v>89</v>
      </c>
      <c r="C101" s="51" t="s">
        <v>452</v>
      </c>
      <c r="D101" s="47" t="s">
        <v>247</v>
      </c>
      <c r="E101" s="48" t="s">
        <v>52</v>
      </c>
      <c r="F101" s="49">
        <v>16</v>
      </c>
      <c r="G101" s="49">
        <v>0</v>
      </c>
      <c r="H101" s="49">
        <v>0</v>
      </c>
      <c r="I101" s="47" t="s">
        <v>65</v>
      </c>
      <c r="J101" s="158" t="s">
        <v>247</v>
      </c>
      <c r="K101" s="99">
        <v>16</v>
      </c>
      <c r="L101" s="50" t="s">
        <v>52</v>
      </c>
      <c r="M101" s="50" t="s">
        <v>397</v>
      </c>
      <c r="N101" s="99"/>
      <c r="O101" s="50"/>
      <c r="P101" s="50"/>
      <c r="Q101" s="170">
        <v>0</v>
      </c>
      <c r="R101" s="109"/>
      <c r="S101" s="104">
        <v>0</v>
      </c>
      <c r="T101" s="104"/>
      <c r="U101" s="129"/>
      <c r="V101" s="224">
        <f>VLOOKUP(A101,[180]Đất!A$11:AB$165,7,0)</f>
        <v>0</v>
      </c>
      <c r="W101" s="225">
        <f t="shared" si="34"/>
        <v>0</v>
      </c>
      <c r="X101" s="107">
        <f t="shared" si="35"/>
        <v>1</v>
      </c>
      <c r="Y101" s="107">
        <f t="shared" si="36"/>
        <v>0</v>
      </c>
      <c r="Z101" s="107">
        <f t="shared" si="37"/>
        <v>0</v>
      </c>
      <c r="AA101" s="107">
        <f t="shared" si="38"/>
        <v>0</v>
      </c>
      <c r="AB101" s="107">
        <f t="shared" si="39"/>
        <v>0</v>
      </c>
      <c r="AC101" s="107">
        <f t="shared" si="40"/>
        <v>0</v>
      </c>
      <c r="AD101" s="107">
        <f t="shared" si="41"/>
        <v>0</v>
      </c>
      <c r="AF101" s="107">
        <f t="shared" si="33"/>
        <v>0</v>
      </c>
      <c r="AG101" s="107">
        <f t="shared" si="42"/>
        <v>0</v>
      </c>
      <c r="AH101" s="107">
        <f t="shared" si="43"/>
        <v>0</v>
      </c>
      <c r="AI101" s="107">
        <f t="shared" si="44"/>
        <v>0</v>
      </c>
      <c r="AJ101" s="107">
        <f t="shared" si="45"/>
        <v>0</v>
      </c>
      <c r="AK101" s="107">
        <f t="shared" si="46"/>
        <v>0</v>
      </c>
      <c r="AL101" s="107">
        <f t="shared" si="47"/>
        <v>0</v>
      </c>
    </row>
    <row r="102" spans="1:38" ht="15.6">
      <c r="A102" s="41" t="str">
        <f t="shared" si="32"/>
        <v>17..866</v>
      </c>
      <c r="B102" s="169">
        <f>IF(C102&lt;&gt;"",SUBTOTAL(103,$C$13:C102),"")</f>
        <v>90</v>
      </c>
      <c r="C102" s="51" t="s">
        <v>452</v>
      </c>
      <c r="D102" s="47" t="s">
        <v>118</v>
      </c>
      <c r="E102" s="48" t="s">
        <v>52</v>
      </c>
      <c r="F102" s="49">
        <v>16</v>
      </c>
      <c r="G102" s="49">
        <v>0</v>
      </c>
      <c r="H102" s="49">
        <v>16</v>
      </c>
      <c r="I102" s="47" t="s">
        <v>65</v>
      </c>
      <c r="J102" s="158" t="s">
        <v>118</v>
      </c>
      <c r="K102" s="99">
        <v>16</v>
      </c>
      <c r="L102" s="50" t="s">
        <v>52</v>
      </c>
      <c r="M102" s="50" t="s">
        <v>397</v>
      </c>
      <c r="N102" s="99"/>
      <c r="O102" s="50"/>
      <c r="P102" s="50"/>
      <c r="Q102" s="170" t="s">
        <v>422</v>
      </c>
      <c r="R102" s="109"/>
      <c r="S102" s="104">
        <v>16</v>
      </c>
      <c r="T102" s="104"/>
      <c r="U102" s="129"/>
      <c r="V102" s="224">
        <f>VLOOKUP(A102,[180]Đất!A$11:AB$165,7,0)</f>
        <v>16</v>
      </c>
      <c r="W102" s="225">
        <f t="shared" si="34"/>
        <v>0</v>
      </c>
      <c r="X102" s="107">
        <f t="shared" si="35"/>
        <v>1</v>
      </c>
      <c r="Y102" s="107">
        <f t="shared" si="36"/>
        <v>0</v>
      </c>
      <c r="Z102" s="107">
        <f t="shared" si="37"/>
        <v>0</v>
      </c>
      <c r="AA102" s="107">
        <f t="shared" si="38"/>
        <v>0</v>
      </c>
      <c r="AB102" s="107">
        <f t="shared" si="39"/>
        <v>0</v>
      </c>
      <c r="AC102" s="107">
        <f t="shared" si="40"/>
        <v>0</v>
      </c>
      <c r="AD102" s="107">
        <f t="shared" si="41"/>
        <v>0</v>
      </c>
      <c r="AF102" s="107">
        <f t="shared" si="33"/>
        <v>0</v>
      </c>
      <c r="AG102" s="107">
        <f t="shared" si="42"/>
        <v>0</v>
      </c>
      <c r="AH102" s="107">
        <f t="shared" si="43"/>
        <v>0</v>
      </c>
      <c r="AI102" s="107">
        <f t="shared" si="44"/>
        <v>0</v>
      </c>
      <c r="AJ102" s="107">
        <f t="shared" si="45"/>
        <v>0</v>
      </c>
      <c r="AK102" s="107">
        <f t="shared" si="46"/>
        <v>0</v>
      </c>
      <c r="AL102" s="107">
        <f t="shared" si="47"/>
        <v>0</v>
      </c>
    </row>
    <row r="103" spans="1:38" ht="15.6">
      <c r="A103" s="41" t="str">
        <f t="shared" si="32"/>
        <v>17..870</v>
      </c>
      <c r="B103" s="169">
        <f>IF(C103&lt;&gt;"",SUBTOTAL(103,$C$13:C103),"")</f>
        <v>91</v>
      </c>
      <c r="C103" s="51" t="s">
        <v>452</v>
      </c>
      <c r="D103" s="47" t="s">
        <v>257</v>
      </c>
      <c r="E103" s="48" t="s">
        <v>52</v>
      </c>
      <c r="F103" s="49">
        <v>46</v>
      </c>
      <c r="G103" s="49">
        <v>0</v>
      </c>
      <c r="H103" s="49">
        <v>46</v>
      </c>
      <c r="I103" s="47" t="s">
        <v>65</v>
      </c>
      <c r="J103" s="158" t="s">
        <v>257</v>
      </c>
      <c r="K103" s="99">
        <v>46</v>
      </c>
      <c r="L103" s="50" t="s">
        <v>52</v>
      </c>
      <c r="M103" s="50" t="s">
        <v>397</v>
      </c>
      <c r="N103" s="99"/>
      <c r="O103" s="50"/>
      <c r="P103" s="50"/>
      <c r="Q103" s="170" t="s">
        <v>422</v>
      </c>
      <c r="R103" s="109"/>
      <c r="S103" s="104">
        <v>46</v>
      </c>
      <c r="T103" s="104"/>
      <c r="U103" s="129"/>
      <c r="V103" s="224">
        <f>VLOOKUP(A103,[180]Đất!A$11:AB$165,7,0)</f>
        <v>46</v>
      </c>
      <c r="W103" s="225">
        <f t="shared" si="34"/>
        <v>0</v>
      </c>
      <c r="X103" s="107">
        <f t="shared" si="35"/>
        <v>1</v>
      </c>
      <c r="Y103" s="107">
        <f t="shared" si="36"/>
        <v>0</v>
      </c>
      <c r="Z103" s="107">
        <f t="shared" si="37"/>
        <v>0</v>
      </c>
      <c r="AA103" s="107">
        <f t="shared" si="38"/>
        <v>0</v>
      </c>
      <c r="AB103" s="107">
        <f t="shared" si="39"/>
        <v>0</v>
      </c>
      <c r="AC103" s="107">
        <f t="shared" si="40"/>
        <v>0</v>
      </c>
      <c r="AD103" s="107">
        <f t="shared" si="41"/>
        <v>0</v>
      </c>
      <c r="AF103" s="107">
        <f t="shared" si="33"/>
        <v>0</v>
      </c>
      <c r="AG103" s="107">
        <f t="shared" si="42"/>
        <v>0</v>
      </c>
      <c r="AH103" s="107">
        <f t="shared" si="43"/>
        <v>0</v>
      </c>
      <c r="AI103" s="107">
        <f t="shared" si="44"/>
        <v>0</v>
      </c>
      <c r="AJ103" s="107">
        <f t="shared" si="45"/>
        <v>0</v>
      </c>
      <c r="AK103" s="107">
        <f t="shared" si="46"/>
        <v>0</v>
      </c>
      <c r="AL103" s="107">
        <f t="shared" si="47"/>
        <v>0</v>
      </c>
    </row>
    <row r="104" spans="1:38" ht="15.6">
      <c r="A104" s="41" t="str">
        <f t="shared" si="32"/>
        <v>17..871</v>
      </c>
      <c r="B104" s="169">
        <f>IF(C104&lt;&gt;"",SUBTOTAL(103,$C$13:C104),"")</f>
        <v>92</v>
      </c>
      <c r="C104" s="51" t="s">
        <v>427</v>
      </c>
      <c r="D104" s="47" t="s">
        <v>258</v>
      </c>
      <c r="E104" s="48" t="s">
        <v>64</v>
      </c>
      <c r="F104" s="49">
        <v>0</v>
      </c>
      <c r="G104" s="49">
        <v>1475</v>
      </c>
      <c r="H104" s="49">
        <v>1142.0999999999999</v>
      </c>
      <c r="I104" s="47" t="s">
        <v>65</v>
      </c>
      <c r="J104" s="158">
        <v>871</v>
      </c>
      <c r="K104" s="91">
        <v>1121</v>
      </c>
      <c r="L104" s="50" t="s">
        <v>64</v>
      </c>
      <c r="M104" s="50" t="s">
        <v>358</v>
      </c>
      <c r="N104" s="99">
        <f>F104+G104-K104</f>
        <v>354</v>
      </c>
      <c r="O104" s="50"/>
      <c r="P104" s="50" t="s">
        <v>326</v>
      </c>
      <c r="Q104" s="170" t="s">
        <v>422</v>
      </c>
      <c r="R104" s="109"/>
      <c r="S104" s="104">
        <v>1142.0999999999999</v>
      </c>
      <c r="T104" s="104">
        <v>1</v>
      </c>
      <c r="U104" s="129" t="s">
        <v>394</v>
      </c>
      <c r="V104" s="224">
        <f>VLOOKUP(A104,[180]Đất!A$11:AB$165,7,0)</f>
        <v>1142.0999999999999</v>
      </c>
      <c r="W104" s="225">
        <f t="shared" si="34"/>
        <v>0</v>
      </c>
      <c r="X104" s="107">
        <f t="shared" si="35"/>
        <v>0</v>
      </c>
      <c r="Y104" s="107">
        <f t="shared" si="36"/>
        <v>0</v>
      </c>
      <c r="Z104" s="107">
        <f t="shared" si="37"/>
        <v>0</v>
      </c>
      <c r="AA104" s="107">
        <f t="shared" si="38"/>
        <v>0</v>
      </c>
      <c r="AB104" s="107">
        <f t="shared" si="39"/>
        <v>0</v>
      </c>
      <c r="AC104" s="107">
        <f t="shared" si="40"/>
        <v>0</v>
      </c>
      <c r="AD104" s="107">
        <f t="shared" si="41"/>
        <v>0</v>
      </c>
      <c r="AF104" s="107">
        <f t="shared" si="33"/>
        <v>0</v>
      </c>
      <c r="AG104" s="107">
        <f t="shared" si="42"/>
        <v>0</v>
      </c>
      <c r="AH104" s="107">
        <f t="shared" si="43"/>
        <v>0</v>
      </c>
      <c r="AI104" s="107">
        <f t="shared" si="44"/>
        <v>0</v>
      </c>
      <c r="AJ104" s="107">
        <f t="shared" si="45"/>
        <v>1</v>
      </c>
      <c r="AK104" s="107">
        <f t="shared" si="46"/>
        <v>0</v>
      </c>
      <c r="AL104" s="107">
        <f t="shared" si="47"/>
        <v>0</v>
      </c>
    </row>
    <row r="105" spans="1:38" ht="15.6">
      <c r="A105" s="41" t="str">
        <f t="shared" si="32"/>
        <v>17..872</v>
      </c>
      <c r="B105" s="169">
        <f>IF(C105&lt;&gt;"",SUBTOTAL(103,$C$13:C105),"")</f>
        <v>93</v>
      </c>
      <c r="C105" s="51" t="s">
        <v>452</v>
      </c>
      <c r="D105" s="47" t="s">
        <v>259</v>
      </c>
      <c r="E105" s="48" t="s">
        <v>44</v>
      </c>
      <c r="F105" s="49">
        <v>855</v>
      </c>
      <c r="G105" s="49">
        <v>0</v>
      </c>
      <c r="H105" s="49">
        <v>259.10000000000002</v>
      </c>
      <c r="I105" s="47" t="s">
        <v>65</v>
      </c>
      <c r="J105" s="158" t="s">
        <v>259</v>
      </c>
      <c r="K105" s="99">
        <v>855</v>
      </c>
      <c r="L105" s="50" t="s">
        <v>44</v>
      </c>
      <c r="M105" s="88" t="s">
        <v>389</v>
      </c>
      <c r="N105" s="99"/>
      <c r="O105" s="50"/>
      <c r="P105" s="50" t="s">
        <v>359</v>
      </c>
      <c r="Q105" s="170" t="s">
        <v>422</v>
      </c>
      <c r="R105" s="109"/>
      <c r="S105" s="104">
        <v>259.10000000000002</v>
      </c>
      <c r="T105" s="104"/>
      <c r="U105" s="129"/>
      <c r="V105" s="224">
        <f>VLOOKUP(A105,[180]Đất!A$11:AB$165,7,0)</f>
        <v>259.10000000000002</v>
      </c>
      <c r="W105" s="225">
        <f t="shared" si="34"/>
        <v>0</v>
      </c>
      <c r="X105" s="107">
        <f t="shared" si="35"/>
        <v>0</v>
      </c>
      <c r="Y105" s="107">
        <f t="shared" si="36"/>
        <v>0</v>
      </c>
      <c r="Z105" s="107">
        <f t="shared" si="37"/>
        <v>0</v>
      </c>
      <c r="AA105" s="107">
        <f t="shared" si="38"/>
        <v>1</v>
      </c>
      <c r="AB105" s="107">
        <f t="shared" si="39"/>
        <v>0</v>
      </c>
      <c r="AC105" s="107">
        <f t="shared" si="40"/>
        <v>0</v>
      </c>
      <c r="AD105" s="107">
        <f t="shared" si="41"/>
        <v>0</v>
      </c>
      <c r="AF105" s="107">
        <f t="shared" si="33"/>
        <v>0</v>
      </c>
      <c r="AG105" s="107">
        <f t="shared" si="42"/>
        <v>0</v>
      </c>
      <c r="AH105" s="107">
        <f t="shared" si="43"/>
        <v>0</v>
      </c>
      <c r="AI105" s="107">
        <f t="shared" si="44"/>
        <v>0</v>
      </c>
      <c r="AJ105" s="107">
        <f t="shared" si="45"/>
        <v>0</v>
      </c>
      <c r="AK105" s="107">
        <f t="shared" si="46"/>
        <v>0</v>
      </c>
      <c r="AL105" s="107">
        <f t="shared" si="47"/>
        <v>0</v>
      </c>
    </row>
    <row r="106" spans="1:38" ht="15.6">
      <c r="A106" s="41" t="str">
        <f t="shared" si="32"/>
        <v>17..916</v>
      </c>
      <c r="B106" s="169">
        <f>IF(C106&lt;&gt;"",SUBTOTAL(103,$C$13:C106),"")</f>
        <v>94</v>
      </c>
      <c r="C106" s="51" t="s">
        <v>452</v>
      </c>
      <c r="D106" s="47" t="s">
        <v>262</v>
      </c>
      <c r="E106" s="48" t="s">
        <v>61</v>
      </c>
      <c r="F106" s="49">
        <v>0</v>
      </c>
      <c r="G106" s="49">
        <v>1572</v>
      </c>
      <c r="H106" s="49">
        <v>1280.5999999999999</v>
      </c>
      <c r="I106" s="47" t="s">
        <v>65</v>
      </c>
      <c r="J106" s="158" t="s">
        <v>262</v>
      </c>
      <c r="K106" s="91">
        <v>2402.5</v>
      </c>
      <c r="L106" s="50" t="s">
        <v>61</v>
      </c>
      <c r="M106" s="50" t="s">
        <v>397</v>
      </c>
      <c r="N106" s="99"/>
      <c r="O106" s="50"/>
      <c r="P106" s="50"/>
      <c r="Q106" s="170" t="s">
        <v>422</v>
      </c>
      <c r="R106" s="109"/>
      <c r="S106" s="104">
        <v>1280.5999999999999</v>
      </c>
      <c r="T106" s="104"/>
      <c r="U106" s="129"/>
      <c r="V106" s="224">
        <f>VLOOKUP(A106,[180]Đất!A$11:AB$165,7,0)</f>
        <v>1280.5999999999999</v>
      </c>
      <c r="W106" s="225">
        <f t="shared" si="34"/>
        <v>0</v>
      </c>
      <c r="X106" s="107">
        <f t="shared" si="35"/>
        <v>0</v>
      </c>
      <c r="Y106" s="107">
        <f t="shared" si="36"/>
        <v>0</v>
      </c>
      <c r="Z106" s="107">
        <f t="shared" si="37"/>
        <v>0</v>
      </c>
      <c r="AA106" s="107">
        <f t="shared" si="38"/>
        <v>0</v>
      </c>
      <c r="AB106" s="107">
        <f t="shared" si="39"/>
        <v>0</v>
      </c>
      <c r="AC106" s="107">
        <f t="shared" si="40"/>
        <v>0</v>
      </c>
      <c r="AD106" s="107">
        <f t="shared" si="41"/>
        <v>0</v>
      </c>
      <c r="AF106" s="107">
        <f t="shared" si="33"/>
        <v>0</v>
      </c>
      <c r="AG106" s="107">
        <f t="shared" si="42"/>
        <v>0</v>
      </c>
      <c r="AH106" s="107">
        <f t="shared" si="43"/>
        <v>0</v>
      </c>
      <c r="AI106" s="107">
        <f t="shared" si="44"/>
        <v>0</v>
      </c>
      <c r="AJ106" s="107">
        <f t="shared" si="45"/>
        <v>1</v>
      </c>
      <c r="AK106" s="107">
        <f t="shared" si="46"/>
        <v>0</v>
      </c>
      <c r="AL106" s="107">
        <f t="shared" si="47"/>
        <v>0</v>
      </c>
    </row>
    <row r="107" spans="1:38" ht="15.6">
      <c r="A107" s="41" t="str">
        <f t="shared" si="32"/>
        <v>17..1048</v>
      </c>
      <c r="B107" s="169">
        <f>IF(C107&lt;&gt;"",SUBTOTAL(103,$C$13:C107),"")</f>
        <v>95</v>
      </c>
      <c r="C107" s="51" t="s">
        <v>452</v>
      </c>
      <c r="D107" s="47" t="s">
        <v>265</v>
      </c>
      <c r="E107" s="48" t="s">
        <v>52</v>
      </c>
      <c r="F107" s="49">
        <v>4</v>
      </c>
      <c r="G107" s="49">
        <v>0</v>
      </c>
      <c r="H107" s="49">
        <v>0</v>
      </c>
      <c r="I107" s="47" t="s">
        <v>65</v>
      </c>
      <c r="J107" s="158" t="s">
        <v>265</v>
      </c>
      <c r="K107" s="99">
        <v>4</v>
      </c>
      <c r="L107" s="50" t="s">
        <v>52</v>
      </c>
      <c r="M107" s="50" t="s">
        <v>397</v>
      </c>
      <c r="N107" s="99"/>
      <c r="O107" s="50"/>
      <c r="P107" s="50"/>
      <c r="Q107" s="170">
        <v>0</v>
      </c>
      <c r="R107" s="109"/>
      <c r="S107" s="104">
        <v>0</v>
      </c>
      <c r="T107" s="104"/>
      <c r="U107" s="129"/>
      <c r="V107" s="224">
        <f>VLOOKUP(A107,[180]Đất!A$11:AB$165,7,0)</f>
        <v>0</v>
      </c>
      <c r="W107" s="225">
        <f t="shared" si="34"/>
        <v>0</v>
      </c>
      <c r="X107" s="107">
        <f t="shared" si="35"/>
        <v>1</v>
      </c>
      <c r="Y107" s="107">
        <f t="shared" si="36"/>
        <v>0</v>
      </c>
      <c r="Z107" s="107">
        <f t="shared" si="37"/>
        <v>0</v>
      </c>
      <c r="AA107" s="107">
        <f t="shared" si="38"/>
        <v>0</v>
      </c>
      <c r="AB107" s="107">
        <f t="shared" si="39"/>
        <v>0</v>
      </c>
      <c r="AC107" s="107">
        <f t="shared" si="40"/>
        <v>0</v>
      </c>
      <c r="AD107" s="107">
        <f t="shared" si="41"/>
        <v>0</v>
      </c>
      <c r="AF107" s="107">
        <f t="shared" si="33"/>
        <v>0</v>
      </c>
      <c r="AG107" s="107">
        <f t="shared" si="42"/>
        <v>0</v>
      </c>
      <c r="AH107" s="107">
        <f t="shared" si="43"/>
        <v>0</v>
      </c>
      <c r="AI107" s="107">
        <f t="shared" si="44"/>
        <v>0</v>
      </c>
      <c r="AJ107" s="107">
        <f t="shared" si="45"/>
        <v>0</v>
      </c>
      <c r="AK107" s="107">
        <f t="shared" si="46"/>
        <v>0</v>
      </c>
      <c r="AL107" s="107">
        <f t="shared" si="47"/>
        <v>0</v>
      </c>
    </row>
    <row r="108" spans="1:38" ht="15.6">
      <c r="A108" s="41" t="str">
        <f t="shared" si="32"/>
        <v>17..1049</v>
      </c>
      <c r="B108" s="169">
        <f>IF(C108&lt;&gt;"",SUBTOTAL(103,$C$13:C108),"")</f>
        <v>96</v>
      </c>
      <c r="C108" s="51" t="s">
        <v>452</v>
      </c>
      <c r="D108" s="47" t="s">
        <v>266</v>
      </c>
      <c r="E108" s="48" t="s">
        <v>52</v>
      </c>
      <c r="F108" s="49">
        <v>6</v>
      </c>
      <c r="G108" s="49">
        <v>0</v>
      </c>
      <c r="H108" s="49">
        <v>6</v>
      </c>
      <c r="I108" s="47" t="s">
        <v>65</v>
      </c>
      <c r="J108" s="158" t="s">
        <v>266</v>
      </c>
      <c r="K108" s="99">
        <v>6</v>
      </c>
      <c r="L108" s="50" t="s">
        <v>52</v>
      </c>
      <c r="M108" s="50" t="s">
        <v>397</v>
      </c>
      <c r="N108" s="99"/>
      <c r="O108" s="50"/>
      <c r="P108" s="50"/>
      <c r="Q108" s="170" t="s">
        <v>422</v>
      </c>
      <c r="R108" s="109"/>
      <c r="S108" s="104">
        <v>6</v>
      </c>
      <c r="T108" s="104"/>
      <c r="U108" s="129"/>
      <c r="V108" s="224">
        <f>VLOOKUP(A108,[180]Đất!A$11:AB$165,7,0)</f>
        <v>6</v>
      </c>
      <c r="W108" s="225">
        <f t="shared" si="34"/>
        <v>0</v>
      </c>
      <c r="X108" s="107">
        <f t="shared" si="35"/>
        <v>1</v>
      </c>
      <c r="Y108" s="107">
        <f t="shared" si="36"/>
        <v>0</v>
      </c>
      <c r="Z108" s="107">
        <f t="shared" si="37"/>
        <v>0</v>
      </c>
      <c r="AA108" s="107">
        <f t="shared" si="38"/>
        <v>0</v>
      </c>
      <c r="AB108" s="107">
        <f t="shared" si="39"/>
        <v>0</v>
      </c>
      <c r="AC108" s="107">
        <f t="shared" si="40"/>
        <v>0</v>
      </c>
      <c r="AD108" s="107">
        <f t="shared" si="41"/>
        <v>0</v>
      </c>
      <c r="AF108" s="107">
        <f t="shared" si="33"/>
        <v>0</v>
      </c>
      <c r="AG108" s="107">
        <f t="shared" si="42"/>
        <v>0</v>
      </c>
      <c r="AH108" s="107">
        <f t="shared" si="43"/>
        <v>0</v>
      </c>
      <c r="AI108" s="107">
        <f t="shared" si="44"/>
        <v>0</v>
      </c>
      <c r="AJ108" s="107">
        <f t="shared" si="45"/>
        <v>0</v>
      </c>
      <c r="AK108" s="107">
        <f t="shared" si="46"/>
        <v>0</v>
      </c>
      <c r="AL108" s="107">
        <f t="shared" si="47"/>
        <v>0</v>
      </c>
    </row>
    <row r="109" spans="1:38" ht="15.6">
      <c r="A109" s="41" t="str">
        <f t="shared" ref="A109:A140" si="48">I109&amp;".."&amp;D109</f>
        <v>17..1158</v>
      </c>
      <c r="B109" s="169">
        <f>IF(C109&lt;&gt;"",SUBTOTAL(103,$C$13:C109),"")</f>
        <v>97</v>
      </c>
      <c r="C109" s="51" t="s">
        <v>452</v>
      </c>
      <c r="D109" s="47" t="s">
        <v>272</v>
      </c>
      <c r="E109" s="48" t="s">
        <v>55</v>
      </c>
      <c r="F109" s="49">
        <v>0</v>
      </c>
      <c r="G109" s="49">
        <v>277</v>
      </c>
      <c r="H109" s="49">
        <v>41.5</v>
      </c>
      <c r="I109" s="47" t="s">
        <v>65</v>
      </c>
      <c r="J109" s="158" t="s">
        <v>1</v>
      </c>
      <c r="K109" s="91"/>
      <c r="L109" s="50"/>
      <c r="M109" s="88" t="s">
        <v>389</v>
      </c>
      <c r="N109" s="99"/>
      <c r="O109" s="50"/>
      <c r="P109" s="50" t="s">
        <v>359</v>
      </c>
      <c r="Q109" s="170" t="s">
        <v>422</v>
      </c>
      <c r="R109" s="109"/>
      <c r="S109" s="104">
        <v>41.5</v>
      </c>
      <c r="T109" s="104"/>
      <c r="U109" s="129"/>
      <c r="V109" s="224">
        <f>VLOOKUP(A109,[180]Đất!A$11:AB$165,7,0)</f>
        <v>41.5</v>
      </c>
      <c r="W109" s="225">
        <f t="shared" si="34"/>
        <v>0</v>
      </c>
      <c r="X109" s="107">
        <f t="shared" si="35"/>
        <v>0</v>
      </c>
      <c r="Y109" s="107">
        <f t="shared" si="36"/>
        <v>0</v>
      </c>
      <c r="Z109" s="107">
        <f t="shared" si="37"/>
        <v>0</v>
      </c>
      <c r="AA109" s="107">
        <f t="shared" si="38"/>
        <v>0</v>
      </c>
      <c r="AB109" s="107">
        <f t="shared" si="39"/>
        <v>0</v>
      </c>
      <c r="AC109" s="107">
        <f t="shared" si="40"/>
        <v>0</v>
      </c>
      <c r="AD109" s="107">
        <f t="shared" si="41"/>
        <v>0</v>
      </c>
      <c r="AF109" s="107">
        <f t="shared" ref="AF109:AF140" si="49">IF(AND(G109&lt;=100,G109&gt;0),1,0)</f>
        <v>0</v>
      </c>
      <c r="AG109" s="107">
        <f t="shared" si="42"/>
        <v>1</v>
      </c>
      <c r="AH109" s="107">
        <f t="shared" si="43"/>
        <v>0</v>
      </c>
      <c r="AI109" s="107">
        <f t="shared" si="44"/>
        <v>0</v>
      </c>
      <c r="AJ109" s="107">
        <f t="shared" si="45"/>
        <v>0</v>
      </c>
      <c r="AK109" s="107">
        <f t="shared" si="46"/>
        <v>0</v>
      </c>
      <c r="AL109" s="107">
        <f t="shared" si="47"/>
        <v>0</v>
      </c>
    </row>
    <row r="110" spans="1:38" ht="15.6">
      <c r="A110" s="41" t="str">
        <f t="shared" si="48"/>
        <v>17..963</v>
      </c>
      <c r="B110" s="169">
        <f>IF(C110&lt;&gt;"",SUBTOTAL(103,$C$13:C110),"")</f>
        <v>98</v>
      </c>
      <c r="C110" s="51" t="s">
        <v>452</v>
      </c>
      <c r="D110" s="47">
        <v>963</v>
      </c>
      <c r="E110" s="48" t="s">
        <v>55</v>
      </c>
      <c r="F110" s="49">
        <v>5413</v>
      </c>
      <c r="G110" s="49">
        <v>0</v>
      </c>
      <c r="H110" s="49">
        <v>397.4</v>
      </c>
      <c r="I110" s="47">
        <v>17</v>
      </c>
      <c r="J110" s="158">
        <v>963</v>
      </c>
      <c r="K110" s="99">
        <v>5413</v>
      </c>
      <c r="L110" s="50" t="s">
        <v>55</v>
      </c>
      <c r="M110" s="88" t="s">
        <v>389</v>
      </c>
      <c r="N110" s="99"/>
      <c r="O110" s="50"/>
      <c r="P110" s="50"/>
      <c r="Q110" s="170" t="s">
        <v>422</v>
      </c>
      <c r="R110" s="109"/>
      <c r="S110" s="104">
        <v>397.4</v>
      </c>
      <c r="T110" s="104"/>
      <c r="U110" s="129"/>
      <c r="V110" s="224">
        <f>VLOOKUP(A110,[180]Đất!A$11:AB$165,7,0)</f>
        <v>397.4</v>
      </c>
      <c r="W110" s="225">
        <f t="shared" si="34"/>
        <v>0</v>
      </c>
      <c r="X110" s="107">
        <f t="shared" si="35"/>
        <v>0</v>
      </c>
      <c r="Y110" s="107">
        <f t="shared" si="36"/>
        <v>0</v>
      </c>
      <c r="Z110" s="107">
        <f t="shared" si="37"/>
        <v>0</v>
      </c>
      <c r="AA110" s="107">
        <f t="shared" si="38"/>
        <v>0</v>
      </c>
      <c r="AB110" s="107">
        <f t="shared" si="39"/>
        <v>0</v>
      </c>
      <c r="AC110" s="107">
        <f t="shared" si="40"/>
        <v>1</v>
      </c>
      <c r="AD110" s="107">
        <f t="shared" si="41"/>
        <v>0</v>
      </c>
      <c r="AF110" s="107">
        <f t="shared" si="49"/>
        <v>0</v>
      </c>
      <c r="AG110" s="107">
        <f t="shared" si="42"/>
        <v>0</v>
      </c>
      <c r="AH110" s="107">
        <f t="shared" si="43"/>
        <v>0</v>
      </c>
      <c r="AI110" s="107">
        <f t="shared" si="44"/>
        <v>0</v>
      </c>
      <c r="AJ110" s="107">
        <f t="shared" si="45"/>
        <v>0</v>
      </c>
      <c r="AK110" s="107">
        <f t="shared" si="46"/>
        <v>0</v>
      </c>
      <c r="AL110" s="107">
        <f t="shared" si="47"/>
        <v>0</v>
      </c>
    </row>
    <row r="111" spans="1:38" ht="15.6">
      <c r="A111" s="41" t="str">
        <f t="shared" si="48"/>
        <v>17..1170</v>
      </c>
      <c r="B111" s="169">
        <f>IF(C111&lt;&gt;"",SUBTOTAL(103,$C$13:C111),"")</f>
        <v>99</v>
      </c>
      <c r="C111" s="51" t="s">
        <v>452</v>
      </c>
      <c r="D111" s="47" t="s">
        <v>283</v>
      </c>
      <c r="E111" s="48" t="s">
        <v>61</v>
      </c>
      <c r="F111" s="49">
        <v>197</v>
      </c>
      <c r="G111" s="49">
        <v>0</v>
      </c>
      <c r="H111" s="49">
        <v>11.6</v>
      </c>
      <c r="I111" s="47" t="s">
        <v>65</v>
      </c>
      <c r="J111" s="158" t="s">
        <v>283</v>
      </c>
      <c r="K111" s="99">
        <v>197</v>
      </c>
      <c r="L111" s="50" t="s">
        <v>61</v>
      </c>
      <c r="M111" s="50" t="s">
        <v>397</v>
      </c>
      <c r="N111" s="99"/>
      <c r="O111" s="50"/>
      <c r="P111" s="50"/>
      <c r="Q111" s="170" t="s">
        <v>422</v>
      </c>
      <c r="R111" s="109"/>
      <c r="S111" s="104">
        <v>11.6</v>
      </c>
      <c r="T111" s="104"/>
      <c r="U111" s="129"/>
      <c r="V111" s="224">
        <f>VLOOKUP(A111,[180]Đất!A$11:AB$165,7,0)</f>
        <v>11.6</v>
      </c>
      <c r="W111" s="225">
        <f t="shared" si="34"/>
        <v>0</v>
      </c>
      <c r="X111" s="107">
        <f t="shared" si="35"/>
        <v>0</v>
      </c>
      <c r="Y111" s="107">
        <f t="shared" si="36"/>
        <v>1</v>
      </c>
      <c r="Z111" s="107">
        <f t="shared" si="37"/>
        <v>0</v>
      </c>
      <c r="AA111" s="107">
        <f t="shared" si="38"/>
        <v>0</v>
      </c>
      <c r="AB111" s="107">
        <f t="shared" si="39"/>
        <v>0</v>
      </c>
      <c r="AC111" s="107">
        <f t="shared" si="40"/>
        <v>0</v>
      </c>
      <c r="AD111" s="107">
        <f t="shared" si="41"/>
        <v>0</v>
      </c>
      <c r="AF111" s="107">
        <f t="shared" si="49"/>
        <v>0</v>
      </c>
      <c r="AG111" s="107">
        <f t="shared" si="42"/>
        <v>0</v>
      </c>
      <c r="AH111" s="107">
        <f t="shared" si="43"/>
        <v>0</v>
      </c>
      <c r="AI111" s="107">
        <f t="shared" si="44"/>
        <v>0</v>
      </c>
      <c r="AJ111" s="107">
        <f t="shared" si="45"/>
        <v>0</v>
      </c>
      <c r="AK111" s="107">
        <f t="shared" si="46"/>
        <v>0</v>
      </c>
      <c r="AL111" s="107">
        <f t="shared" si="47"/>
        <v>0</v>
      </c>
    </row>
    <row r="112" spans="1:38" ht="15.6">
      <c r="A112" s="41" t="str">
        <f t="shared" si="48"/>
        <v>17..1173</v>
      </c>
      <c r="B112" s="169">
        <f>IF(C112&lt;&gt;"",SUBTOTAL(103,$C$13:C112),"")</f>
        <v>100</v>
      </c>
      <c r="C112" s="51" t="s">
        <v>452</v>
      </c>
      <c r="D112" s="47">
        <v>1173</v>
      </c>
      <c r="E112" s="48" t="s">
        <v>61</v>
      </c>
      <c r="F112" s="55">
        <v>0</v>
      </c>
      <c r="G112" s="49">
        <v>869</v>
      </c>
      <c r="H112" s="49">
        <v>620.1</v>
      </c>
      <c r="I112" s="47">
        <v>17</v>
      </c>
      <c r="J112" s="158" t="s">
        <v>1</v>
      </c>
      <c r="K112" s="91"/>
      <c r="L112" s="50"/>
      <c r="M112" s="50" t="s">
        <v>397</v>
      </c>
      <c r="N112" s="99"/>
      <c r="O112" s="50"/>
      <c r="P112" s="50"/>
      <c r="Q112" s="170" t="s">
        <v>422</v>
      </c>
      <c r="R112" s="109"/>
      <c r="S112" s="104">
        <v>620.1</v>
      </c>
      <c r="T112" s="104"/>
      <c r="U112" s="129"/>
      <c r="V112" s="224">
        <f>VLOOKUP(A112,[180]Đất!A$11:AB$165,7,0)</f>
        <v>620.1</v>
      </c>
      <c r="W112" s="225">
        <f t="shared" si="34"/>
        <v>0</v>
      </c>
      <c r="X112" s="107">
        <f t="shared" si="35"/>
        <v>0</v>
      </c>
      <c r="Y112" s="107">
        <f t="shared" si="36"/>
        <v>0</v>
      </c>
      <c r="Z112" s="107">
        <f t="shared" si="37"/>
        <v>0</v>
      </c>
      <c r="AA112" s="107">
        <f t="shared" si="38"/>
        <v>0</v>
      </c>
      <c r="AB112" s="107">
        <f t="shared" si="39"/>
        <v>0</v>
      </c>
      <c r="AC112" s="107">
        <f t="shared" si="40"/>
        <v>0</v>
      </c>
      <c r="AD112" s="107">
        <f t="shared" si="41"/>
        <v>0</v>
      </c>
      <c r="AF112" s="107">
        <f t="shared" si="49"/>
        <v>0</v>
      </c>
      <c r="AG112" s="107">
        <f t="shared" si="42"/>
        <v>0</v>
      </c>
      <c r="AH112" s="107">
        <f t="shared" si="43"/>
        <v>0</v>
      </c>
      <c r="AI112" s="107">
        <f t="shared" si="44"/>
        <v>1</v>
      </c>
      <c r="AJ112" s="107">
        <f t="shared" si="45"/>
        <v>0</v>
      </c>
      <c r="AK112" s="107">
        <f t="shared" si="46"/>
        <v>0</v>
      </c>
      <c r="AL112" s="107">
        <f t="shared" si="47"/>
        <v>0</v>
      </c>
    </row>
    <row r="113" spans="1:782 1038:1806 2062:2830 3086:3854 4110:4878 5134:5902 6158:6926 7182:7950 8206:8974 9230:9998 10254:11022 11278:12046 12302:13070 13326:14094 14350:15118 15374:16142" ht="15.6">
      <c r="A113" s="41" t="str">
        <f t="shared" si="48"/>
        <v>23..41</v>
      </c>
      <c r="B113" s="169">
        <f>IF(C113&lt;&gt;"",SUBTOTAL(103,$C$13:C113),"")</f>
        <v>101</v>
      </c>
      <c r="C113" s="51" t="s">
        <v>452</v>
      </c>
      <c r="D113" s="47" t="s">
        <v>86</v>
      </c>
      <c r="E113" s="48" t="s">
        <v>47</v>
      </c>
      <c r="F113" s="49">
        <v>810</v>
      </c>
      <c r="G113" s="49">
        <v>0</v>
      </c>
      <c r="H113" s="49">
        <v>162.9</v>
      </c>
      <c r="I113" s="47" t="s">
        <v>70</v>
      </c>
      <c r="J113" s="158" t="s">
        <v>86</v>
      </c>
      <c r="K113" s="99">
        <v>810</v>
      </c>
      <c r="L113" s="50" t="s">
        <v>47</v>
      </c>
      <c r="M113" s="50" t="s">
        <v>397</v>
      </c>
      <c r="N113" s="99"/>
      <c r="O113" s="50"/>
      <c r="P113" s="50"/>
      <c r="Q113" s="170" t="s">
        <v>422</v>
      </c>
      <c r="R113" s="109"/>
      <c r="S113" s="104">
        <v>162.9</v>
      </c>
      <c r="T113" s="104"/>
      <c r="U113" s="129"/>
      <c r="V113" s="224">
        <f>VLOOKUP(A113,[180]Đất!A$11:AB$165,7,0)</f>
        <v>162.9</v>
      </c>
      <c r="W113" s="225">
        <f t="shared" si="34"/>
        <v>0</v>
      </c>
      <c r="X113" s="107">
        <f t="shared" si="35"/>
        <v>0</v>
      </c>
      <c r="Y113" s="107">
        <f t="shared" si="36"/>
        <v>0</v>
      </c>
      <c r="Z113" s="107">
        <f t="shared" si="37"/>
        <v>0</v>
      </c>
      <c r="AA113" s="107">
        <f t="shared" si="38"/>
        <v>1</v>
      </c>
      <c r="AB113" s="107">
        <f t="shared" si="39"/>
        <v>0</v>
      </c>
      <c r="AC113" s="107">
        <f t="shared" si="40"/>
        <v>0</v>
      </c>
      <c r="AD113" s="107">
        <f t="shared" si="41"/>
        <v>0</v>
      </c>
      <c r="AF113" s="107">
        <f t="shared" si="49"/>
        <v>0</v>
      </c>
      <c r="AG113" s="107">
        <f t="shared" si="42"/>
        <v>0</v>
      </c>
      <c r="AH113" s="107">
        <f t="shared" si="43"/>
        <v>0</v>
      </c>
      <c r="AI113" s="107">
        <f t="shared" si="44"/>
        <v>0</v>
      </c>
      <c r="AJ113" s="107">
        <f t="shared" si="45"/>
        <v>0</v>
      </c>
      <c r="AK113" s="107">
        <f t="shared" si="46"/>
        <v>0</v>
      </c>
      <c r="AL113" s="107">
        <f t="shared" si="47"/>
        <v>0</v>
      </c>
    </row>
    <row r="114" spans="1:782 1038:1806 2062:2830 3086:3854 4110:4878 5134:5902 6158:6926 7182:7950 8206:8974 9230:9998 10254:11022 11278:12046 12302:13070 13326:14094 14350:15118 15374:16142" ht="15.6">
      <c r="A114" s="41" t="str">
        <f t="shared" si="48"/>
        <v>23..45</v>
      </c>
      <c r="B114" s="169">
        <f>IF(C114&lt;&gt;"",SUBTOTAL(103,$C$13:C114),"")</f>
        <v>102</v>
      </c>
      <c r="C114" s="51" t="s">
        <v>452</v>
      </c>
      <c r="D114" s="47" t="s">
        <v>90</v>
      </c>
      <c r="E114" s="48" t="s">
        <v>52</v>
      </c>
      <c r="F114" s="49">
        <v>0</v>
      </c>
      <c r="G114" s="49">
        <v>1170</v>
      </c>
      <c r="H114" s="49">
        <v>27.9</v>
      </c>
      <c r="I114" s="47" t="s">
        <v>70</v>
      </c>
      <c r="J114" s="158" t="s">
        <v>90</v>
      </c>
      <c r="K114" s="91">
        <v>5351.2</v>
      </c>
      <c r="L114" s="50" t="s">
        <v>52</v>
      </c>
      <c r="M114" s="50" t="s">
        <v>397</v>
      </c>
      <c r="N114" s="99"/>
      <c r="O114" s="50"/>
      <c r="P114" s="50"/>
      <c r="Q114" s="170" t="s">
        <v>422</v>
      </c>
      <c r="R114" s="109"/>
      <c r="S114" s="104">
        <v>27.9</v>
      </c>
      <c r="T114" s="104"/>
      <c r="U114" s="129"/>
      <c r="V114" s="224">
        <f>VLOOKUP(A114,[180]Đất!A$11:AB$165,7,0)</f>
        <v>27.9</v>
      </c>
      <c r="W114" s="225">
        <f t="shared" si="34"/>
        <v>0</v>
      </c>
      <c r="X114" s="107">
        <f t="shared" si="35"/>
        <v>0</v>
      </c>
      <c r="Y114" s="107">
        <f t="shared" si="36"/>
        <v>0</v>
      </c>
      <c r="Z114" s="107">
        <f t="shared" si="37"/>
        <v>0</v>
      </c>
      <c r="AA114" s="107">
        <f t="shared" si="38"/>
        <v>0</v>
      </c>
      <c r="AB114" s="107">
        <f t="shared" si="39"/>
        <v>0</v>
      </c>
      <c r="AC114" s="107">
        <f t="shared" si="40"/>
        <v>0</v>
      </c>
      <c r="AD114" s="107">
        <f t="shared" si="41"/>
        <v>0</v>
      </c>
      <c r="AF114" s="107">
        <f t="shared" si="49"/>
        <v>0</v>
      </c>
      <c r="AG114" s="107">
        <f t="shared" si="42"/>
        <v>0</v>
      </c>
      <c r="AH114" s="107">
        <f t="shared" si="43"/>
        <v>0</v>
      </c>
      <c r="AI114" s="107">
        <f t="shared" si="44"/>
        <v>0</v>
      </c>
      <c r="AJ114" s="107">
        <f t="shared" si="45"/>
        <v>1</v>
      </c>
      <c r="AK114" s="107">
        <f t="shared" si="46"/>
        <v>0</v>
      </c>
      <c r="AL114" s="107">
        <f t="shared" si="47"/>
        <v>0</v>
      </c>
    </row>
    <row r="115" spans="1:782 1038:1806 2062:2830 3086:3854 4110:4878 5134:5902 6158:6926 7182:7950 8206:8974 9230:9998 10254:11022 11278:12046 12302:13070 13326:14094 14350:15118 15374:16142" ht="15.6">
      <c r="A115" s="41" t="str">
        <f t="shared" si="48"/>
        <v>23..81</v>
      </c>
      <c r="B115" s="169">
        <f>IF(C115&lt;&gt;"",SUBTOTAL(103,$C$13:C115),"")</f>
        <v>103</v>
      </c>
      <c r="C115" s="51" t="s">
        <v>452</v>
      </c>
      <c r="D115" s="47" t="s">
        <v>120</v>
      </c>
      <c r="E115" s="48" t="s">
        <v>40</v>
      </c>
      <c r="F115" s="49">
        <v>1575</v>
      </c>
      <c r="G115" s="49">
        <v>0</v>
      </c>
      <c r="H115" s="49">
        <v>769.6</v>
      </c>
      <c r="I115" s="47" t="s">
        <v>70</v>
      </c>
      <c r="J115" s="158" t="s">
        <v>120</v>
      </c>
      <c r="K115" s="99">
        <v>1575</v>
      </c>
      <c r="L115" s="50" t="s">
        <v>40</v>
      </c>
      <c r="M115" s="50" t="s">
        <v>397</v>
      </c>
      <c r="N115" s="99"/>
      <c r="O115" s="50"/>
      <c r="P115" s="50"/>
      <c r="Q115" s="170" t="s">
        <v>422</v>
      </c>
      <c r="R115" s="109"/>
      <c r="S115" s="104">
        <v>769.6</v>
      </c>
      <c r="T115" s="104"/>
      <c r="U115" s="129"/>
      <c r="V115" s="224">
        <f>VLOOKUP(A115,[180]Đất!A$11:AB$165,7,0)</f>
        <v>769.6</v>
      </c>
      <c r="W115" s="225">
        <f t="shared" si="34"/>
        <v>0</v>
      </c>
      <c r="X115" s="107">
        <f t="shared" si="35"/>
        <v>0</v>
      </c>
      <c r="Y115" s="107">
        <f t="shared" si="36"/>
        <v>0</v>
      </c>
      <c r="Z115" s="107">
        <f t="shared" si="37"/>
        <v>0</v>
      </c>
      <c r="AA115" s="107">
        <f t="shared" si="38"/>
        <v>0</v>
      </c>
      <c r="AB115" s="107">
        <f t="shared" si="39"/>
        <v>1</v>
      </c>
      <c r="AC115" s="107">
        <f t="shared" si="40"/>
        <v>0</v>
      </c>
      <c r="AD115" s="107">
        <f t="shared" si="41"/>
        <v>0</v>
      </c>
      <c r="AF115" s="107">
        <f t="shared" si="49"/>
        <v>0</v>
      </c>
      <c r="AG115" s="107">
        <f t="shared" si="42"/>
        <v>0</v>
      </c>
      <c r="AH115" s="107">
        <f t="shared" si="43"/>
        <v>0</v>
      </c>
      <c r="AI115" s="107">
        <f t="shared" si="44"/>
        <v>0</v>
      </c>
      <c r="AJ115" s="107">
        <f t="shared" si="45"/>
        <v>0</v>
      </c>
      <c r="AK115" s="107">
        <f t="shared" si="46"/>
        <v>0</v>
      </c>
      <c r="AL115" s="107">
        <f t="shared" si="47"/>
        <v>0</v>
      </c>
    </row>
    <row r="116" spans="1:782 1038:1806 2062:2830 3086:3854 4110:4878 5134:5902 6158:6926 7182:7950 8206:8974 9230:9998 10254:11022 11278:12046 12302:13070 13326:14094 14350:15118 15374:16142" ht="15.6">
      <c r="A116" s="41" t="str">
        <f t="shared" si="48"/>
        <v>23..85</v>
      </c>
      <c r="B116" s="169">
        <f>IF(C116&lt;&gt;"",SUBTOTAL(103,$C$13:C116),"")</f>
        <v>104</v>
      </c>
      <c r="C116" s="51" t="s">
        <v>452</v>
      </c>
      <c r="D116" s="47" t="s">
        <v>124</v>
      </c>
      <c r="E116" s="48" t="s">
        <v>44</v>
      </c>
      <c r="F116" s="49">
        <v>381</v>
      </c>
      <c r="G116" s="49">
        <v>0</v>
      </c>
      <c r="H116" s="49">
        <v>30.6</v>
      </c>
      <c r="I116" s="47" t="s">
        <v>70</v>
      </c>
      <c r="J116" s="158" t="s">
        <v>124</v>
      </c>
      <c r="K116" s="99">
        <v>381</v>
      </c>
      <c r="L116" s="50" t="s">
        <v>44</v>
      </c>
      <c r="M116" s="88" t="s">
        <v>389</v>
      </c>
      <c r="N116" s="99"/>
      <c r="O116" s="50"/>
      <c r="P116" s="50"/>
      <c r="Q116" s="170" t="s">
        <v>422</v>
      </c>
      <c r="R116" s="109"/>
      <c r="S116" s="104">
        <v>30.6</v>
      </c>
      <c r="T116" s="104"/>
      <c r="U116" s="129"/>
      <c r="V116" s="224">
        <f>VLOOKUP(A116,[180]Đất!A$11:AB$165,7,0)</f>
        <v>30.6</v>
      </c>
      <c r="W116" s="225">
        <f t="shared" si="34"/>
        <v>0</v>
      </c>
      <c r="X116" s="107">
        <f t="shared" si="35"/>
        <v>0</v>
      </c>
      <c r="Y116" s="107">
        <f t="shared" si="36"/>
        <v>0</v>
      </c>
      <c r="Z116" s="107">
        <f t="shared" si="37"/>
        <v>1</v>
      </c>
      <c r="AA116" s="107">
        <f t="shared" si="38"/>
        <v>0</v>
      </c>
      <c r="AB116" s="107">
        <f t="shared" si="39"/>
        <v>0</v>
      </c>
      <c r="AC116" s="107">
        <f t="shared" si="40"/>
        <v>0</v>
      </c>
      <c r="AD116" s="107">
        <f t="shared" si="41"/>
        <v>0</v>
      </c>
      <c r="AF116" s="107">
        <f t="shared" si="49"/>
        <v>0</v>
      </c>
      <c r="AG116" s="107">
        <f t="shared" si="42"/>
        <v>0</v>
      </c>
      <c r="AH116" s="107">
        <f t="shared" si="43"/>
        <v>0</v>
      </c>
      <c r="AI116" s="107">
        <f t="shared" si="44"/>
        <v>0</v>
      </c>
      <c r="AJ116" s="107">
        <f t="shared" si="45"/>
        <v>0</v>
      </c>
      <c r="AK116" s="107">
        <f t="shared" si="46"/>
        <v>0</v>
      </c>
      <c r="AL116" s="107">
        <f t="shared" si="47"/>
        <v>0</v>
      </c>
    </row>
    <row r="117" spans="1:782 1038:1806 2062:2830 3086:3854 4110:4878 5134:5902 6158:6926 7182:7950 8206:8974 9230:9998 10254:11022 11278:12046 12302:13070 13326:14094 14350:15118 15374:16142" ht="15.6">
      <c r="A117" s="41" t="str">
        <f t="shared" si="48"/>
        <v>23..86</v>
      </c>
      <c r="B117" s="169">
        <f>IF(C117&lt;&gt;"",SUBTOTAL(103,$C$13:C117),"")</f>
        <v>105</v>
      </c>
      <c r="C117" s="51" t="s">
        <v>452</v>
      </c>
      <c r="D117" s="47" t="s">
        <v>125</v>
      </c>
      <c r="E117" s="48" t="s">
        <v>44</v>
      </c>
      <c r="F117" s="49">
        <v>522</v>
      </c>
      <c r="G117" s="49">
        <v>0</v>
      </c>
      <c r="H117" s="49">
        <v>468.8</v>
      </c>
      <c r="I117" s="47" t="s">
        <v>70</v>
      </c>
      <c r="J117" s="158" t="s">
        <v>125</v>
      </c>
      <c r="K117" s="99">
        <v>522</v>
      </c>
      <c r="L117" s="50" t="s">
        <v>44</v>
      </c>
      <c r="M117" s="50" t="s">
        <v>388</v>
      </c>
      <c r="N117" s="99"/>
      <c r="O117" s="50"/>
      <c r="P117" s="50" t="s">
        <v>359</v>
      </c>
      <c r="Q117" s="170" t="s">
        <v>422</v>
      </c>
      <c r="R117" s="109"/>
      <c r="S117" s="104">
        <v>468.8</v>
      </c>
      <c r="T117" s="104"/>
      <c r="U117" s="129"/>
      <c r="V117" s="224">
        <f>VLOOKUP(A117,[180]Đất!A$11:AB$165,7,0)</f>
        <v>468.8</v>
      </c>
      <c r="W117" s="225">
        <f t="shared" si="34"/>
        <v>0</v>
      </c>
      <c r="X117" s="107">
        <f t="shared" si="35"/>
        <v>0</v>
      </c>
      <c r="Y117" s="107">
        <f t="shared" si="36"/>
        <v>0</v>
      </c>
      <c r="Z117" s="107">
        <f t="shared" si="37"/>
        <v>0</v>
      </c>
      <c r="AA117" s="107">
        <f t="shared" si="38"/>
        <v>1</v>
      </c>
      <c r="AB117" s="107">
        <f t="shared" si="39"/>
        <v>0</v>
      </c>
      <c r="AC117" s="107">
        <f t="shared" si="40"/>
        <v>0</v>
      </c>
      <c r="AD117" s="107">
        <f t="shared" si="41"/>
        <v>0</v>
      </c>
      <c r="AF117" s="107">
        <f t="shared" si="49"/>
        <v>0</v>
      </c>
      <c r="AG117" s="107">
        <f t="shared" si="42"/>
        <v>0</v>
      </c>
      <c r="AH117" s="107">
        <f t="shared" si="43"/>
        <v>0</v>
      </c>
      <c r="AI117" s="107">
        <f t="shared" si="44"/>
        <v>0</v>
      </c>
      <c r="AJ117" s="107">
        <f t="shared" si="45"/>
        <v>0</v>
      </c>
      <c r="AK117" s="107">
        <f t="shared" si="46"/>
        <v>0</v>
      </c>
      <c r="AL117" s="107">
        <f t="shared" si="47"/>
        <v>0</v>
      </c>
    </row>
    <row r="118" spans="1:782 1038:1806 2062:2830 3086:3854 4110:4878 5134:5902 6158:6926 7182:7950 8206:8974 9230:9998 10254:11022 11278:12046 12302:13070 13326:14094 14350:15118 15374:16142" ht="15.6">
      <c r="A118" s="41" t="str">
        <f t="shared" si="48"/>
        <v>23..87</v>
      </c>
      <c r="B118" s="169">
        <f>IF(C118&lt;&gt;"",SUBTOTAL(103,$C$13:C118),"")</f>
        <v>106</v>
      </c>
      <c r="C118" s="51" t="s">
        <v>452</v>
      </c>
      <c r="D118" s="47" t="s">
        <v>126</v>
      </c>
      <c r="E118" s="48" t="s">
        <v>61</v>
      </c>
      <c r="F118" s="49">
        <v>0</v>
      </c>
      <c r="G118" s="49">
        <v>1696</v>
      </c>
      <c r="H118" s="49">
        <v>1132.5999999999999</v>
      </c>
      <c r="I118" s="47" t="s">
        <v>70</v>
      </c>
      <c r="J118" s="158" t="s">
        <v>126</v>
      </c>
      <c r="K118" s="91">
        <v>540.9</v>
      </c>
      <c r="L118" s="50" t="s">
        <v>61</v>
      </c>
      <c r="M118" s="50" t="s">
        <v>397</v>
      </c>
      <c r="N118" s="99"/>
      <c r="O118" s="50"/>
      <c r="P118" s="50"/>
      <c r="Q118" s="170" t="s">
        <v>422</v>
      </c>
      <c r="R118" s="109"/>
      <c r="S118" s="104">
        <v>1132.5999999999999</v>
      </c>
      <c r="T118" s="104"/>
      <c r="U118" s="129"/>
      <c r="V118" s="224">
        <f>VLOOKUP(A118,[180]Đất!A$11:AB$165,7,0)</f>
        <v>1132.5999999999999</v>
      </c>
      <c r="W118" s="225">
        <f t="shared" si="34"/>
        <v>0</v>
      </c>
      <c r="X118" s="107">
        <f t="shared" si="35"/>
        <v>0</v>
      </c>
      <c r="Y118" s="107">
        <f t="shared" si="36"/>
        <v>0</v>
      </c>
      <c r="Z118" s="107">
        <f t="shared" si="37"/>
        <v>0</v>
      </c>
      <c r="AA118" s="107">
        <f t="shared" si="38"/>
        <v>0</v>
      </c>
      <c r="AB118" s="107">
        <f t="shared" si="39"/>
        <v>0</v>
      </c>
      <c r="AC118" s="107">
        <f t="shared" si="40"/>
        <v>0</v>
      </c>
      <c r="AD118" s="107">
        <f t="shared" si="41"/>
        <v>0</v>
      </c>
      <c r="AF118" s="107">
        <f t="shared" si="49"/>
        <v>0</v>
      </c>
      <c r="AG118" s="107">
        <f t="shared" si="42"/>
        <v>0</v>
      </c>
      <c r="AH118" s="107">
        <f t="shared" si="43"/>
        <v>0</v>
      </c>
      <c r="AI118" s="107">
        <f t="shared" si="44"/>
        <v>0</v>
      </c>
      <c r="AJ118" s="107">
        <f t="shared" si="45"/>
        <v>1</v>
      </c>
      <c r="AK118" s="107">
        <f t="shared" si="46"/>
        <v>0</v>
      </c>
      <c r="AL118" s="107">
        <f t="shared" si="47"/>
        <v>0</v>
      </c>
    </row>
    <row r="119" spans="1:782 1038:1806 2062:2830 3086:3854 4110:4878 5134:5902 6158:6926 7182:7950 8206:8974 9230:9998 10254:11022 11278:12046 12302:13070 13326:14094 14350:15118 15374:16142" ht="15.6">
      <c r="A119" s="41" t="str">
        <f t="shared" si="48"/>
        <v>23..88</v>
      </c>
      <c r="B119" s="169">
        <f>IF(C119&lt;&gt;"",SUBTOTAL(103,$C$13:C119),"")</f>
        <v>107</v>
      </c>
      <c r="C119" s="51" t="s">
        <v>452</v>
      </c>
      <c r="D119" s="47" t="s">
        <v>128</v>
      </c>
      <c r="E119" s="48" t="s">
        <v>165</v>
      </c>
      <c r="F119" s="49">
        <v>31</v>
      </c>
      <c r="G119" s="49">
        <v>0</v>
      </c>
      <c r="H119" s="49">
        <v>31</v>
      </c>
      <c r="I119" s="47" t="s">
        <v>70</v>
      </c>
      <c r="J119" s="158" t="s">
        <v>128</v>
      </c>
      <c r="K119" s="99">
        <v>31</v>
      </c>
      <c r="L119" s="50" t="s">
        <v>165</v>
      </c>
      <c r="M119" s="50" t="s">
        <v>397</v>
      </c>
      <c r="N119" s="99"/>
      <c r="O119" s="50"/>
      <c r="P119" s="50"/>
      <c r="Q119" s="170" t="s">
        <v>422</v>
      </c>
      <c r="R119" s="109"/>
      <c r="S119" s="104">
        <v>31</v>
      </c>
      <c r="T119" s="104"/>
      <c r="U119" s="129"/>
      <c r="V119" s="224">
        <f>VLOOKUP(A119,[180]Đất!A$11:AB$165,7,0)</f>
        <v>31</v>
      </c>
      <c r="W119" s="225">
        <f t="shared" si="34"/>
        <v>0</v>
      </c>
      <c r="X119" s="107">
        <f t="shared" si="35"/>
        <v>1</v>
      </c>
      <c r="Y119" s="107">
        <f t="shared" si="36"/>
        <v>0</v>
      </c>
      <c r="Z119" s="107">
        <f t="shared" si="37"/>
        <v>0</v>
      </c>
      <c r="AA119" s="107">
        <f t="shared" si="38"/>
        <v>0</v>
      </c>
      <c r="AB119" s="107">
        <f t="shared" si="39"/>
        <v>0</v>
      </c>
      <c r="AC119" s="107">
        <f t="shared" si="40"/>
        <v>0</v>
      </c>
      <c r="AD119" s="107">
        <f t="shared" si="41"/>
        <v>0</v>
      </c>
      <c r="AF119" s="107">
        <f t="shared" si="49"/>
        <v>0</v>
      </c>
      <c r="AG119" s="107">
        <f t="shared" si="42"/>
        <v>0</v>
      </c>
      <c r="AH119" s="107">
        <f t="shared" si="43"/>
        <v>0</v>
      </c>
      <c r="AI119" s="107">
        <f t="shared" si="44"/>
        <v>0</v>
      </c>
      <c r="AJ119" s="107">
        <f t="shared" si="45"/>
        <v>0</v>
      </c>
      <c r="AK119" s="107">
        <f t="shared" si="46"/>
        <v>0</v>
      </c>
      <c r="AL119" s="107">
        <f t="shared" si="47"/>
        <v>0</v>
      </c>
    </row>
    <row r="120" spans="1:782 1038:1806 2062:2830 3086:3854 4110:4878 5134:5902 6158:6926 7182:7950 8206:8974 9230:9998 10254:11022 11278:12046 12302:13070 13326:14094 14350:15118 15374:16142" ht="15.6">
      <c r="A120" s="41" t="str">
        <f t="shared" si="48"/>
        <v>23..140</v>
      </c>
      <c r="B120" s="169">
        <f>IF(C120&lt;&gt;"",SUBTOTAL(103,$C$13:C120),"")</f>
        <v>108</v>
      </c>
      <c r="C120" s="51" t="s">
        <v>452</v>
      </c>
      <c r="D120" s="47" t="s">
        <v>164</v>
      </c>
      <c r="E120" s="48" t="s">
        <v>47</v>
      </c>
      <c r="F120" s="49">
        <v>45</v>
      </c>
      <c r="G120" s="49">
        <v>0</v>
      </c>
      <c r="H120" s="49">
        <v>45</v>
      </c>
      <c r="I120" s="47" t="s">
        <v>70</v>
      </c>
      <c r="J120" s="158" t="s">
        <v>164</v>
      </c>
      <c r="K120" s="99">
        <v>45</v>
      </c>
      <c r="L120" s="50" t="s">
        <v>47</v>
      </c>
      <c r="M120" s="50" t="s">
        <v>397</v>
      </c>
      <c r="N120" s="99"/>
      <c r="O120" s="50"/>
      <c r="P120" s="50"/>
      <c r="Q120" s="170" t="s">
        <v>422</v>
      </c>
      <c r="R120" s="109"/>
      <c r="S120" s="104">
        <v>45</v>
      </c>
      <c r="T120" s="104"/>
      <c r="U120" s="129"/>
      <c r="V120" s="224">
        <f>VLOOKUP(A120,[180]Đất!A$11:AB$165,7,0)</f>
        <v>45</v>
      </c>
      <c r="W120" s="225">
        <f t="shared" si="34"/>
        <v>0</v>
      </c>
      <c r="X120" s="107">
        <f t="shared" si="35"/>
        <v>1</v>
      </c>
      <c r="Y120" s="107">
        <f t="shared" si="36"/>
        <v>0</v>
      </c>
      <c r="Z120" s="107">
        <f t="shared" si="37"/>
        <v>0</v>
      </c>
      <c r="AA120" s="107">
        <f t="shared" si="38"/>
        <v>0</v>
      </c>
      <c r="AB120" s="107">
        <f t="shared" si="39"/>
        <v>0</v>
      </c>
      <c r="AC120" s="107">
        <f t="shared" si="40"/>
        <v>0</v>
      </c>
      <c r="AD120" s="107">
        <f t="shared" si="41"/>
        <v>0</v>
      </c>
      <c r="AF120" s="107">
        <f t="shared" si="49"/>
        <v>0</v>
      </c>
      <c r="AG120" s="107">
        <f t="shared" si="42"/>
        <v>0</v>
      </c>
      <c r="AH120" s="107">
        <f t="shared" si="43"/>
        <v>0</v>
      </c>
      <c r="AI120" s="107">
        <f t="shared" si="44"/>
        <v>0</v>
      </c>
      <c r="AJ120" s="107">
        <f t="shared" si="45"/>
        <v>0</v>
      </c>
      <c r="AK120" s="107">
        <f t="shared" si="46"/>
        <v>0</v>
      </c>
      <c r="AL120" s="107">
        <f t="shared" si="47"/>
        <v>0</v>
      </c>
    </row>
    <row r="121" spans="1:782 1038:1806 2062:2830 3086:3854 4110:4878 5134:5902 6158:6926 7182:7950 8206:8974 9230:9998 10254:11022 11278:12046 12302:13070 13326:14094 14350:15118 15374:16142" ht="15.6">
      <c r="A121" s="41" t="str">
        <f t="shared" si="48"/>
        <v>23..182</v>
      </c>
      <c r="B121" s="169">
        <f>IF(C121&lt;&gt;"",SUBTOTAL(103,$C$13:C121),"")</f>
        <v>109</v>
      </c>
      <c r="C121" s="51" t="s">
        <v>452</v>
      </c>
      <c r="D121" s="47" t="s">
        <v>193</v>
      </c>
      <c r="E121" s="48" t="s">
        <v>47</v>
      </c>
      <c r="F121" s="49">
        <v>79</v>
      </c>
      <c r="G121" s="49">
        <v>0</v>
      </c>
      <c r="H121" s="49">
        <v>40.200000000000003</v>
      </c>
      <c r="I121" s="47" t="s">
        <v>70</v>
      </c>
      <c r="J121" s="158" t="s">
        <v>193</v>
      </c>
      <c r="K121" s="99">
        <v>79</v>
      </c>
      <c r="L121" s="50" t="s">
        <v>47</v>
      </c>
      <c r="M121" s="50" t="s">
        <v>397</v>
      </c>
      <c r="N121" s="99"/>
      <c r="O121" s="50"/>
      <c r="P121" s="50"/>
      <c r="Q121" s="170" t="s">
        <v>422</v>
      </c>
      <c r="R121" s="109"/>
      <c r="S121" s="104">
        <v>40.200000000000003</v>
      </c>
      <c r="T121" s="104"/>
      <c r="U121" s="129"/>
      <c r="V121" s="224">
        <f>VLOOKUP(A121,[180]Đất!A$11:AB$165,7,0)</f>
        <v>40.200000000000003</v>
      </c>
      <c r="W121" s="225">
        <f t="shared" si="34"/>
        <v>0</v>
      </c>
      <c r="X121" s="107">
        <f t="shared" si="35"/>
        <v>1</v>
      </c>
      <c r="Y121" s="107">
        <f t="shared" si="36"/>
        <v>0</v>
      </c>
      <c r="Z121" s="107">
        <f t="shared" si="37"/>
        <v>0</v>
      </c>
      <c r="AA121" s="107">
        <f t="shared" si="38"/>
        <v>0</v>
      </c>
      <c r="AB121" s="107">
        <f t="shared" si="39"/>
        <v>0</v>
      </c>
      <c r="AC121" s="107">
        <f t="shared" si="40"/>
        <v>0</v>
      </c>
      <c r="AD121" s="107">
        <f t="shared" si="41"/>
        <v>0</v>
      </c>
      <c r="AF121" s="107">
        <f t="shared" si="49"/>
        <v>0</v>
      </c>
      <c r="AG121" s="107">
        <f t="shared" si="42"/>
        <v>0</v>
      </c>
      <c r="AH121" s="107">
        <f t="shared" si="43"/>
        <v>0</v>
      </c>
      <c r="AI121" s="107">
        <f t="shared" si="44"/>
        <v>0</v>
      </c>
      <c r="AJ121" s="107">
        <f t="shared" si="45"/>
        <v>0</v>
      </c>
      <c r="AK121" s="107">
        <f t="shared" si="46"/>
        <v>0</v>
      </c>
      <c r="AL121" s="107">
        <f t="shared" si="47"/>
        <v>0</v>
      </c>
    </row>
    <row r="122" spans="1:782 1038:1806 2062:2830 3086:3854 4110:4878 5134:5902 6158:6926 7182:7950 8206:8974 9230:9998 10254:11022 11278:12046 12302:13070 13326:14094 14350:15118 15374:16142" ht="15.6">
      <c r="A122" s="41" t="str">
        <f t="shared" si="48"/>
        <v>23..183</v>
      </c>
      <c r="B122" s="169">
        <f>IF(C122&lt;&gt;"",SUBTOTAL(103,$C$13:C122),"")</f>
        <v>110</v>
      </c>
      <c r="C122" s="51" t="s">
        <v>428</v>
      </c>
      <c r="D122" s="47" t="s">
        <v>194</v>
      </c>
      <c r="E122" s="48" t="s">
        <v>44</v>
      </c>
      <c r="F122" s="49">
        <v>1155</v>
      </c>
      <c r="G122" s="49">
        <v>0</v>
      </c>
      <c r="H122" s="49">
        <v>881.5</v>
      </c>
      <c r="I122" s="47" t="s">
        <v>70</v>
      </c>
      <c r="J122" s="158">
        <v>183</v>
      </c>
      <c r="K122" s="91">
        <v>1155</v>
      </c>
      <c r="L122" s="50" t="s">
        <v>44</v>
      </c>
      <c r="M122" s="50" t="s">
        <v>363</v>
      </c>
      <c r="N122" s="99">
        <f>F122+G122-K122</f>
        <v>0</v>
      </c>
      <c r="O122" s="50"/>
      <c r="P122" s="50" t="s">
        <v>326</v>
      </c>
      <c r="Q122" s="170" t="s">
        <v>422</v>
      </c>
      <c r="R122" s="109"/>
      <c r="S122" s="104">
        <v>881.5</v>
      </c>
      <c r="T122" s="104"/>
      <c r="U122" s="129" t="s">
        <v>402</v>
      </c>
      <c r="V122" s="224">
        <f>VLOOKUP(A122,[180]Đất!A$11:AB$165,7,0)</f>
        <v>881.5</v>
      </c>
      <c r="W122" s="225">
        <f t="shared" si="34"/>
        <v>0</v>
      </c>
      <c r="X122" s="107">
        <f t="shared" si="35"/>
        <v>0</v>
      </c>
      <c r="Y122" s="107">
        <f t="shared" si="36"/>
        <v>0</v>
      </c>
      <c r="Z122" s="107">
        <f t="shared" si="37"/>
        <v>0</v>
      </c>
      <c r="AA122" s="107">
        <f t="shared" si="38"/>
        <v>0</v>
      </c>
      <c r="AB122" s="107">
        <f t="shared" si="39"/>
        <v>1</v>
      </c>
      <c r="AC122" s="107">
        <f t="shared" si="40"/>
        <v>0</v>
      </c>
      <c r="AD122" s="107">
        <f t="shared" si="41"/>
        <v>0</v>
      </c>
      <c r="AF122" s="107">
        <f t="shared" si="49"/>
        <v>0</v>
      </c>
      <c r="AG122" s="107">
        <f t="shared" si="42"/>
        <v>0</v>
      </c>
      <c r="AH122" s="107">
        <f t="shared" si="43"/>
        <v>0</v>
      </c>
      <c r="AI122" s="107">
        <f t="shared" si="44"/>
        <v>0</v>
      </c>
      <c r="AJ122" s="107">
        <f t="shared" si="45"/>
        <v>0</v>
      </c>
      <c r="AK122" s="107">
        <f t="shared" si="46"/>
        <v>0</v>
      </c>
      <c r="AL122" s="107">
        <f t="shared" si="47"/>
        <v>0</v>
      </c>
    </row>
    <row r="123" spans="1:782 1038:1806 2062:2830 3086:3854 4110:4878 5134:5902 6158:6926 7182:7950 8206:8974 9230:9998 10254:11022 11278:12046 12302:13070 13326:14094 14350:15118 15374:16142" s="222" customFormat="1" ht="140.4">
      <c r="A123" s="41" t="str">
        <f t="shared" si="48"/>
        <v>23..186</v>
      </c>
      <c r="B123" s="223">
        <f>IF(C123&lt;&gt;"",SUBTOTAL(103,$C$13:C123),"")</f>
        <v>111</v>
      </c>
      <c r="C123" s="256" t="s">
        <v>455</v>
      </c>
      <c r="D123" s="210" t="s">
        <v>197</v>
      </c>
      <c r="E123" s="211" t="s">
        <v>44</v>
      </c>
      <c r="F123" s="212">
        <v>1065</v>
      </c>
      <c r="G123" s="212">
        <v>0</v>
      </c>
      <c r="H123" s="212">
        <v>87.5</v>
      </c>
      <c r="I123" s="210" t="s">
        <v>70</v>
      </c>
      <c r="J123" s="213">
        <v>186</v>
      </c>
      <c r="K123" s="214">
        <v>1065</v>
      </c>
      <c r="L123" s="215" t="s">
        <v>44</v>
      </c>
      <c r="M123" s="215" t="s">
        <v>395</v>
      </c>
      <c r="N123" s="99"/>
      <c r="O123" s="50"/>
      <c r="P123" s="50" t="s">
        <v>383</v>
      </c>
      <c r="Q123" s="216" t="s">
        <v>422</v>
      </c>
      <c r="R123" s="257"/>
      <c r="S123" s="258">
        <v>87.5</v>
      </c>
      <c r="T123" s="258"/>
      <c r="U123" s="253" t="s">
        <v>396</v>
      </c>
      <c r="V123" s="224">
        <f>VLOOKUP(A123,[180]Đất!A$11:AB$165,7,0)</f>
        <v>87.5</v>
      </c>
      <c r="W123" s="225">
        <f t="shared" si="34"/>
        <v>0</v>
      </c>
      <c r="X123" s="107">
        <f t="shared" si="35"/>
        <v>0</v>
      </c>
      <c r="Y123" s="107">
        <f t="shared" si="36"/>
        <v>0</v>
      </c>
      <c r="Z123" s="107">
        <f t="shared" si="37"/>
        <v>0</v>
      </c>
      <c r="AA123" s="107">
        <f t="shared" si="38"/>
        <v>0</v>
      </c>
      <c r="AB123" s="107">
        <f t="shared" si="39"/>
        <v>1</v>
      </c>
      <c r="AC123" s="107">
        <f t="shared" si="40"/>
        <v>0</v>
      </c>
      <c r="AD123" s="107">
        <f t="shared" si="41"/>
        <v>0</v>
      </c>
      <c r="AE123" s="41"/>
      <c r="AF123" s="107">
        <f t="shared" si="49"/>
        <v>0</v>
      </c>
      <c r="AG123" s="107">
        <f t="shared" si="42"/>
        <v>0</v>
      </c>
      <c r="AH123" s="107">
        <f t="shared" si="43"/>
        <v>0</v>
      </c>
      <c r="AI123" s="107">
        <f t="shared" si="44"/>
        <v>0</v>
      </c>
      <c r="AJ123" s="107">
        <f t="shared" si="45"/>
        <v>0</v>
      </c>
      <c r="AK123" s="107">
        <f t="shared" si="46"/>
        <v>0</v>
      </c>
      <c r="AL123" s="107">
        <f t="shared" si="47"/>
        <v>0</v>
      </c>
      <c r="AM123" s="41"/>
      <c r="AN123" s="41"/>
      <c r="JJ123" s="41"/>
      <c r="TF123" s="41"/>
      <c r="ADB123" s="41"/>
      <c r="AMX123" s="41"/>
      <c r="AWT123" s="41"/>
      <c r="BGP123" s="41"/>
      <c r="BQL123" s="41"/>
      <c r="CAH123" s="41"/>
      <c r="CKD123" s="41"/>
      <c r="CTZ123" s="41"/>
      <c r="DDV123" s="41"/>
      <c r="DNR123" s="41"/>
      <c r="DXN123" s="41"/>
      <c r="EHJ123" s="41"/>
      <c r="ERF123" s="41"/>
      <c r="FBB123" s="41"/>
      <c r="FKX123" s="41"/>
      <c r="FUT123" s="41"/>
      <c r="GEP123" s="41"/>
      <c r="GOL123" s="41"/>
      <c r="GYH123" s="41"/>
      <c r="HID123" s="41"/>
      <c r="HRZ123" s="41"/>
      <c r="IBV123" s="41"/>
      <c r="ILR123" s="41"/>
      <c r="IVN123" s="41"/>
      <c r="JFJ123" s="41"/>
      <c r="JPF123" s="41"/>
      <c r="JZB123" s="41"/>
      <c r="KIX123" s="41"/>
      <c r="KST123" s="41"/>
      <c r="LCP123" s="41"/>
      <c r="LML123" s="41"/>
      <c r="LWH123" s="41"/>
      <c r="MGD123" s="41"/>
      <c r="MPZ123" s="41"/>
      <c r="MZV123" s="41"/>
      <c r="NJR123" s="41"/>
      <c r="NTN123" s="41"/>
      <c r="ODJ123" s="41"/>
      <c r="ONF123" s="41"/>
      <c r="OXB123" s="41"/>
      <c r="PGX123" s="41"/>
      <c r="PQT123" s="41"/>
      <c r="QAP123" s="41"/>
      <c r="QKL123" s="41"/>
      <c r="QUH123" s="41"/>
      <c r="RED123" s="41"/>
      <c r="RNZ123" s="41"/>
      <c r="RXV123" s="41"/>
      <c r="SHR123" s="41"/>
      <c r="SRN123" s="41"/>
      <c r="TBJ123" s="41"/>
      <c r="TLF123" s="41"/>
      <c r="TVB123" s="41"/>
      <c r="UEX123" s="41"/>
      <c r="UOT123" s="41"/>
      <c r="UYP123" s="41"/>
      <c r="VIL123" s="41"/>
      <c r="VSH123" s="41"/>
      <c r="WCD123" s="41"/>
      <c r="WLZ123" s="41"/>
      <c r="WVV123" s="41"/>
    </row>
    <row r="124" spans="1:782 1038:1806 2062:2830 3086:3854 4110:4878 5134:5902 6158:6926 7182:7950 8206:8974 9230:9998 10254:11022 11278:12046 12302:13070 13326:14094 14350:15118 15374:16142" s="222" customFormat="1" ht="31.2">
      <c r="A124" s="41" t="str">
        <f t="shared" si="48"/>
        <v>23..191</v>
      </c>
      <c r="B124" s="223">
        <f>IF(C124&lt;&gt;"",SUBTOTAL(103,$C$13:C124),"")</f>
        <v>112</v>
      </c>
      <c r="C124" s="220" t="s">
        <v>401</v>
      </c>
      <c r="D124" s="210" t="s">
        <v>200</v>
      </c>
      <c r="E124" s="211" t="s">
        <v>44</v>
      </c>
      <c r="F124" s="212">
        <v>801</v>
      </c>
      <c r="G124" s="212">
        <v>0</v>
      </c>
      <c r="H124" s="212">
        <v>514.70000000000005</v>
      </c>
      <c r="I124" s="210" t="s">
        <v>70</v>
      </c>
      <c r="J124" s="213">
        <v>191</v>
      </c>
      <c r="K124" s="214">
        <v>801</v>
      </c>
      <c r="L124" s="215" t="s">
        <v>44</v>
      </c>
      <c r="M124" s="215" t="s">
        <v>364</v>
      </c>
      <c r="N124" s="99">
        <f>F124+G124-K124</f>
        <v>0</v>
      </c>
      <c r="O124" s="50"/>
      <c r="P124" s="50" t="s">
        <v>326</v>
      </c>
      <c r="Q124" s="216" t="s">
        <v>393</v>
      </c>
      <c r="R124" s="252"/>
      <c r="S124" s="258">
        <v>514.70000000000005</v>
      </c>
      <c r="T124" s="258"/>
      <c r="U124" s="253" t="s">
        <v>394</v>
      </c>
      <c r="V124" s="224" t="e">
        <f>VLOOKUP(A124,[180]Đất!A$11:AB$165,7,0)</f>
        <v>#N/A</v>
      </c>
      <c r="W124" s="225" t="e">
        <f t="shared" si="34"/>
        <v>#N/A</v>
      </c>
      <c r="X124" s="107">
        <f t="shared" si="35"/>
        <v>0</v>
      </c>
      <c r="Y124" s="107">
        <f t="shared" si="36"/>
        <v>0</v>
      </c>
      <c r="Z124" s="107">
        <f t="shared" si="37"/>
        <v>0</v>
      </c>
      <c r="AA124" s="107">
        <f t="shared" si="38"/>
        <v>1</v>
      </c>
      <c r="AB124" s="107">
        <f t="shared" si="39"/>
        <v>0</v>
      </c>
      <c r="AC124" s="107">
        <f t="shared" si="40"/>
        <v>0</v>
      </c>
      <c r="AD124" s="107">
        <f t="shared" si="41"/>
        <v>0</v>
      </c>
      <c r="AE124" s="41"/>
      <c r="AF124" s="107">
        <f t="shared" si="49"/>
        <v>0</v>
      </c>
      <c r="AG124" s="107">
        <f t="shared" si="42"/>
        <v>0</v>
      </c>
      <c r="AH124" s="107">
        <f t="shared" si="43"/>
        <v>0</v>
      </c>
      <c r="AI124" s="107">
        <f t="shared" si="44"/>
        <v>0</v>
      </c>
      <c r="AJ124" s="107">
        <f t="shared" si="45"/>
        <v>0</v>
      </c>
      <c r="AK124" s="107">
        <f t="shared" si="46"/>
        <v>0</v>
      </c>
      <c r="AL124" s="107">
        <f t="shared" si="47"/>
        <v>0</v>
      </c>
      <c r="AM124" s="41"/>
      <c r="AN124" s="41"/>
      <c r="JJ124" s="41"/>
      <c r="TF124" s="41"/>
      <c r="ADB124" s="41"/>
      <c r="AMX124" s="41"/>
      <c r="AWT124" s="41"/>
      <c r="BGP124" s="41"/>
      <c r="BQL124" s="41"/>
      <c r="CAH124" s="41"/>
      <c r="CKD124" s="41"/>
      <c r="CTZ124" s="41"/>
      <c r="DDV124" s="41"/>
      <c r="DNR124" s="41"/>
      <c r="DXN124" s="41"/>
      <c r="EHJ124" s="41"/>
      <c r="ERF124" s="41"/>
      <c r="FBB124" s="41"/>
      <c r="FKX124" s="41"/>
      <c r="FUT124" s="41"/>
      <c r="GEP124" s="41"/>
      <c r="GOL124" s="41"/>
      <c r="GYH124" s="41"/>
      <c r="HID124" s="41"/>
      <c r="HRZ124" s="41"/>
      <c r="IBV124" s="41"/>
      <c r="ILR124" s="41"/>
      <c r="IVN124" s="41"/>
      <c r="JFJ124" s="41"/>
      <c r="JPF124" s="41"/>
      <c r="JZB124" s="41"/>
      <c r="KIX124" s="41"/>
      <c r="KST124" s="41"/>
      <c r="LCP124" s="41"/>
      <c r="LML124" s="41"/>
      <c r="LWH124" s="41"/>
      <c r="MGD124" s="41"/>
      <c r="MPZ124" s="41"/>
      <c r="MZV124" s="41"/>
      <c r="NJR124" s="41"/>
      <c r="NTN124" s="41"/>
      <c r="ODJ124" s="41"/>
      <c r="ONF124" s="41"/>
      <c r="OXB124" s="41"/>
      <c r="PGX124" s="41"/>
      <c r="PQT124" s="41"/>
      <c r="QAP124" s="41"/>
      <c r="QKL124" s="41"/>
      <c r="QUH124" s="41"/>
      <c r="RED124" s="41"/>
      <c r="RNZ124" s="41"/>
      <c r="RXV124" s="41"/>
      <c r="SHR124" s="41"/>
      <c r="SRN124" s="41"/>
      <c r="TBJ124" s="41"/>
      <c r="TLF124" s="41"/>
      <c r="TVB124" s="41"/>
      <c r="UEX124" s="41"/>
      <c r="UOT124" s="41"/>
      <c r="UYP124" s="41"/>
      <c r="VIL124" s="41"/>
      <c r="VSH124" s="41"/>
      <c r="WCD124" s="41"/>
      <c r="WLZ124" s="41"/>
      <c r="WVV124" s="41"/>
    </row>
    <row r="125" spans="1:782 1038:1806 2062:2830 3086:3854 4110:4878 5134:5902 6158:6926 7182:7950 8206:8974 9230:9998 10254:11022 11278:12046 12302:13070 13326:14094 14350:15118 15374:16142" ht="15.6">
      <c r="A125" s="41" t="str">
        <f t="shared" si="48"/>
        <v>23..675</v>
      </c>
      <c r="B125" s="169">
        <f>IF(C125&lt;&gt;"",SUBTOTAL(103,$C$13:C125),"")</f>
        <v>113</v>
      </c>
      <c r="C125" s="51" t="s">
        <v>452</v>
      </c>
      <c r="D125" s="47" t="s">
        <v>99</v>
      </c>
      <c r="E125" s="48" t="s">
        <v>40</v>
      </c>
      <c r="F125" s="49">
        <v>360</v>
      </c>
      <c r="G125" s="49">
        <v>0</v>
      </c>
      <c r="H125" s="49">
        <v>245.7</v>
      </c>
      <c r="I125" s="47" t="s">
        <v>70</v>
      </c>
      <c r="J125" s="158" t="s">
        <v>99</v>
      </c>
      <c r="K125" s="99">
        <v>360</v>
      </c>
      <c r="L125" s="50" t="s">
        <v>40</v>
      </c>
      <c r="M125" s="50" t="s">
        <v>397</v>
      </c>
      <c r="N125" s="99"/>
      <c r="O125" s="50"/>
      <c r="P125" s="50"/>
      <c r="Q125" s="170" t="s">
        <v>422</v>
      </c>
      <c r="R125" s="109"/>
      <c r="S125" s="104">
        <v>245.7</v>
      </c>
      <c r="T125" s="104">
        <v>1</v>
      </c>
      <c r="U125" s="129"/>
      <c r="V125" s="224">
        <f>VLOOKUP(A125,[180]Đất!A$11:AB$165,7,0)</f>
        <v>245.7</v>
      </c>
      <c r="W125" s="225">
        <f t="shared" si="34"/>
        <v>0</v>
      </c>
      <c r="X125" s="107">
        <f t="shared" si="35"/>
        <v>0</v>
      </c>
      <c r="Y125" s="107">
        <f t="shared" si="36"/>
        <v>0</v>
      </c>
      <c r="Z125" s="107">
        <f t="shared" si="37"/>
        <v>1</v>
      </c>
      <c r="AA125" s="107">
        <f t="shared" si="38"/>
        <v>0</v>
      </c>
      <c r="AB125" s="107">
        <f t="shared" si="39"/>
        <v>0</v>
      </c>
      <c r="AC125" s="107">
        <f t="shared" si="40"/>
        <v>0</v>
      </c>
      <c r="AD125" s="107">
        <f t="shared" si="41"/>
        <v>0</v>
      </c>
      <c r="AF125" s="107">
        <f t="shared" si="49"/>
        <v>0</v>
      </c>
      <c r="AG125" s="107">
        <f t="shared" si="42"/>
        <v>0</v>
      </c>
      <c r="AH125" s="107">
        <f t="shared" si="43"/>
        <v>0</v>
      </c>
      <c r="AI125" s="107">
        <f t="shared" si="44"/>
        <v>0</v>
      </c>
      <c r="AJ125" s="107">
        <f t="shared" si="45"/>
        <v>0</v>
      </c>
      <c r="AK125" s="107">
        <f t="shared" si="46"/>
        <v>0</v>
      </c>
      <c r="AL125" s="107">
        <f t="shared" si="47"/>
        <v>0</v>
      </c>
    </row>
    <row r="126" spans="1:782 1038:1806 2062:2830 3086:3854 4110:4878 5134:5902 6158:6926 7182:7950 8206:8974 9230:9998 10254:11022 11278:12046 12302:13070 13326:14094 14350:15118 15374:16142" ht="15.6">
      <c r="A126" s="41" t="str">
        <f t="shared" si="48"/>
        <v>23..676</v>
      </c>
      <c r="B126" s="169">
        <f>IF(C126&lt;&gt;"",SUBTOTAL(103,$C$13:C126),"")</f>
        <v>114</v>
      </c>
      <c r="C126" s="51" t="s">
        <v>427</v>
      </c>
      <c r="D126" s="47" t="s">
        <v>297</v>
      </c>
      <c r="E126" s="48" t="s">
        <v>68</v>
      </c>
      <c r="F126" s="49">
        <v>0</v>
      </c>
      <c r="G126" s="49">
        <v>2825</v>
      </c>
      <c r="H126" s="49">
        <v>1993.2</v>
      </c>
      <c r="I126" s="47">
        <v>23</v>
      </c>
      <c r="J126" s="158">
        <v>48</v>
      </c>
      <c r="K126" s="91">
        <v>2286</v>
      </c>
      <c r="L126" s="50" t="s">
        <v>68</v>
      </c>
      <c r="M126" s="50" t="s">
        <v>380</v>
      </c>
      <c r="N126" s="99"/>
      <c r="O126" s="50" t="s">
        <v>387</v>
      </c>
      <c r="P126" s="50"/>
      <c r="Q126" s="170" t="s">
        <v>422</v>
      </c>
      <c r="R126" s="109"/>
      <c r="S126" s="104">
        <v>1993.2</v>
      </c>
      <c r="T126" s="104">
        <v>1</v>
      </c>
      <c r="U126" s="129" t="s">
        <v>394</v>
      </c>
      <c r="V126" s="224">
        <f>VLOOKUP(A126,[180]Đất!A$11:AB$165,7,0)</f>
        <v>1993.2</v>
      </c>
      <c r="W126" s="225">
        <f t="shared" si="34"/>
        <v>0</v>
      </c>
      <c r="X126" s="107">
        <f t="shared" si="35"/>
        <v>0</v>
      </c>
      <c r="Y126" s="107">
        <f t="shared" si="36"/>
        <v>0</v>
      </c>
      <c r="Z126" s="107">
        <f t="shared" si="37"/>
        <v>0</v>
      </c>
      <c r="AA126" s="107">
        <f t="shared" si="38"/>
        <v>0</v>
      </c>
      <c r="AB126" s="107">
        <f t="shared" si="39"/>
        <v>0</v>
      </c>
      <c r="AC126" s="107">
        <f t="shared" si="40"/>
        <v>0</v>
      </c>
      <c r="AD126" s="107">
        <f t="shared" si="41"/>
        <v>0</v>
      </c>
      <c r="AF126" s="107">
        <f t="shared" si="49"/>
        <v>0</v>
      </c>
      <c r="AG126" s="107">
        <f t="shared" si="42"/>
        <v>0</v>
      </c>
      <c r="AH126" s="107">
        <f t="shared" si="43"/>
        <v>0</v>
      </c>
      <c r="AI126" s="107">
        <f t="shared" si="44"/>
        <v>0</v>
      </c>
      <c r="AJ126" s="107">
        <f t="shared" si="45"/>
        <v>1</v>
      </c>
      <c r="AK126" s="107">
        <f t="shared" si="46"/>
        <v>0</v>
      </c>
      <c r="AL126" s="107">
        <f t="shared" si="47"/>
        <v>0</v>
      </c>
    </row>
    <row r="127" spans="1:782 1038:1806 2062:2830 3086:3854 4110:4878 5134:5902 6158:6926 7182:7950 8206:8974 9230:9998 10254:11022 11278:12046 12302:13070 13326:14094 14350:15118 15374:16142" ht="15.75" customHeight="1">
      <c r="A127" s="41" t="str">
        <f t="shared" si="48"/>
        <v>23..681</v>
      </c>
      <c r="B127" s="169">
        <f>IF(C127&lt;&gt;"",SUBTOTAL(103,$C$13:C127),"")</f>
        <v>115</v>
      </c>
      <c r="C127" s="51" t="s">
        <v>452</v>
      </c>
      <c r="D127" s="47">
        <v>681</v>
      </c>
      <c r="E127" s="48" t="s">
        <v>52</v>
      </c>
      <c r="F127" s="218">
        <v>0</v>
      </c>
      <c r="G127" s="218">
        <v>27</v>
      </c>
      <c r="H127" s="49">
        <v>27</v>
      </c>
      <c r="I127" s="47" t="s">
        <v>70</v>
      </c>
      <c r="J127" s="158">
        <v>1</v>
      </c>
      <c r="K127" s="250">
        <v>256</v>
      </c>
      <c r="L127" s="251" t="s">
        <v>47</v>
      </c>
      <c r="M127" s="50" t="s">
        <v>397</v>
      </c>
      <c r="N127" s="99"/>
      <c r="O127" s="50"/>
      <c r="P127" s="50"/>
      <c r="Q127" s="170" t="s">
        <v>422</v>
      </c>
      <c r="R127" s="109"/>
      <c r="S127" s="104">
        <v>27</v>
      </c>
      <c r="T127" s="104"/>
      <c r="U127" s="129"/>
      <c r="V127" s="224">
        <f>VLOOKUP(A127,[180]Đất!A$11:AB$165,7,0)</f>
        <v>27</v>
      </c>
      <c r="W127" s="225">
        <f t="shared" si="34"/>
        <v>0</v>
      </c>
      <c r="X127" s="107">
        <f t="shared" si="35"/>
        <v>0</v>
      </c>
      <c r="Y127" s="107">
        <f t="shared" si="36"/>
        <v>0</v>
      </c>
      <c r="Z127" s="107">
        <f t="shared" si="37"/>
        <v>0</v>
      </c>
      <c r="AA127" s="107">
        <f t="shared" si="38"/>
        <v>0</v>
      </c>
      <c r="AB127" s="107">
        <f t="shared" si="39"/>
        <v>0</v>
      </c>
      <c r="AC127" s="107">
        <f t="shared" si="40"/>
        <v>0</v>
      </c>
      <c r="AD127" s="107">
        <f t="shared" si="41"/>
        <v>0</v>
      </c>
      <c r="AF127" s="107">
        <f t="shared" si="49"/>
        <v>1</v>
      </c>
      <c r="AG127" s="107">
        <f t="shared" si="42"/>
        <v>0</v>
      </c>
      <c r="AH127" s="107">
        <f t="shared" si="43"/>
        <v>0</v>
      </c>
      <c r="AI127" s="107">
        <f t="shared" si="44"/>
        <v>0</v>
      </c>
      <c r="AJ127" s="107">
        <f t="shared" si="45"/>
        <v>0</v>
      </c>
      <c r="AK127" s="107">
        <f t="shared" si="46"/>
        <v>0</v>
      </c>
      <c r="AL127" s="107">
        <f t="shared" si="47"/>
        <v>0</v>
      </c>
    </row>
    <row r="128" spans="1:782 1038:1806 2062:2830 3086:3854 4110:4878 5134:5902 6158:6926 7182:7950 8206:8974 9230:9998 10254:11022 11278:12046 12302:13070 13326:14094 14350:15118 15374:16142" ht="15.6">
      <c r="A128" s="41" t="str">
        <f t="shared" si="48"/>
        <v>23..42</v>
      </c>
      <c r="B128" s="169">
        <f>IF(C128&lt;&gt;"",SUBTOTAL(103,$C$13:C128),"")</f>
        <v>116</v>
      </c>
      <c r="C128" s="51" t="s">
        <v>452</v>
      </c>
      <c r="D128" s="47">
        <v>42</v>
      </c>
      <c r="E128" s="48" t="s">
        <v>52</v>
      </c>
      <c r="F128" s="218">
        <v>0</v>
      </c>
      <c r="G128" s="218">
        <v>5459</v>
      </c>
      <c r="H128" s="49">
        <v>2307.1999999999998</v>
      </c>
      <c r="I128" s="47" t="s">
        <v>70</v>
      </c>
      <c r="J128" s="158" t="s">
        <v>87</v>
      </c>
      <c r="K128" s="91">
        <v>7729.8</v>
      </c>
      <c r="L128" s="50" t="s">
        <v>47</v>
      </c>
      <c r="M128" s="50" t="s">
        <v>397</v>
      </c>
      <c r="N128" s="99"/>
      <c r="O128" s="50"/>
      <c r="P128" s="50"/>
      <c r="Q128" s="170" t="s">
        <v>422</v>
      </c>
      <c r="R128" s="109"/>
      <c r="S128" s="104">
        <v>2307.1999999999998</v>
      </c>
      <c r="T128" s="104">
        <v>1</v>
      </c>
      <c r="U128" s="129"/>
      <c r="V128" s="224">
        <f>VLOOKUP(A128,[180]Đất!A$11:AB$165,7,0)</f>
        <v>2307.1999999999998</v>
      </c>
      <c r="W128" s="225">
        <f t="shared" si="34"/>
        <v>0</v>
      </c>
      <c r="X128" s="107">
        <f t="shared" si="35"/>
        <v>0</v>
      </c>
      <c r="Y128" s="107">
        <f t="shared" si="36"/>
        <v>0</v>
      </c>
      <c r="Z128" s="107">
        <f t="shared" si="37"/>
        <v>0</v>
      </c>
      <c r="AA128" s="107">
        <f t="shared" si="38"/>
        <v>0</v>
      </c>
      <c r="AB128" s="107">
        <f t="shared" si="39"/>
        <v>0</v>
      </c>
      <c r="AC128" s="107">
        <f t="shared" si="40"/>
        <v>0</v>
      </c>
      <c r="AD128" s="107">
        <f t="shared" si="41"/>
        <v>0</v>
      </c>
      <c r="AF128" s="107">
        <f t="shared" si="49"/>
        <v>0</v>
      </c>
      <c r="AG128" s="107">
        <f t="shared" si="42"/>
        <v>0</v>
      </c>
      <c r="AH128" s="107">
        <f t="shared" si="43"/>
        <v>0</v>
      </c>
      <c r="AI128" s="107">
        <f t="shared" si="44"/>
        <v>0</v>
      </c>
      <c r="AJ128" s="107">
        <f t="shared" si="45"/>
        <v>0</v>
      </c>
      <c r="AK128" s="107">
        <f t="shared" si="46"/>
        <v>1</v>
      </c>
      <c r="AL128" s="107">
        <f t="shared" si="47"/>
        <v>0</v>
      </c>
    </row>
    <row r="129" spans="1:38" s="110" customFormat="1" ht="15.6">
      <c r="A129" s="110" t="str">
        <f t="shared" si="48"/>
        <v>23..194</v>
      </c>
      <c r="B129" s="188">
        <f>IF(C129&lt;&gt;"",SUBTOTAL(103,$C$13:C129),"")</f>
        <v>117</v>
      </c>
      <c r="C129" s="189" t="s">
        <v>452</v>
      </c>
      <c r="D129" s="190" t="s">
        <v>203</v>
      </c>
      <c r="E129" s="190" t="s">
        <v>40</v>
      </c>
      <c r="F129" s="191">
        <v>320</v>
      </c>
      <c r="G129" s="191">
        <v>0</v>
      </c>
      <c r="H129" s="191">
        <v>246.8</v>
      </c>
      <c r="I129" s="190" t="s">
        <v>70</v>
      </c>
      <c r="J129" s="192" t="s">
        <v>203</v>
      </c>
      <c r="K129" s="193">
        <v>320</v>
      </c>
      <c r="L129" s="192" t="s">
        <v>40</v>
      </c>
      <c r="M129" s="98" t="s">
        <v>397</v>
      </c>
      <c r="N129" s="194">
        <v>-73.199999999999989</v>
      </c>
      <c r="O129" s="195"/>
      <c r="P129" s="98"/>
      <c r="Q129" s="196" t="s">
        <v>424</v>
      </c>
      <c r="R129" s="197"/>
      <c r="S129" s="187">
        <v>246.8</v>
      </c>
      <c r="T129" s="187"/>
      <c r="U129" s="111"/>
      <c r="V129" s="224">
        <f>VLOOKUP(A129,[180]Đất!A$11:AB$165,7,0)</f>
        <v>246.8</v>
      </c>
      <c r="W129" s="225">
        <f t="shared" si="34"/>
        <v>0</v>
      </c>
      <c r="X129" s="107">
        <f t="shared" si="35"/>
        <v>0</v>
      </c>
      <c r="Y129" s="107">
        <f t="shared" si="36"/>
        <v>0</v>
      </c>
      <c r="Z129" s="107">
        <f t="shared" si="37"/>
        <v>1</v>
      </c>
      <c r="AA129" s="107">
        <f t="shared" si="38"/>
        <v>0</v>
      </c>
      <c r="AB129" s="107">
        <f t="shared" si="39"/>
        <v>0</v>
      </c>
      <c r="AC129" s="107">
        <f t="shared" si="40"/>
        <v>0</v>
      </c>
      <c r="AD129" s="107">
        <f t="shared" si="41"/>
        <v>0</v>
      </c>
      <c r="AE129" s="41"/>
      <c r="AF129" s="107">
        <f t="shared" si="49"/>
        <v>0</v>
      </c>
      <c r="AG129" s="107">
        <f t="shared" si="42"/>
        <v>0</v>
      </c>
      <c r="AH129" s="107">
        <f t="shared" si="43"/>
        <v>0</v>
      </c>
      <c r="AI129" s="107">
        <f t="shared" si="44"/>
        <v>0</v>
      </c>
      <c r="AJ129" s="107">
        <f t="shared" si="45"/>
        <v>0</v>
      </c>
      <c r="AK129" s="107">
        <f t="shared" si="46"/>
        <v>0</v>
      </c>
      <c r="AL129" s="107">
        <f t="shared" si="47"/>
        <v>0</v>
      </c>
    </row>
    <row r="130" spans="1:38" s="110" customFormat="1" ht="15.6">
      <c r="A130" s="110" t="str">
        <f t="shared" si="48"/>
        <v>23..226</v>
      </c>
      <c r="B130" s="188">
        <f>IF(C130&lt;&gt;"",SUBTOTAL(103,$C$13:C130),"")</f>
        <v>118</v>
      </c>
      <c r="C130" s="189" t="s">
        <v>452</v>
      </c>
      <c r="D130" s="190" t="s">
        <v>180</v>
      </c>
      <c r="E130" s="190" t="s">
        <v>44</v>
      </c>
      <c r="F130" s="191">
        <v>429</v>
      </c>
      <c r="G130" s="191">
        <v>0</v>
      </c>
      <c r="H130" s="191">
        <v>325.3</v>
      </c>
      <c r="I130" s="190" t="s">
        <v>70</v>
      </c>
      <c r="J130" s="192" t="s">
        <v>180</v>
      </c>
      <c r="K130" s="193">
        <v>429</v>
      </c>
      <c r="L130" s="192" t="s">
        <v>44</v>
      </c>
      <c r="M130" s="198" t="s">
        <v>389</v>
      </c>
      <c r="N130" s="194">
        <v>-103.69999999999999</v>
      </c>
      <c r="O130" s="195"/>
      <c r="P130" s="98"/>
      <c r="Q130" s="196" t="s">
        <v>424</v>
      </c>
      <c r="R130" s="197"/>
      <c r="S130" s="187">
        <v>325.3</v>
      </c>
      <c r="T130" s="187"/>
      <c r="U130" s="111"/>
      <c r="V130" s="224">
        <f>VLOOKUP(A130,[180]Đất!A$11:AB$165,7,0)</f>
        <v>325.3</v>
      </c>
      <c r="W130" s="225">
        <f t="shared" si="34"/>
        <v>0</v>
      </c>
      <c r="X130" s="107">
        <f t="shared" si="35"/>
        <v>0</v>
      </c>
      <c r="Y130" s="107">
        <f t="shared" si="36"/>
        <v>0</v>
      </c>
      <c r="Z130" s="107">
        <f t="shared" si="37"/>
        <v>1</v>
      </c>
      <c r="AA130" s="107">
        <f t="shared" si="38"/>
        <v>0</v>
      </c>
      <c r="AB130" s="107">
        <f t="shared" si="39"/>
        <v>0</v>
      </c>
      <c r="AC130" s="107">
        <f t="shared" si="40"/>
        <v>0</v>
      </c>
      <c r="AD130" s="107">
        <f t="shared" si="41"/>
        <v>0</v>
      </c>
      <c r="AE130" s="41"/>
      <c r="AF130" s="107">
        <f t="shared" si="49"/>
        <v>0</v>
      </c>
      <c r="AG130" s="107">
        <f t="shared" si="42"/>
        <v>0</v>
      </c>
      <c r="AH130" s="107">
        <f t="shared" si="43"/>
        <v>0</v>
      </c>
      <c r="AI130" s="107">
        <f t="shared" si="44"/>
        <v>0</v>
      </c>
      <c r="AJ130" s="107">
        <f t="shared" si="45"/>
        <v>0</v>
      </c>
      <c r="AK130" s="107">
        <f t="shared" si="46"/>
        <v>0</v>
      </c>
      <c r="AL130" s="107">
        <f t="shared" si="47"/>
        <v>0</v>
      </c>
    </row>
    <row r="131" spans="1:38" s="110" customFormat="1" ht="15.6">
      <c r="A131" s="110" t="str">
        <f t="shared" si="48"/>
        <v>23..235</v>
      </c>
      <c r="B131" s="188">
        <f>IF(C131&lt;&gt;"",SUBTOTAL(103,$C$13:C131),"")</f>
        <v>119</v>
      </c>
      <c r="C131" s="189" t="s">
        <v>453</v>
      </c>
      <c r="D131" s="190" t="s">
        <v>231</v>
      </c>
      <c r="E131" s="190" t="s">
        <v>44</v>
      </c>
      <c r="F131" s="191">
        <v>652</v>
      </c>
      <c r="G131" s="191">
        <v>0</v>
      </c>
      <c r="H131" s="191">
        <v>583.6</v>
      </c>
      <c r="I131" s="190" t="s">
        <v>70</v>
      </c>
      <c r="J131" s="192">
        <v>235</v>
      </c>
      <c r="K131" s="193">
        <v>652</v>
      </c>
      <c r="L131" s="192" t="s">
        <v>44</v>
      </c>
      <c r="M131" s="98" t="s">
        <v>367</v>
      </c>
      <c r="N131" s="194">
        <v>-68.399999999999977</v>
      </c>
      <c r="O131" s="195"/>
      <c r="P131" s="98" t="s">
        <v>368</v>
      </c>
      <c r="Q131" s="196" t="s">
        <v>424</v>
      </c>
      <c r="R131" s="197"/>
      <c r="S131" s="187">
        <v>583.6</v>
      </c>
      <c r="T131" s="187">
        <v>1</v>
      </c>
      <c r="U131" s="111" t="s">
        <v>394</v>
      </c>
      <c r="V131" s="224">
        <f>VLOOKUP(A131,[180]Đất!A$11:AB$165,7,0)</f>
        <v>583.6</v>
      </c>
      <c r="W131" s="225">
        <f t="shared" si="34"/>
        <v>0</v>
      </c>
      <c r="X131" s="107">
        <f t="shared" si="35"/>
        <v>0</v>
      </c>
      <c r="Y131" s="107">
        <f t="shared" si="36"/>
        <v>0</v>
      </c>
      <c r="Z131" s="107">
        <f t="shared" si="37"/>
        <v>0</v>
      </c>
      <c r="AA131" s="107">
        <f t="shared" si="38"/>
        <v>1</v>
      </c>
      <c r="AB131" s="107">
        <f t="shared" si="39"/>
        <v>0</v>
      </c>
      <c r="AC131" s="107">
        <f t="shared" si="40"/>
        <v>0</v>
      </c>
      <c r="AD131" s="107">
        <f t="shared" si="41"/>
        <v>0</v>
      </c>
      <c r="AE131" s="41"/>
      <c r="AF131" s="107">
        <f t="shared" si="49"/>
        <v>0</v>
      </c>
      <c r="AG131" s="107">
        <f t="shared" si="42"/>
        <v>0</v>
      </c>
      <c r="AH131" s="107">
        <f t="shared" si="43"/>
        <v>0</v>
      </c>
      <c r="AI131" s="107">
        <f t="shared" si="44"/>
        <v>0</v>
      </c>
      <c r="AJ131" s="107">
        <f t="shared" si="45"/>
        <v>0</v>
      </c>
      <c r="AK131" s="107">
        <f t="shared" si="46"/>
        <v>0</v>
      </c>
      <c r="AL131" s="107">
        <f t="shared" si="47"/>
        <v>0</v>
      </c>
    </row>
    <row r="132" spans="1:38" s="110" customFormat="1" ht="15.6">
      <c r="A132" s="110" t="str">
        <f t="shared" si="48"/>
        <v>23..258</v>
      </c>
      <c r="B132" s="188">
        <f>IF(C132&lt;&gt;"",SUBTOTAL(103,$C$13:C132),"")</f>
        <v>120</v>
      </c>
      <c r="C132" s="189" t="s">
        <v>452</v>
      </c>
      <c r="D132" s="190" t="s">
        <v>184</v>
      </c>
      <c r="E132" s="190" t="s">
        <v>52</v>
      </c>
      <c r="F132" s="191">
        <v>49</v>
      </c>
      <c r="G132" s="191">
        <v>0</v>
      </c>
      <c r="H132" s="191">
        <v>47.3</v>
      </c>
      <c r="I132" s="190" t="s">
        <v>70</v>
      </c>
      <c r="J132" s="192" t="s">
        <v>184</v>
      </c>
      <c r="K132" s="193">
        <v>49</v>
      </c>
      <c r="L132" s="192" t="s">
        <v>52</v>
      </c>
      <c r="M132" s="98" t="s">
        <v>397</v>
      </c>
      <c r="N132" s="194">
        <v>-1.7000000000000028</v>
      </c>
      <c r="O132" s="195"/>
      <c r="P132" s="98"/>
      <c r="Q132" s="196" t="s">
        <v>424</v>
      </c>
      <c r="R132" s="197"/>
      <c r="S132" s="187">
        <v>47.3</v>
      </c>
      <c r="T132" s="187"/>
      <c r="U132" s="111"/>
      <c r="V132" s="224">
        <f>VLOOKUP(A132,[180]Đất!A$11:AB$165,7,0)</f>
        <v>47.3</v>
      </c>
      <c r="W132" s="225">
        <f t="shared" si="34"/>
        <v>0</v>
      </c>
      <c r="X132" s="107">
        <f t="shared" si="35"/>
        <v>1</v>
      </c>
      <c r="Y132" s="107">
        <f t="shared" si="36"/>
        <v>0</v>
      </c>
      <c r="Z132" s="107">
        <f t="shared" si="37"/>
        <v>0</v>
      </c>
      <c r="AA132" s="107">
        <f t="shared" si="38"/>
        <v>0</v>
      </c>
      <c r="AB132" s="107">
        <f t="shared" si="39"/>
        <v>0</v>
      </c>
      <c r="AC132" s="107">
        <f t="shared" si="40"/>
        <v>0</v>
      </c>
      <c r="AD132" s="107">
        <f t="shared" si="41"/>
        <v>0</v>
      </c>
      <c r="AE132" s="41"/>
      <c r="AF132" s="107">
        <f t="shared" si="49"/>
        <v>0</v>
      </c>
      <c r="AG132" s="107">
        <f t="shared" si="42"/>
        <v>0</v>
      </c>
      <c r="AH132" s="107">
        <f t="shared" si="43"/>
        <v>0</v>
      </c>
      <c r="AI132" s="107">
        <f t="shared" si="44"/>
        <v>0</v>
      </c>
      <c r="AJ132" s="107">
        <f t="shared" si="45"/>
        <v>0</v>
      </c>
      <c r="AK132" s="107">
        <f t="shared" si="46"/>
        <v>0</v>
      </c>
      <c r="AL132" s="107">
        <f t="shared" si="47"/>
        <v>0</v>
      </c>
    </row>
    <row r="133" spans="1:38" s="110" customFormat="1" ht="15.6">
      <c r="A133" s="110" t="str">
        <f t="shared" si="48"/>
        <v>23..259</v>
      </c>
      <c r="B133" s="188">
        <f>IF(C133&lt;&gt;"",SUBTOTAL(103,$C$13:C133),"")</f>
        <v>121</v>
      </c>
      <c r="C133" s="189" t="s">
        <v>452</v>
      </c>
      <c r="D133" s="190" t="s">
        <v>185</v>
      </c>
      <c r="E133" s="190" t="s">
        <v>52</v>
      </c>
      <c r="F133" s="191">
        <v>14</v>
      </c>
      <c r="G133" s="191">
        <v>0</v>
      </c>
      <c r="H133" s="191">
        <v>0</v>
      </c>
      <c r="I133" s="190" t="s">
        <v>70</v>
      </c>
      <c r="J133" s="192" t="s">
        <v>185</v>
      </c>
      <c r="K133" s="193">
        <v>14</v>
      </c>
      <c r="L133" s="192" t="s">
        <v>52</v>
      </c>
      <c r="M133" s="98" t="s">
        <v>397</v>
      </c>
      <c r="N133" s="194">
        <v>-14</v>
      </c>
      <c r="O133" s="195"/>
      <c r="P133" s="98"/>
      <c r="Q133" s="196">
        <v>0</v>
      </c>
      <c r="R133" s="197"/>
      <c r="S133" s="187">
        <v>0</v>
      </c>
      <c r="T133" s="187"/>
      <c r="U133" s="111"/>
      <c r="V133" s="224">
        <f>VLOOKUP(A133,[180]Đất!A$11:AB$165,7,0)</f>
        <v>0</v>
      </c>
      <c r="W133" s="225">
        <f t="shared" si="34"/>
        <v>0</v>
      </c>
      <c r="X133" s="107">
        <f t="shared" si="35"/>
        <v>1</v>
      </c>
      <c r="Y133" s="107">
        <f t="shared" si="36"/>
        <v>0</v>
      </c>
      <c r="Z133" s="107">
        <f t="shared" si="37"/>
        <v>0</v>
      </c>
      <c r="AA133" s="107">
        <f t="shared" si="38"/>
        <v>0</v>
      </c>
      <c r="AB133" s="107">
        <f t="shared" si="39"/>
        <v>0</v>
      </c>
      <c r="AC133" s="107">
        <f t="shared" si="40"/>
        <v>0</v>
      </c>
      <c r="AD133" s="107">
        <f t="shared" si="41"/>
        <v>0</v>
      </c>
      <c r="AE133" s="41"/>
      <c r="AF133" s="107">
        <f t="shared" si="49"/>
        <v>0</v>
      </c>
      <c r="AG133" s="107">
        <f t="shared" si="42"/>
        <v>0</v>
      </c>
      <c r="AH133" s="107">
        <f t="shared" si="43"/>
        <v>0</v>
      </c>
      <c r="AI133" s="107">
        <f t="shared" si="44"/>
        <v>0</v>
      </c>
      <c r="AJ133" s="107">
        <f t="shared" si="45"/>
        <v>0</v>
      </c>
      <c r="AK133" s="107">
        <f t="shared" si="46"/>
        <v>0</v>
      </c>
      <c r="AL133" s="107">
        <f t="shared" si="47"/>
        <v>0</v>
      </c>
    </row>
    <row r="134" spans="1:38" s="110" customFormat="1" ht="15.6">
      <c r="A134" s="110" t="str">
        <f t="shared" si="48"/>
        <v>23..271</v>
      </c>
      <c r="B134" s="188">
        <f>IF(C134&lt;&gt;"",SUBTOTAL(103,$C$13:C134),"")</f>
        <v>122</v>
      </c>
      <c r="C134" s="189" t="s">
        <v>452</v>
      </c>
      <c r="D134" s="190" t="s">
        <v>252</v>
      </c>
      <c r="E134" s="190" t="s">
        <v>52</v>
      </c>
      <c r="F134" s="191">
        <v>22</v>
      </c>
      <c r="G134" s="191">
        <v>0</v>
      </c>
      <c r="H134" s="191">
        <v>0</v>
      </c>
      <c r="I134" s="190" t="s">
        <v>70</v>
      </c>
      <c r="J134" s="192" t="s">
        <v>252</v>
      </c>
      <c r="K134" s="193">
        <v>22</v>
      </c>
      <c r="L134" s="192" t="s">
        <v>52</v>
      </c>
      <c r="M134" s="98" t="s">
        <v>397</v>
      </c>
      <c r="N134" s="194">
        <v>-22</v>
      </c>
      <c r="O134" s="195"/>
      <c r="P134" s="98"/>
      <c r="Q134" s="196">
        <v>0</v>
      </c>
      <c r="R134" s="197"/>
      <c r="S134" s="187">
        <v>0</v>
      </c>
      <c r="T134" s="187"/>
      <c r="U134" s="111"/>
      <c r="V134" s="224">
        <f>VLOOKUP(A134,[180]Đất!A$11:AB$165,7,0)</f>
        <v>0</v>
      </c>
      <c r="W134" s="225">
        <f t="shared" si="34"/>
        <v>0</v>
      </c>
      <c r="X134" s="107">
        <f t="shared" si="35"/>
        <v>1</v>
      </c>
      <c r="Y134" s="107">
        <f t="shared" si="36"/>
        <v>0</v>
      </c>
      <c r="Z134" s="107">
        <f t="shared" si="37"/>
        <v>0</v>
      </c>
      <c r="AA134" s="107">
        <f t="shared" si="38"/>
        <v>0</v>
      </c>
      <c r="AB134" s="107">
        <f t="shared" si="39"/>
        <v>0</v>
      </c>
      <c r="AC134" s="107">
        <f t="shared" si="40"/>
        <v>0</v>
      </c>
      <c r="AD134" s="107">
        <f t="shared" si="41"/>
        <v>0</v>
      </c>
      <c r="AE134" s="41"/>
      <c r="AF134" s="107">
        <f t="shared" si="49"/>
        <v>0</v>
      </c>
      <c r="AG134" s="107">
        <f t="shared" si="42"/>
        <v>0</v>
      </c>
      <c r="AH134" s="107">
        <f t="shared" si="43"/>
        <v>0</v>
      </c>
      <c r="AI134" s="107">
        <f t="shared" si="44"/>
        <v>0</v>
      </c>
      <c r="AJ134" s="107">
        <f t="shared" si="45"/>
        <v>0</v>
      </c>
      <c r="AK134" s="107">
        <f t="shared" si="46"/>
        <v>0</v>
      </c>
      <c r="AL134" s="107">
        <f t="shared" si="47"/>
        <v>0</v>
      </c>
    </row>
    <row r="135" spans="1:38" s="110" customFormat="1" ht="15.6">
      <c r="A135" s="110" t="str">
        <f t="shared" si="48"/>
        <v>23..273</v>
      </c>
      <c r="B135" s="188">
        <f>IF(C135&lt;&gt;"",SUBTOTAL(103,$C$13:C135),"")</f>
        <v>123</v>
      </c>
      <c r="C135" s="189" t="s">
        <v>452</v>
      </c>
      <c r="D135" s="190" t="s">
        <v>254</v>
      </c>
      <c r="E135" s="190" t="s">
        <v>52</v>
      </c>
      <c r="F135" s="191">
        <v>19</v>
      </c>
      <c r="G135" s="191">
        <v>0</v>
      </c>
      <c r="H135" s="191">
        <v>17.3</v>
      </c>
      <c r="I135" s="190" t="s">
        <v>70</v>
      </c>
      <c r="J135" s="192" t="s">
        <v>254</v>
      </c>
      <c r="K135" s="193">
        <v>19</v>
      </c>
      <c r="L135" s="192" t="s">
        <v>52</v>
      </c>
      <c r="M135" s="98" t="s">
        <v>397</v>
      </c>
      <c r="N135" s="194">
        <v>-1.6999999999999993</v>
      </c>
      <c r="O135" s="195"/>
      <c r="P135" s="98"/>
      <c r="Q135" s="196" t="s">
        <v>424</v>
      </c>
      <c r="R135" s="197"/>
      <c r="S135" s="187">
        <v>17.3</v>
      </c>
      <c r="T135" s="187"/>
      <c r="U135" s="111"/>
      <c r="V135" s="224">
        <f>VLOOKUP(A135,[180]Đất!A$11:AB$165,7,0)</f>
        <v>17.3</v>
      </c>
      <c r="W135" s="225">
        <f t="shared" si="34"/>
        <v>0</v>
      </c>
      <c r="X135" s="107">
        <f t="shared" si="35"/>
        <v>1</v>
      </c>
      <c r="Y135" s="107">
        <f t="shared" si="36"/>
        <v>0</v>
      </c>
      <c r="Z135" s="107">
        <f t="shared" si="37"/>
        <v>0</v>
      </c>
      <c r="AA135" s="107">
        <f t="shared" si="38"/>
        <v>0</v>
      </c>
      <c r="AB135" s="107">
        <f t="shared" si="39"/>
        <v>0</v>
      </c>
      <c r="AC135" s="107">
        <f t="shared" si="40"/>
        <v>0</v>
      </c>
      <c r="AD135" s="107">
        <f t="shared" si="41"/>
        <v>0</v>
      </c>
      <c r="AE135" s="41"/>
      <c r="AF135" s="107">
        <f t="shared" si="49"/>
        <v>0</v>
      </c>
      <c r="AG135" s="107">
        <f t="shared" si="42"/>
        <v>0</v>
      </c>
      <c r="AH135" s="107">
        <f t="shared" si="43"/>
        <v>0</v>
      </c>
      <c r="AI135" s="107">
        <f t="shared" si="44"/>
        <v>0</v>
      </c>
      <c r="AJ135" s="107">
        <f t="shared" si="45"/>
        <v>0</v>
      </c>
      <c r="AK135" s="107">
        <f t="shared" si="46"/>
        <v>0</v>
      </c>
      <c r="AL135" s="107">
        <f t="shared" si="47"/>
        <v>0</v>
      </c>
    </row>
    <row r="136" spans="1:38" s="110" customFormat="1" ht="15.6">
      <c r="A136" s="110" t="str">
        <f t="shared" si="48"/>
        <v>23..274</v>
      </c>
      <c r="B136" s="188">
        <f>IF(C136&lt;&gt;"",SUBTOTAL(103,$C$13:C136),"")</f>
        <v>124</v>
      </c>
      <c r="C136" s="189" t="s">
        <v>452</v>
      </c>
      <c r="D136" s="190" t="s">
        <v>255</v>
      </c>
      <c r="E136" s="190" t="s">
        <v>52</v>
      </c>
      <c r="F136" s="191">
        <v>77</v>
      </c>
      <c r="G136" s="191">
        <v>0</v>
      </c>
      <c r="H136" s="191">
        <v>71.8</v>
      </c>
      <c r="I136" s="190" t="s">
        <v>70</v>
      </c>
      <c r="J136" s="192" t="s">
        <v>255</v>
      </c>
      <c r="K136" s="193">
        <v>77</v>
      </c>
      <c r="L136" s="192" t="s">
        <v>52</v>
      </c>
      <c r="M136" s="98" t="s">
        <v>397</v>
      </c>
      <c r="N136" s="194">
        <v>-5.2000000000000028</v>
      </c>
      <c r="O136" s="195"/>
      <c r="P136" s="98"/>
      <c r="Q136" s="196" t="s">
        <v>424</v>
      </c>
      <c r="R136" s="197"/>
      <c r="S136" s="187">
        <v>71.8</v>
      </c>
      <c r="T136" s="187"/>
      <c r="U136" s="111"/>
      <c r="V136" s="224">
        <f>VLOOKUP(A136,[180]Đất!A$11:AB$165,7,0)</f>
        <v>71.8</v>
      </c>
      <c r="W136" s="225">
        <f t="shared" si="34"/>
        <v>0</v>
      </c>
      <c r="X136" s="107">
        <f t="shared" si="35"/>
        <v>1</v>
      </c>
      <c r="Y136" s="107">
        <f t="shared" si="36"/>
        <v>0</v>
      </c>
      <c r="Z136" s="107">
        <f t="shared" si="37"/>
        <v>0</v>
      </c>
      <c r="AA136" s="107">
        <f t="shared" si="38"/>
        <v>0</v>
      </c>
      <c r="AB136" s="107">
        <f t="shared" si="39"/>
        <v>0</v>
      </c>
      <c r="AC136" s="107">
        <f t="shared" si="40"/>
        <v>0</v>
      </c>
      <c r="AD136" s="107">
        <f t="shared" si="41"/>
        <v>0</v>
      </c>
      <c r="AE136" s="41"/>
      <c r="AF136" s="107">
        <f t="shared" si="49"/>
        <v>0</v>
      </c>
      <c r="AG136" s="107">
        <f t="shared" si="42"/>
        <v>0</v>
      </c>
      <c r="AH136" s="107">
        <f t="shared" si="43"/>
        <v>0</v>
      </c>
      <c r="AI136" s="107">
        <f t="shared" si="44"/>
        <v>0</v>
      </c>
      <c r="AJ136" s="107">
        <f t="shared" si="45"/>
        <v>0</v>
      </c>
      <c r="AK136" s="107">
        <f t="shared" si="46"/>
        <v>0</v>
      </c>
      <c r="AL136" s="107">
        <f t="shared" si="47"/>
        <v>0</v>
      </c>
    </row>
    <row r="137" spans="1:38" s="110" customFormat="1" ht="15.6">
      <c r="A137" s="110" t="str">
        <f t="shared" si="48"/>
        <v>23..275</v>
      </c>
      <c r="B137" s="188">
        <f>IF(C137&lt;&gt;"",SUBTOTAL(103,$C$13:C137),"")</f>
        <v>125</v>
      </c>
      <c r="C137" s="189" t="s">
        <v>452</v>
      </c>
      <c r="D137" s="190" t="s">
        <v>256</v>
      </c>
      <c r="E137" s="190" t="s">
        <v>52</v>
      </c>
      <c r="F137" s="191">
        <v>34</v>
      </c>
      <c r="G137" s="191">
        <v>0</v>
      </c>
      <c r="H137" s="191">
        <v>34</v>
      </c>
      <c r="I137" s="190" t="s">
        <v>70</v>
      </c>
      <c r="J137" s="192" t="s">
        <v>256</v>
      </c>
      <c r="K137" s="193">
        <v>34</v>
      </c>
      <c r="L137" s="192" t="s">
        <v>52</v>
      </c>
      <c r="M137" s="98" t="s">
        <v>397</v>
      </c>
      <c r="N137" s="194"/>
      <c r="O137" s="195"/>
      <c r="P137" s="98"/>
      <c r="Q137" s="196" t="s">
        <v>424</v>
      </c>
      <c r="R137" s="197"/>
      <c r="S137" s="187">
        <v>34</v>
      </c>
      <c r="T137" s="187"/>
      <c r="U137" s="111"/>
      <c r="V137" s="224">
        <f>VLOOKUP(A137,[180]Đất!A$11:AB$165,7,0)</f>
        <v>34</v>
      </c>
      <c r="W137" s="225">
        <f t="shared" si="34"/>
        <v>0</v>
      </c>
      <c r="X137" s="107">
        <f t="shared" si="35"/>
        <v>1</v>
      </c>
      <c r="Y137" s="107">
        <f t="shared" si="36"/>
        <v>0</v>
      </c>
      <c r="Z137" s="107">
        <f t="shared" si="37"/>
        <v>0</v>
      </c>
      <c r="AA137" s="107">
        <f t="shared" si="38"/>
        <v>0</v>
      </c>
      <c r="AB137" s="107">
        <f t="shared" si="39"/>
        <v>0</v>
      </c>
      <c r="AC137" s="107">
        <f t="shared" si="40"/>
        <v>0</v>
      </c>
      <c r="AD137" s="107">
        <f t="shared" si="41"/>
        <v>0</v>
      </c>
      <c r="AE137" s="41"/>
      <c r="AF137" s="107">
        <f t="shared" si="49"/>
        <v>0</v>
      </c>
      <c r="AG137" s="107">
        <f t="shared" si="42"/>
        <v>0</v>
      </c>
      <c r="AH137" s="107">
        <f t="shared" si="43"/>
        <v>0</v>
      </c>
      <c r="AI137" s="107">
        <f t="shared" si="44"/>
        <v>0</v>
      </c>
      <c r="AJ137" s="107">
        <f t="shared" si="45"/>
        <v>0</v>
      </c>
      <c r="AK137" s="107">
        <f t="shared" si="46"/>
        <v>0</v>
      </c>
      <c r="AL137" s="107">
        <f t="shared" si="47"/>
        <v>0</v>
      </c>
    </row>
    <row r="138" spans="1:38" s="110" customFormat="1" ht="15.6">
      <c r="A138" s="110" t="str">
        <f t="shared" si="48"/>
        <v>23..284</v>
      </c>
      <c r="B138" s="188">
        <f>IF(C138&lt;&gt;"",SUBTOTAL(103,$C$13:C138),"")</f>
        <v>126</v>
      </c>
      <c r="C138" s="189" t="s">
        <v>452</v>
      </c>
      <c r="D138" s="190" t="s">
        <v>263</v>
      </c>
      <c r="E138" s="190" t="s">
        <v>52</v>
      </c>
      <c r="F138" s="191">
        <v>57</v>
      </c>
      <c r="G138" s="191">
        <v>0</v>
      </c>
      <c r="H138" s="191">
        <v>0.3</v>
      </c>
      <c r="I138" s="190" t="s">
        <v>70</v>
      </c>
      <c r="J138" s="192" t="s">
        <v>263</v>
      </c>
      <c r="K138" s="193">
        <v>57</v>
      </c>
      <c r="L138" s="192" t="s">
        <v>52</v>
      </c>
      <c r="M138" s="98" t="s">
        <v>397</v>
      </c>
      <c r="N138" s="194">
        <v>-56.7</v>
      </c>
      <c r="O138" s="195"/>
      <c r="P138" s="98"/>
      <c r="Q138" s="196" t="s">
        <v>424</v>
      </c>
      <c r="R138" s="197"/>
      <c r="S138" s="187">
        <v>0.3</v>
      </c>
      <c r="T138" s="187"/>
      <c r="U138" s="111"/>
      <c r="V138" s="224">
        <f>VLOOKUP(A138,[180]Đất!A$11:AB$165,7,0)</f>
        <v>0.3</v>
      </c>
      <c r="W138" s="225">
        <f t="shared" si="34"/>
        <v>0</v>
      </c>
      <c r="X138" s="107">
        <f t="shared" si="35"/>
        <v>1</v>
      </c>
      <c r="Y138" s="107">
        <f t="shared" si="36"/>
        <v>0</v>
      </c>
      <c r="Z138" s="107">
        <f t="shared" si="37"/>
        <v>0</v>
      </c>
      <c r="AA138" s="107">
        <f t="shared" si="38"/>
        <v>0</v>
      </c>
      <c r="AB138" s="107">
        <f t="shared" si="39"/>
        <v>0</v>
      </c>
      <c r="AC138" s="107">
        <f t="shared" si="40"/>
        <v>0</v>
      </c>
      <c r="AD138" s="107">
        <f t="shared" si="41"/>
        <v>0</v>
      </c>
      <c r="AE138" s="41"/>
      <c r="AF138" s="107">
        <f t="shared" si="49"/>
        <v>0</v>
      </c>
      <c r="AG138" s="107">
        <f t="shared" si="42"/>
        <v>0</v>
      </c>
      <c r="AH138" s="107">
        <f t="shared" si="43"/>
        <v>0</v>
      </c>
      <c r="AI138" s="107">
        <f t="shared" si="44"/>
        <v>0</v>
      </c>
      <c r="AJ138" s="107">
        <f t="shared" si="45"/>
        <v>0</v>
      </c>
      <c r="AK138" s="107">
        <f t="shared" si="46"/>
        <v>0</v>
      </c>
      <c r="AL138" s="107">
        <f t="shared" si="47"/>
        <v>0</v>
      </c>
    </row>
    <row r="139" spans="1:38" s="110" customFormat="1" ht="15.6">
      <c r="A139" s="110" t="str">
        <f t="shared" si="48"/>
        <v>23..301</v>
      </c>
      <c r="B139" s="188">
        <f>IF(C139&lt;&gt;"",SUBTOTAL(103,$C$13:C139),"")</f>
        <v>127</v>
      </c>
      <c r="C139" s="189" t="s">
        <v>452</v>
      </c>
      <c r="D139" s="190" t="s">
        <v>275</v>
      </c>
      <c r="E139" s="190" t="s">
        <v>52</v>
      </c>
      <c r="F139" s="191">
        <v>42</v>
      </c>
      <c r="G139" s="191">
        <v>0</v>
      </c>
      <c r="H139" s="191">
        <v>37.4</v>
      </c>
      <c r="I139" s="190" t="s">
        <v>70</v>
      </c>
      <c r="J139" s="192" t="s">
        <v>275</v>
      </c>
      <c r="K139" s="193">
        <v>42</v>
      </c>
      <c r="L139" s="192" t="s">
        <v>52</v>
      </c>
      <c r="M139" s="98" t="s">
        <v>397</v>
      </c>
      <c r="N139" s="194">
        <v>-4.6000000000000014</v>
      </c>
      <c r="O139" s="195"/>
      <c r="P139" s="98"/>
      <c r="Q139" s="196" t="s">
        <v>424</v>
      </c>
      <c r="R139" s="197"/>
      <c r="S139" s="187">
        <v>37.4</v>
      </c>
      <c r="T139" s="187"/>
      <c r="U139" s="111"/>
      <c r="V139" s="224">
        <f>VLOOKUP(A139,[180]Đất!A$11:AB$165,7,0)</f>
        <v>37.4</v>
      </c>
      <c r="W139" s="225">
        <f t="shared" si="34"/>
        <v>0</v>
      </c>
      <c r="X139" s="107">
        <f t="shared" si="35"/>
        <v>1</v>
      </c>
      <c r="Y139" s="107">
        <f t="shared" si="36"/>
        <v>0</v>
      </c>
      <c r="Z139" s="107">
        <f t="shared" si="37"/>
        <v>0</v>
      </c>
      <c r="AA139" s="107">
        <f t="shared" si="38"/>
        <v>0</v>
      </c>
      <c r="AB139" s="107">
        <f t="shared" si="39"/>
        <v>0</v>
      </c>
      <c r="AC139" s="107">
        <f t="shared" si="40"/>
        <v>0</v>
      </c>
      <c r="AD139" s="107">
        <f t="shared" si="41"/>
        <v>0</v>
      </c>
      <c r="AE139" s="41"/>
      <c r="AF139" s="107">
        <f t="shared" si="49"/>
        <v>0</v>
      </c>
      <c r="AG139" s="107">
        <f t="shared" si="42"/>
        <v>0</v>
      </c>
      <c r="AH139" s="107">
        <f t="shared" si="43"/>
        <v>0</v>
      </c>
      <c r="AI139" s="107">
        <f t="shared" si="44"/>
        <v>0</v>
      </c>
      <c r="AJ139" s="107">
        <f t="shared" si="45"/>
        <v>0</v>
      </c>
      <c r="AK139" s="107">
        <f t="shared" si="46"/>
        <v>0</v>
      </c>
      <c r="AL139" s="107">
        <f t="shared" si="47"/>
        <v>0</v>
      </c>
    </row>
    <row r="140" spans="1:38" s="110" customFormat="1" ht="15.6">
      <c r="A140" s="110" t="str">
        <f t="shared" si="48"/>
        <v>23..305</v>
      </c>
      <c r="B140" s="188">
        <f>IF(C140&lt;&gt;"",SUBTOTAL(103,$C$13:C140),"")</f>
        <v>128</v>
      </c>
      <c r="C140" s="189" t="s">
        <v>452</v>
      </c>
      <c r="D140" s="190" t="s">
        <v>279</v>
      </c>
      <c r="E140" s="190" t="s">
        <v>52</v>
      </c>
      <c r="F140" s="191">
        <v>35</v>
      </c>
      <c r="G140" s="191">
        <v>0</v>
      </c>
      <c r="H140" s="191">
        <v>35</v>
      </c>
      <c r="I140" s="190" t="s">
        <v>70</v>
      </c>
      <c r="J140" s="192" t="s">
        <v>279</v>
      </c>
      <c r="K140" s="193">
        <v>35</v>
      </c>
      <c r="L140" s="192" t="s">
        <v>52</v>
      </c>
      <c r="M140" s="98" t="s">
        <v>397</v>
      </c>
      <c r="N140" s="194"/>
      <c r="O140" s="195"/>
      <c r="P140" s="98"/>
      <c r="Q140" s="196" t="s">
        <v>424</v>
      </c>
      <c r="R140" s="197"/>
      <c r="S140" s="187">
        <v>35</v>
      </c>
      <c r="T140" s="187"/>
      <c r="U140" s="111"/>
      <c r="V140" s="224">
        <f>VLOOKUP(A140,[180]Đất!A$11:AB$165,7,0)</f>
        <v>35</v>
      </c>
      <c r="W140" s="225">
        <f t="shared" si="34"/>
        <v>0</v>
      </c>
      <c r="X140" s="107">
        <f t="shared" si="35"/>
        <v>1</v>
      </c>
      <c r="Y140" s="107">
        <f t="shared" si="36"/>
        <v>0</v>
      </c>
      <c r="Z140" s="107">
        <f t="shared" si="37"/>
        <v>0</v>
      </c>
      <c r="AA140" s="107">
        <f t="shared" si="38"/>
        <v>0</v>
      </c>
      <c r="AB140" s="107">
        <f t="shared" si="39"/>
        <v>0</v>
      </c>
      <c r="AC140" s="107">
        <f t="shared" si="40"/>
        <v>0</v>
      </c>
      <c r="AD140" s="107">
        <f t="shared" si="41"/>
        <v>0</v>
      </c>
      <c r="AE140" s="41"/>
      <c r="AF140" s="107">
        <f t="shared" si="49"/>
        <v>0</v>
      </c>
      <c r="AG140" s="107">
        <f t="shared" si="42"/>
        <v>0</v>
      </c>
      <c r="AH140" s="107">
        <f t="shared" si="43"/>
        <v>0</v>
      </c>
      <c r="AI140" s="107">
        <f t="shared" si="44"/>
        <v>0</v>
      </c>
      <c r="AJ140" s="107">
        <f t="shared" si="45"/>
        <v>0</v>
      </c>
      <c r="AK140" s="107">
        <f t="shared" si="46"/>
        <v>0</v>
      </c>
      <c r="AL140" s="107">
        <f t="shared" si="47"/>
        <v>0</v>
      </c>
    </row>
    <row r="141" spans="1:38" s="110" customFormat="1" ht="15.6">
      <c r="A141" s="110" t="str">
        <f t="shared" ref="A141:A153" si="50">I141&amp;".."&amp;D141</f>
        <v>23..325</v>
      </c>
      <c r="B141" s="188">
        <f>IF(C141&lt;&gt;"",SUBTOTAL(103,$C$13:C141),"")</f>
        <v>129</v>
      </c>
      <c r="C141" s="189" t="s">
        <v>452</v>
      </c>
      <c r="D141" s="190" t="s">
        <v>288</v>
      </c>
      <c r="E141" s="190" t="s">
        <v>52</v>
      </c>
      <c r="F141" s="191">
        <v>159</v>
      </c>
      <c r="G141" s="191">
        <v>0</v>
      </c>
      <c r="H141" s="191">
        <v>159</v>
      </c>
      <c r="I141" s="190" t="s">
        <v>70</v>
      </c>
      <c r="J141" s="192" t="s">
        <v>288</v>
      </c>
      <c r="K141" s="193">
        <v>159</v>
      </c>
      <c r="L141" s="192" t="s">
        <v>52</v>
      </c>
      <c r="M141" s="98" t="s">
        <v>397</v>
      </c>
      <c r="N141" s="194"/>
      <c r="O141" s="195"/>
      <c r="P141" s="98"/>
      <c r="Q141" s="196" t="s">
        <v>424</v>
      </c>
      <c r="R141" s="197"/>
      <c r="S141" s="187">
        <v>159</v>
      </c>
      <c r="T141" s="187">
        <v>1</v>
      </c>
      <c r="U141" s="111"/>
      <c r="V141" s="224">
        <f>VLOOKUP(A141,[180]Đất!A$11:AB$165,7,0)</f>
        <v>159</v>
      </c>
      <c r="W141" s="225">
        <f t="shared" si="34"/>
        <v>0</v>
      </c>
      <c r="X141" s="107">
        <f t="shared" si="35"/>
        <v>0</v>
      </c>
      <c r="Y141" s="107">
        <f t="shared" si="36"/>
        <v>1</v>
      </c>
      <c r="Z141" s="107">
        <f t="shared" si="37"/>
        <v>0</v>
      </c>
      <c r="AA141" s="107">
        <f t="shared" si="38"/>
        <v>0</v>
      </c>
      <c r="AB141" s="107">
        <f t="shared" si="39"/>
        <v>0</v>
      </c>
      <c r="AC141" s="107">
        <f t="shared" si="40"/>
        <v>0</v>
      </c>
      <c r="AD141" s="107">
        <f t="shared" si="41"/>
        <v>0</v>
      </c>
      <c r="AE141" s="41"/>
      <c r="AF141" s="107">
        <f t="shared" ref="AF141:AF152" si="51">IF(AND(G141&lt;=100,G141&gt;0),1,0)</f>
        <v>0</v>
      </c>
      <c r="AG141" s="107">
        <f t="shared" si="42"/>
        <v>0</v>
      </c>
      <c r="AH141" s="107">
        <f t="shared" si="43"/>
        <v>0</v>
      </c>
      <c r="AI141" s="107">
        <f t="shared" si="44"/>
        <v>0</v>
      </c>
      <c r="AJ141" s="107">
        <f t="shared" si="45"/>
        <v>0</v>
      </c>
      <c r="AK141" s="107">
        <f t="shared" si="46"/>
        <v>0</v>
      </c>
      <c r="AL141" s="107">
        <f t="shared" si="47"/>
        <v>0</v>
      </c>
    </row>
    <row r="142" spans="1:38" s="110" customFormat="1" ht="15.6">
      <c r="A142" s="110" t="str">
        <f t="shared" si="50"/>
        <v>23..344</v>
      </c>
      <c r="B142" s="188">
        <f>IF(C142&lt;&gt;"",SUBTOTAL(103,$C$13:C142),"")</f>
        <v>130</v>
      </c>
      <c r="C142" s="189" t="s">
        <v>452</v>
      </c>
      <c r="D142" s="190" t="s">
        <v>289</v>
      </c>
      <c r="E142" s="190" t="s">
        <v>449</v>
      </c>
      <c r="F142" s="191">
        <v>20</v>
      </c>
      <c r="G142" s="191">
        <v>0</v>
      </c>
      <c r="H142" s="191">
        <v>0</v>
      </c>
      <c r="I142" s="190" t="s">
        <v>70</v>
      </c>
      <c r="J142" s="192" t="s">
        <v>289</v>
      </c>
      <c r="K142" s="193">
        <v>20</v>
      </c>
      <c r="L142" s="192" t="s">
        <v>52</v>
      </c>
      <c r="M142" s="98" t="s">
        <v>397</v>
      </c>
      <c r="N142" s="194">
        <v>-20</v>
      </c>
      <c r="O142" s="195"/>
      <c r="P142" s="98"/>
      <c r="Q142" s="196">
        <v>0</v>
      </c>
      <c r="R142" s="197"/>
      <c r="S142" s="187">
        <v>0</v>
      </c>
      <c r="T142" s="187"/>
      <c r="U142" s="111"/>
      <c r="V142" s="224">
        <f>VLOOKUP(A142,[180]Đất!A$11:AB$165,7,0)</f>
        <v>0</v>
      </c>
      <c r="W142" s="225">
        <f t="shared" ref="W142:W152" si="52">H142-V142</f>
        <v>0</v>
      </c>
      <c r="X142" s="107">
        <f t="shared" ref="X142" si="53">IF(AND($F142&gt;0,$F142&lt;=100),1,0)</f>
        <v>1</v>
      </c>
      <c r="Y142" s="107">
        <f t="shared" ref="Y142:Y152" si="54">IF(AND($F142&gt;100,$F142&lt;=300),1,0)</f>
        <v>0</v>
      </c>
      <c r="Z142" s="107">
        <f t="shared" ref="Z142:Z152" si="55">IF(AND($F142&gt;300,$F142&lt;=500),1,0)</f>
        <v>0</v>
      </c>
      <c r="AA142" s="107">
        <f t="shared" ref="AA142:AA152" si="56">IF(AND($F142&gt;500,$F142&lt;=1000),1,0)</f>
        <v>0</v>
      </c>
      <c r="AB142" s="107">
        <f t="shared" ref="AB142:AB152" si="57">IF(AND($F142&gt;1000,$F142&lt;=3000),1,0)</f>
        <v>0</v>
      </c>
      <c r="AC142" s="107">
        <f t="shared" ref="AC142:AC152" si="58">IF(AND($F142&gt;3000,$F142&lt;=10000),1,0)</f>
        <v>0</v>
      </c>
      <c r="AD142" s="107">
        <f t="shared" ref="AD142:AD152" si="59">IF(AND($F142&gt;10000,$F142&lt;=100000),1,0)</f>
        <v>0</v>
      </c>
      <c r="AE142" s="41"/>
      <c r="AF142" s="107">
        <f t="shared" si="51"/>
        <v>0</v>
      </c>
      <c r="AG142" s="107">
        <f t="shared" ref="AG142:AG152" si="60">IF(AND($G142&gt;100,$G142&lt;=300),1,0)</f>
        <v>0</v>
      </c>
      <c r="AH142" s="107">
        <f t="shared" ref="AH142:AH152" si="61">IF(AND($G142&gt;300,$G142&lt;=500),1,0)</f>
        <v>0</v>
      </c>
      <c r="AI142" s="107">
        <f t="shared" ref="AI142:AI152" si="62">IF(AND($G142&gt;500,$G142&lt;=1000),1,0)</f>
        <v>0</v>
      </c>
      <c r="AJ142" s="107">
        <f t="shared" ref="AJ142:AJ152" si="63">IF(AND($G142&gt;1000,$G142&lt;=3000),1,0)</f>
        <v>0</v>
      </c>
      <c r="AK142" s="107">
        <f t="shared" ref="AK142:AK152" si="64">IF(AND($G142&gt;3000,$G142&lt;=10000),1,0)</f>
        <v>0</v>
      </c>
      <c r="AL142" s="107">
        <f t="shared" ref="AL142:AL152" si="65">IF(AND($G142&gt;10000,$G142&lt;=100000),1,0)</f>
        <v>0</v>
      </c>
    </row>
    <row r="143" spans="1:38" s="110" customFormat="1" ht="15.6">
      <c r="A143" s="110" t="str">
        <f t="shared" si="50"/>
        <v>23..351</v>
      </c>
      <c r="B143" s="188">
        <f>IF(C143&lt;&gt;"",SUBTOTAL(103,$C$13:C143),"")</f>
        <v>131</v>
      </c>
      <c r="C143" s="189" t="s">
        <v>452</v>
      </c>
      <c r="D143" s="190" t="s">
        <v>290</v>
      </c>
      <c r="E143" s="190" t="s">
        <v>64</v>
      </c>
      <c r="F143" s="191">
        <v>323</v>
      </c>
      <c r="G143" s="191">
        <v>0</v>
      </c>
      <c r="H143" s="191">
        <v>323</v>
      </c>
      <c r="I143" s="190" t="s">
        <v>70</v>
      </c>
      <c r="J143" s="192" t="s">
        <v>290</v>
      </c>
      <c r="K143" s="193">
        <v>323</v>
      </c>
      <c r="L143" s="192" t="s">
        <v>64</v>
      </c>
      <c r="M143" s="198" t="s">
        <v>389</v>
      </c>
      <c r="N143" s="194"/>
      <c r="O143" s="195"/>
      <c r="P143" s="98"/>
      <c r="Q143" s="196" t="s">
        <v>424</v>
      </c>
      <c r="R143" s="197"/>
      <c r="S143" s="187">
        <v>323</v>
      </c>
      <c r="T143" s="187"/>
      <c r="U143" s="111"/>
      <c r="V143" s="224">
        <f>VLOOKUP(A143,[180]Đất!A$11:AB$165,7,0)</f>
        <v>323</v>
      </c>
      <c r="W143" s="225">
        <f t="shared" si="52"/>
        <v>0</v>
      </c>
      <c r="X143" s="107">
        <f t="shared" ref="X143:X152" si="66">IF(AND($F143&gt;0,$F143&lt;=100),1,0)</f>
        <v>0</v>
      </c>
      <c r="Y143" s="107">
        <f t="shared" si="54"/>
        <v>0</v>
      </c>
      <c r="Z143" s="107">
        <f t="shared" si="55"/>
        <v>1</v>
      </c>
      <c r="AA143" s="107">
        <f t="shared" si="56"/>
        <v>0</v>
      </c>
      <c r="AB143" s="107">
        <f t="shared" si="57"/>
        <v>0</v>
      </c>
      <c r="AC143" s="107">
        <f t="shared" si="58"/>
        <v>0</v>
      </c>
      <c r="AD143" s="107">
        <f t="shared" si="59"/>
        <v>0</v>
      </c>
      <c r="AE143" s="41"/>
      <c r="AF143" s="107">
        <f t="shared" si="51"/>
        <v>0</v>
      </c>
      <c r="AG143" s="107">
        <f t="shared" si="60"/>
        <v>0</v>
      </c>
      <c r="AH143" s="107">
        <f t="shared" si="61"/>
        <v>0</v>
      </c>
      <c r="AI143" s="107">
        <f t="shared" si="62"/>
        <v>0</v>
      </c>
      <c r="AJ143" s="107">
        <f t="shared" si="63"/>
        <v>0</v>
      </c>
      <c r="AK143" s="107">
        <f t="shared" si="64"/>
        <v>0</v>
      </c>
      <c r="AL143" s="107">
        <f t="shared" si="65"/>
        <v>0</v>
      </c>
    </row>
    <row r="144" spans="1:38" s="110" customFormat="1" ht="15.6">
      <c r="A144" s="110" t="str">
        <f t="shared" si="50"/>
        <v>23..352</v>
      </c>
      <c r="B144" s="188">
        <f>IF(C144&lt;&gt;"",SUBTOTAL(103,$C$13:C144),"")</f>
        <v>132</v>
      </c>
      <c r="C144" s="189" t="s">
        <v>452</v>
      </c>
      <c r="D144" s="190" t="s">
        <v>291</v>
      </c>
      <c r="E144" s="190" t="s">
        <v>61</v>
      </c>
      <c r="F144" s="191">
        <v>128</v>
      </c>
      <c r="G144" s="191">
        <v>0</v>
      </c>
      <c r="H144" s="191">
        <v>128</v>
      </c>
      <c r="I144" s="190" t="s">
        <v>70</v>
      </c>
      <c r="J144" s="192" t="s">
        <v>291</v>
      </c>
      <c r="K144" s="193">
        <v>128</v>
      </c>
      <c r="L144" s="192" t="s">
        <v>61</v>
      </c>
      <c r="M144" s="98" t="s">
        <v>397</v>
      </c>
      <c r="N144" s="194"/>
      <c r="O144" s="195"/>
      <c r="P144" s="98"/>
      <c r="Q144" s="196" t="s">
        <v>424</v>
      </c>
      <c r="R144" s="197"/>
      <c r="S144" s="187">
        <v>128</v>
      </c>
      <c r="T144" s="187"/>
      <c r="U144" s="111"/>
      <c r="V144" s="224">
        <f>VLOOKUP(A144,[180]Đất!A$11:AB$165,7,0)</f>
        <v>128</v>
      </c>
      <c r="W144" s="225">
        <f t="shared" si="52"/>
        <v>0</v>
      </c>
      <c r="X144" s="107">
        <f t="shared" si="66"/>
        <v>0</v>
      </c>
      <c r="Y144" s="107">
        <f t="shared" si="54"/>
        <v>1</v>
      </c>
      <c r="Z144" s="107">
        <f t="shared" si="55"/>
        <v>0</v>
      </c>
      <c r="AA144" s="107">
        <f t="shared" si="56"/>
        <v>0</v>
      </c>
      <c r="AB144" s="107">
        <f t="shared" si="57"/>
        <v>0</v>
      </c>
      <c r="AC144" s="107">
        <f t="shared" si="58"/>
        <v>0</v>
      </c>
      <c r="AD144" s="107">
        <f t="shared" si="59"/>
        <v>0</v>
      </c>
      <c r="AE144" s="41"/>
      <c r="AF144" s="107">
        <f t="shared" si="51"/>
        <v>0</v>
      </c>
      <c r="AG144" s="107">
        <f t="shared" si="60"/>
        <v>0</v>
      </c>
      <c r="AH144" s="107">
        <f t="shared" si="61"/>
        <v>0</v>
      </c>
      <c r="AI144" s="107">
        <f t="shared" si="62"/>
        <v>0</v>
      </c>
      <c r="AJ144" s="107">
        <f t="shared" si="63"/>
        <v>0</v>
      </c>
      <c r="AK144" s="107">
        <f t="shared" si="64"/>
        <v>0</v>
      </c>
      <c r="AL144" s="107">
        <f t="shared" si="65"/>
        <v>0</v>
      </c>
    </row>
    <row r="145" spans="1:38" s="110" customFormat="1" ht="15.6">
      <c r="A145" s="110" t="str">
        <f t="shared" si="50"/>
        <v>23..377</v>
      </c>
      <c r="B145" s="188">
        <f>IF(C145&lt;&gt;"",SUBTOTAL(103,$C$13:C145),"")</f>
        <v>133</v>
      </c>
      <c r="C145" s="189" t="s">
        <v>452</v>
      </c>
      <c r="D145" s="190" t="s">
        <v>69</v>
      </c>
      <c r="E145" s="190" t="s">
        <v>64</v>
      </c>
      <c r="F145" s="191">
        <v>1034</v>
      </c>
      <c r="G145" s="191">
        <v>0</v>
      </c>
      <c r="H145" s="191">
        <v>862.1</v>
      </c>
      <c r="I145" s="190" t="s">
        <v>70</v>
      </c>
      <c r="J145" s="192" t="s">
        <v>69</v>
      </c>
      <c r="K145" s="193">
        <v>1034</v>
      </c>
      <c r="L145" s="192" t="s">
        <v>64</v>
      </c>
      <c r="M145" s="198" t="s">
        <v>389</v>
      </c>
      <c r="N145" s="194">
        <v>913.5</v>
      </c>
      <c r="O145" s="195"/>
      <c r="P145" s="98" t="s">
        <v>372</v>
      </c>
      <c r="Q145" s="196" t="s">
        <v>424</v>
      </c>
      <c r="R145" s="197"/>
      <c r="S145" s="187">
        <v>862.1</v>
      </c>
      <c r="T145" s="187"/>
      <c r="U145" s="111"/>
      <c r="V145" s="224">
        <f>VLOOKUP(A145,[180]Đất!A$11:AB$165,7,0)</f>
        <v>862.1</v>
      </c>
      <c r="W145" s="225">
        <f t="shared" si="52"/>
        <v>0</v>
      </c>
      <c r="X145" s="107">
        <f t="shared" si="66"/>
        <v>0</v>
      </c>
      <c r="Y145" s="107">
        <f t="shared" si="54"/>
        <v>0</v>
      </c>
      <c r="Z145" s="107">
        <f t="shared" si="55"/>
        <v>0</v>
      </c>
      <c r="AA145" s="107">
        <f t="shared" si="56"/>
        <v>0</v>
      </c>
      <c r="AB145" s="107">
        <f t="shared" si="57"/>
        <v>1</v>
      </c>
      <c r="AC145" s="107">
        <f t="shared" si="58"/>
        <v>0</v>
      </c>
      <c r="AD145" s="107">
        <f t="shared" si="59"/>
        <v>0</v>
      </c>
      <c r="AE145" s="41"/>
      <c r="AF145" s="107">
        <f t="shared" si="51"/>
        <v>0</v>
      </c>
      <c r="AG145" s="107">
        <f t="shared" si="60"/>
        <v>0</v>
      </c>
      <c r="AH145" s="107">
        <f t="shared" si="61"/>
        <v>0</v>
      </c>
      <c r="AI145" s="107">
        <f t="shared" si="62"/>
        <v>0</v>
      </c>
      <c r="AJ145" s="107">
        <f t="shared" si="63"/>
        <v>0</v>
      </c>
      <c r="AK145" s="107">
        <f t="shared" si="64"/>
        <v>0</v>
      </c>
      <c r="AL145" s="107">
        <f t="shared" si="65"/>
        <v>0</v>
      </c>
    </row>
    <row r="146" spans="1:38" s="110" customFormat="1" ht="15.6">
      <c r="A146" s="110" t="str">
        <f t="shared" si="50"/>
        <v>23..379</v>
      </c>
      <c r="B146" s="188">
        <f>IF(C146&lt;&gt;"",SUBTOTAL(103,$C$13:C146),"")</f>
        <v>134</v>
      </c>
      <c r="C146" s="189" t="s">
        <v>452</v>
      </c>
      <c r="D146" s="190" t="s">
        <v>292</v>
      </c>
      <c r="E146" s="190" t="s">
        <v>40</v>
      </c>
      <c r="F146" s="191">
        <v>672</v>
      </c>
      <c r="G146" s="191">
        <v>0</v>
      </c>
      <c r="H146" s="191">
        <v>66.900000000000006</v>
      </c>
      <c r="I146" s="190" t="s">
        <v>70</v>
      </c>
      <c r="J146" s="192" t="s">
        <v>292</v>
      </c>
      <c r="K146" s="193">
        <v>531</v>
      </c>
      <c r="L146" s="192" t="s">
        <v>40</v>
      </c>
      <c r="M146" s="98" t="s">
        <v>397</v>
      </c>
      <c r="N146" s="194">
        <v>-515.5</v>
      </c>
      <c r="O146" s="195"/>
      <c r="P146" s="98"/>
      <c r="Q146" s="196" t="s">
        <v>424</v>
      </c>
      <c r="R146" s="197"/>
      <c r="S146" s="187">
        <v>66.900000000000006</v>
      </c>
      <c r="T146" s="187"/>
      <c r="U146" s="111"/>
      <c r="V146" s="224">
        <f>VLOOKUP(A146,[180]Đất!A$11:AB$165,7,0)</f>
        <v>66.900000000000006</v>
      </c>
      <c r="W146" s="225">
        <f t="shared" si="52"/>
        <v>0</v>
      </c>
      <c r="X146" s="107">
        <f t="shared" si="66"/>
        <v>0</v>
      </c>
      <c r="Y146" s="107">
        <f t="shared" si="54"/>
        <v>0</v>
      </c>
      <c r="Z146" s="107">
        <f t="shared" si="55"/>
        <v>0</v>
      </c>
      <c r="AA146" s="107">
        <f t="shared" si="56"/>
        <v>1</v>
      </c>
      <c r="AB146" s="107">
        <f t="shared" si="57"/>
        <v>0</v>
      </c>
      <c r="AC146" s="107">
        <f t="shared" si="58"/>
        <v>0</v>
      </c>
      <c r="AD146" s="107">
        <f t="shared" si="59"/>
        <v>0</v>
      </c>
      <c r="AE146" s="41"/>
      <c r="AF146" s="107">
        <f t="shared" si="51"/>
        <v>0</v>
      </c>
      <c r="AG146" s="107">
        <f t="shared" si="60"/>
        <v>0</v>
      </c>
      <c r="AH146" s="107">
        <f t="shared" si="61"/>
        <v>0</v>
      </c>
      <c r="AI146" s="107">
        <f t="shared" si="62"/>
        <v>0</v>
      </c>
      <c r="AJ146" s="107">
        <f t="shared" si="63"/>
        <v>0</v>
      </c>
      <c r="AK146" s="107">
        <f t="shared" si="64"/>
        <v>0</v>
      </c>
      <c r="AL146" s="107">
        <f t="shared" si="65"/>
        <v>0</v>
      </c>
    </row>
    <row r="147" spans="1:38" s="110" customFormat="1" ht="15.6">
      <c r="A147" s="110" t="str">
        <f t="shared" si="50"/>
        <v>23..553</v>
      </c>
      <c r="B147" s="188">
        <f>IF(C147&lt;&gt;"",SUBTOTAL(103,$C$13:C147),"")</f>
        <v>135</v>
      </c>
      <c r="C147" s="189" t="s">
        <v>423</v>
      </c>
      <c r="D147" s="190" t="s">
        <v>223</v>
      </c>
      <c r="E147" s="190" t="s">
        <v>68</v>
      </c>
      <c r="F147" s="191">
        <v>5888</v>
      </c>
      <c r="G147" s="191">
        <v>0</v>
      </c>
      <c r="H147" s="191">
        <v>4413.5</v>
      </c>
      <c r="I147" s="190" t="s">
        <v>70</v>
      </c>
      <c r="J147" s="192">
        <v>10</v>
      </c>
      <c r="K147" s="193">
        <v>5888</v>
      </c>
      <c r="L147" s="192" t="s">
        <v>68</v>
      </c>
      <c r="M147" s="98" t="s">
        <v>375</v>
      </c>
      <c r="N147" s="194">
        <v>-1474.5</v>
      </c>
      <c r="O147" s="195"/>
      <c r="P147" s="98" t="s">
        <v>374</v>
      </c>
      <c r="Q147" s="196" t="s">
        <v>424</v>
      </c>
      <c r="R147" s="197"/>
      <c r="S147" s="187">
        <v>4413.5</v>
      </c>
      <c r="T147" s="187"/>
      <c r="U147" s="111"/>
      <c r="V147" s="224">
        <f>VLOOKUP(A147,[180]Đất!A$11:AB$165,7,0)</f>
        <v>4413.5</v>
      </c>
      <c r="W147" s="225">
        <f t="shared" si="52"/>
        <v>0</v>
      </c>
      <c r="X147" s="107">
        <f t="shared" si="66"/>
        <v>0</v>
      </c>
      <c r="Y147" s="107">
        <f t="shared" si="54"/>
        <v>0</v>
      </c>
      <c r="Z147" s="107">
        <f t="shared" si="55"/>
        <v>0</v>
      </c>
      <c r="AA147" s="107">
        <f t="shared" si="56"/>
        <v>0</v>
      </c>
      <c r="AB147" s="107">
        <f t="shared" si="57"/>
        <v>0</v>
      </c>
      <c r="AC147" s="107">
        <f t="shared" si="58"/>
        <v>1</v>
      </c>
      <c r="AD147" s="107">
        <f t="shared" si="59"/>
        <v>0</v>
      </c>
      <c r="AE147" s="41"/>
      <c r="AF147" s="107">
        <f t="shared" si="51"/>
        <v>0</v>
      </c>
      <c r="AG147" s="107">
        <f t="shared" si="60"/>
        <v>0</v>
      </c>
      <c r="AH147" s="107">
        <f t="shared" si="61"/>
        <v>0</v>
      </c>
      <c r="AI147" s="107">
        <f t="shared" si="62"/>
        <v>0</v>
      </c>
      <c r="AJ147" s="107">
        <f t="shared" si="63"/>
        <v>0</v>
      </c>
      <c r="AK147" s="107">
        <f t="shared" si="64"/>
        <v>0</v>
      </c>
      <c r="AL147" s="107">
        <f t="shared" si="65"/>
        <v>0</v>
      </c>
    </row>
    <row r="148" spans="1:38" s="110" customFormat="1" ht="15.6">
      <c r="A148" s="110" t="str">
        <f t="shared" si="50"/>
        <v>23..559</v>
      </c>
      <c r="B148" s="188">
        <f>IF(C148&lt;&gt;"",SUBTOTAL(103,$C$13:C148),"")</f>
        <v>136</v>
      </c>
      <c r="C148" s="189" t="s">
        <v>423</v>
      </c>
      <c r="D148" s="190" t="s">
        <v>226</v>
      </c>
      <c r="E148" s="190" t="s">
        <v>68</v>
      </c>
      <c r="F148" s="191">
        <v>14150</v>
      </c>
      <c r="G148" s="191">
        <v>0</v>
      </c>
      <c r="H148" s="191">
        <v>5358.3</v>
      </c>
      <c r="I148" s="190" t="s">
        <v>70</v>
      </c>
      <c r="J148" s="192">
        <v>15</v>
      </c>
      <c r="K148" s="193">
        <v>14150</v>
      </c>
      <c r="L148" s="192" t="s">
        <v>68</v>
      </c>
      <c r="M148" s="98" t="s">
        <v>376</v>
      </c>
      <c r="N148" s="194">
        <v>-8791.7000000000007</v>
      </c>
      <c r="O148" s="195"/>
      <c r="P148" s="98" t="s">
        <v>374</v>
      </c>
      <c r="Q148" s="196" t="s">
        <v>424</v>
      </c>
      <c r="R148" s="197"/>
      <c r="S148" s="187">
        <v>5358.3</v>
      </c>
      <c r="T148" s="187"/>
      <c r="U148" s="111"/>
      <c r="V148" s="224">
        <f>VLOOKUP(A148,[180]Đất!A$11:AB$165,7,0)</f>
        <v>5358.3</v>
      </c>
      <c r="W148" s="225">
        <f t="shared" si="52"/>
        <v>0</v>
      </c>
      <c r="X148" s="107">
        <f t="shared" si="66"/>
        <v>0</v>
      </c>
      <c r="Y148" s="107">
        <f t="shared" si="54"/>
        <v>0</v>
      </c>
      <c r="Z148" s="107">
        <f t="shared" si="55"/>
        <v>0</v>
      </c>
      <c r="AA148" s="107">
        <f t="shared" si="56"/>
        <v>0</v>
      </c>
      <c r="AB148" s="107">
        <f t="shared" si="57"/>
        <v>0</v>
      </c>
      <c r="AC148" s="107">
        <f t="shared" si="58"/>
        <v>0</v>
      </c>
      <c r="AD148" s="107">
        <f t="shared" si="59"/>
        <v>1</v>
      </c>
      <c r="AE148" s="41"/>
      <c r="AF148" s="107">
        <f t="shared" si="51"/>
        <v>0</v>
      </c>
      <c r="AG148" s="107">
        <f t="shared" si="60"/>
        <v>0</v>
      </c>
      <c r="AH148" s="107">
        <f t="shared" si="61"/>
        <v>0</v>
      </c>
      <c r="AI148" s="107">
        <f t="shared" si="62"/>
        <v>0</v>
      </c>
      <c r="AJ148" s="107">
        <f t="shared" si="63"/>
        <v>0</v>
      </c>
      <c r="AK148" s="107">
        <f t="shared" si="64"/>
        <v>0</v>
      </c>
      <c r="AL148" s="107">
        <f t="shared" si="65"/>
        <v>0</v>
      </c>
    </row>
    <row r="149" spans="1:38" s="110" customFormat="1" ht="15.6">
      <c r="A149" s="110" t="str">
        <f t="shared" si="50"/>
        <v>23..575</v>
      </c>
      <c r="B149" s="188">
        <f>IF(C149&lt;&gt;"",SUBTOTAL(103,$C$13:C149),"")</f>
        <v>137</v>
      </c>
      <c r="C149" s="189" t="s">
        <v>452</v>
      </c>
      <c r="D149" s="190" t="s">
        <v>295</v>
      </c>
      <c r="E149" s="190" t="s">
        <v>52</v>
      </c>
      <c r="F149" s="191">
        <v>80</v>
      </c>
      <c r="G149" s="191">
        <v>0</v>
      </c>
      <c r="H149" s="191">
        <v>80</v>
      </c>
      <c r="I149" s="190" t="s">
        <v>70</v>
      </c>
      <c r="J149" s="192" t="s">
        <v>295</v>
      </c>
      <c r="K149" s="193">
        <v>80</v>
      </c>
      <c r="L149" s="192" t="s">
        <v>52</v>
      </c>
      <c r="M149" s="98" t="s">
        <v>397</v>
      </c>
      <c r="N149" s="194"/>
      <c r="O149" s="195"/>
      <c r="P149" s="98"/>
      <c r="Q149" s="196" t="s">
        <v>424</v>
      </c>
      <c r="R149" s="197"/>
      <c r="S149" s="187">
        <v>80</v>
      </c>
      <c r="T149" s="187"/>
      <c r="U149" s="111"/>
      <c r="V149" s="224">
        <f>VLOOKUP(A149,[180]Đất!A$11:AB$165,7,0)</f>
        <v>80</v>
      </c>
      <c r="W149" s="225">
        <f t="shared" si="52"/>
        <v>0</v>
      </c>
      <c r="X149" s="107">
        <f t="shared" si="66"/>
        <v>1</v>
      </c>
      <c r="Y149" s="107">
        <f t="shared" si="54"/>
        <v>0</v>
      </c>
      <c r="Z149" s="107">
        <f t="shared" si="55"/>
        <v>0</v>
      </c>
      <c r="AA149" s="107">
        <f t="shared" si="56"/>
        <v>0</v>
      </c>
      <c r="AB149" s="107">
        <f t="shared" si="57"/>
        <v>0</v>
      </c>
      <c r="AC149" s="107">
        <f t="shared" si="58"/>
        <v>0</v>
      </c>
      <c r="AD149" s="107">
        <f t="shared" si="59"/>
        <v>0</v>
      </c>
      <c r="AE149" s="41"/>
      <c r="AF149" s="107">
        <f t="shared" si="51"/>
        <v>0</v>
      </c>
      <c r="AG149" s="107">
        <f t="shared" si="60"/>
        <v>0</v>
      </c>
      <c r="AH149" s="107">
        <f t="shared" si="61"/>
        <v>0</v>
      </c>
      <c r="AI149" s="107">
        <f t="shared" si="62"/>
        <v>0</v>
      </c>
      <c r="AJ149" s="107">
        <f t="shared" si="63"/>
        <v>0</v>
      </c>
      <c r="AK149" s="107">
        <f t="shared" si="64"/>
        <v>0</v>
      </c>
      <c r="AL149" s="107">
        <f t="shared" si="65"/>
        <v>0</v>
      </c>
    </row>
    <row r="150" spans="1:38" s="110" customFormat="1" ht="15.6">
      <c r="A150" s="110" t="str">
        <f t="shared" si="50"/>
        <v>23..576</v>
      </c>
      <c r="B150" s="188">
        <f>IF(C150&lt;&gt;"",SUBTOTAL(103,$C$13:C150),"")</f>
        <v>138</v>
      </c>
      <c r="C150" s="189" t="s">
        <v>452</v>
      </c>
      <c r="D150" s="190" t="s">
        <v>296</v>
      </c>
      <c r="E150" s="190" t="s">
        <v>52</v>
      </c>
      <c r="F150" s="191">
        <v>177</v>
      </c>
      <c r="G150" s="191">
        <v>0</v>
      </c>
      <c r="H150" s="191">
        <v>177</v>
      </c>
      <c r="I150" s="190" t="s">
        <v>70</v>
      </c>
      <c r="J150" s="192" t="s">
        <v>296</v>
      </c>
      <c r="K150" s="193">
        <v>177</v>
      </c>
      <c r="L150" s="192" t="s">
        <v>52</v>
      </c>
      <c r="M150" s="98" t="s">
        <v>397</v>
      </c>
      <c r="N150" s="194"/>
      <c r="O150" s="195"/>
      <c r="P150" s="98"/>
      <c r="Q150" s="196" t="s">
        <v>424</v>
      </c>
      <c r="R150" s="197"/>
      <c r="S150" s="187">
        <v>177</v>
      </c>
      <c r="T150" s="187">
        <v>1</v>
      </c>
      <c r="U150" s="111"/>
      <c r="V150" s="224">
        <f>VLOOKUP(A150,[180]Đất!A$11:AB$165,7,0)</f>
        <v>177</v>
      </c>
      <c r="W150" s="225">
        <f t="shared" si="52"/>
        <v>0</v>
      </c>
      <c r="X150" s="107">
        <f t="shared" si="66"/>
        <v>0</v>
      </c>
      <c r="Y150" s="107">
        <f t="shared" si="54"/>
        <v>1</v>
      </c>
      <c r="Z150" s="107">
        <f t="shared" si="55"/>
        <v>0</v>
      </c>
      <c r="AA150" s="107">
        <f t="shared" si="56"/>
        <v>0</v>
      </c>
      <c r="AB150" s="107">
        <f t="shared" si="57"/>
        <v>0</v>
      </c>
      <c r="AC150" s="107">
        <f t="shared" si="58"/>
        <v>0</v>
      </c>
      <c r="AD150" s="107">
        <f t="shared" si="59"/>
        <v>0</v>
      </c>
      <c r="AE150" s="41"/>
      <c r="AF150" s="107">
        <f t="shared" si="51"/>
        <v>0</v>
      </c>
      <c r="AG150" s="107">
        <f t="shared" si="60"/>
        <v>0</v>
      </c>
      <c r="AH150" s="107">
        <f t="shared" si="61"/>
        <v>0</v>
      </c>
      <c r="AI150" s="107">
        <f t="shared" si="62"/>
        <v>0</v>
      </c>
      <c r="AJ150" s="107">
        <f t="shared" si="63"/>
        <v>0</v>
      </c>
      <c r="AK150" s="107">
        <f t="shared" si="64"/>
        <v>0</v>
      </c>
      <c r="AL150" s="107">
        <f t="shared" si="65"/>
        <v>0</v>
      </c>
    </row>
    <row r="151" spans="1:38" s="110" customFormat="1" ht="15.6">
      <c r="A151" s="110" t="str">
        <f t="shared" si="50"/>
        <v>23..665</v>
      </c>
      <c r="B151" s="188">
        <f>IF(C151&lt;&gt;"",SUBTOTAL(103,$C$13:C151),"")</f>
        <v>139</v>
      </c>
      <c r="C151" s="189" t="s">
        <v>452</v>
      </c>
      <c r="D151" s="190" t="s">
        <v>49</v>
      </c>
      <c r="E151" s="190" t="s">
        <v>52</v>
      </c>
      <c r="F151" s="191">
        <v>12</v>
      </c>
      <c r="G151" s="191">
        <v>0</v>
      </c>
      <c r="H151" s="191">
        <v>12</v>
      </c>
      <c r="I151" s="190" t="s">
        <v>70</v>
      </c>
      <c r="J151" s="192" t="s">
        <v>49</v>
      </c>
      <c r="K151" s="193">
        <v>12</v>
      </c>
      <c r="L151" s="192" t="s">
        <v>52</v>
      </c>
      <c r="M151" s="98" t="s">
        <v>397</v>
      </c>
      <c r="N151" s="194"/>
      <c r="O151" s="195"/>
      <c r="P151" s="98"/>
      <c r="Q151" s="196" t="s">
        <v>424</v>
      </c>
      <c r="R151" s="197"/>
      <c r="S151" s="187">
        <v>12</v>
      </c>
      <c r="T151" s="187"/>
      <c r="U151" s="111"/>
      <c r="V151" s="224">
        <f>VLOOKUP(A151,[180]Đất!A$11:AB$165,7,0)</f>
        <v>12</v>
      </c>
      <c r="W151" s="225">
        <f t="shared" si="52"/>
        <v>0</v>
      </c>
      <c r="X151" s="107">
        <f t="shared" si="66"/>
        <v>1</v>
      </c>
      <c r="Y151" s="107">
        <f t="shared" si="54"/>
        <v>0</v>
      </c>
      <c r="Z151" s="107">
        <f t="shared" si="55"/>
        <v>0</v>
      </c>
      <c r="AA151" s="107">
        <f t="shared" si="56"/>
        <v>0</v>
      </c>
      <c r="AB151" s="107">
        <f t="shared" si="57"/>
        <v>0</v>
      </c>
      <c r="AC151" s="107">
        <f t="shared" si="58"/>
        <v>0</v>
      </c>
      <c r="AD151" s="107">
        <f t="shared" si="59"/>
        <v>0</v>
      </c>
      <c r="AE151" s="41"/>
      <c r="AF151" s="107">
        <f t="shared" si="51"/>
        <v>0</v>
      </c>
      <c r="AG151" s="107">
        <f t="shared" si="60"/>
        <v>0</v>
      </c>
      <c r="AH151" s="107">
        <f t="shared" si="61"/>
        <v>0</v>
      </c>
      <c r="AI151" s="107">
        <f t="shared" si="62"/>
        <v>0</v>
      </c>
      <c r="AJ151" s="107">
        <f t="shared" si="63"/>
        <v>0</v>
      </c>
      <c r="AK151" s="107">
        <f t="shared" si="64"/>
        <v>0</v>
      </c>
      <c r="AL151" s="107">
        <f t="shared" si="65"/>
        <v>0</v>
      </c>
    </row>
    <row r="152" spans="1:38" s="110" customFormat="1" ht="15.6">
      <c r="A152" s="110" t="str">
        <f t="shared" si="50"/>
        <v>23..674</v>
      </c>
      <c r="B152" s="199">
        <f>IF(C152&lt;&gt;"",SUBTOTAL(103,$C$13:C152),"")</f>
        <v>140</v>
      </c>
      <c r="C152" s="189" t="s">
        <v>452</v>
      </c>
      <c r="D152" s="200" t="s">
        <v>98</v>
      </c>
      <c r="E152" s="200" t="s">
        <v>61</v>
      </c>
      <c r="F152" s="201">
        <v>2209</v>
      </c>
      <c r="G152" s="201">
        <v>0</v>
      </c>
      <c r="H152" s="201">
        <v>1761.1</v>
      </c>
      <c r="I152" s="200" t="s">
        <v>70</v>
      </c>
      <c r="J152" s="202" t="s">
        <v>98</v>
      </c>
      <c r="K152" s="203">
        <v>2209</v>
      </c>
      <c r="L152" s="202" t="s">
        <v>61</v>
      </c>
      <c r="M152" s="204" t="s">
        <v>397</v>
      </c>
      <c r="N152" s="205">
        <v>-447.90000000000009</v>
      </c>
      <c r="O152" s="206"/>
      <c r="P152" s="204"/>
      <c r="Q152" s="207" t="s">
        <v>424</v>
      </c>
      <c r="R152" s="197"/>
      <c r="S152" s="187">
        <v>1761.1</v>
      </c>
      <c r="T152" s="187">
        <v>1</v>
      </c>
      <c r="U152" s="111"/>
      <c r="V152" s="224">
        <f>VLOOKUP(A152,[180]Đất!A$11:AB$165,7,0)</f>
        <v>1761.1</v>
      </c>
      <c r="W152" s="225">
        <f t="shared" si="52"/>
        <v>0</v>
      </c>
      <c r="X152" s="107">
        <f t="shared" si="66"/>
        <v>0</v>
      </c>
      <c r="Y152" s="107">
        <f t="shared" si="54"/>
        <v>0</v>
      </c>
      <c r="Z152" s="107">
        <f t="shared" si="55"/>
        <v>0</v>
      </c>
      <c r="AA152" s="107">
        <f t="shared" si="56"/>
        <v>0</v>
      </c>
      <c r="AB152" s="107">
        <f t="shared" si="57"/>
        <v>1</v>
      </c>
      <c r="AC152" s="107">
        <f t="shared" si="58"/>
        <v>0</v>
      </c>
      <c r="AD152" s="107">
        <f t="shared" si="59"/>
        <v>0</v>
      </c>
      <c r="AE152" s="41"/>
      <c r="AF152" s="107">
        <f t="shared" si="51"/>
        <v>0</v>
      </c>
      <c r="AG152" s="107">
        <f t="shared" si="60"/>
        <v>0</v>
      </c>
      <c r="AH152" s="107">
        <f t="shared" si="61"/>
        <v>0</v>
      </c>
      <c r="AI152" s="107">
        <f t="shared" si="62"/>
        <v>0</v>
      </c>
      <c r="AJ152" s="107">
        <f t="shared" si="63"/>
        <v>0</v>
      </c>
      <c r="AK152" s="107">
        <f t="shared" si="64"/>
        <v>0</v>
      </c>
      <c r="AL152" s="107">
        <f t="shared" si="65"/>
        <v>0</v>
      </c>
    </row>
    <row r="153" spans="1:38" ht="16.2" thickBot="1">
      <c r="A153" s="41" t="str">
        <f t="shared" si="50"/>
        <v>..</v>
      </c>
      <c r="B153" s="677" t="s">
        <v>13</v>
      </c>
      <c r="C153" s="678"/>
      <c r="D153" s="678"/>
      <c r="E153" s="679"/>
      <c r="F153" s="249">
        <f>SUM(F13:F152)</f>
        <v>81766</v>
      </c>
      <c r="G153" s="249">
        <f t="shared" ref="G153:H153" si="67">SUM(G13:G152)</f>
        <v>25653</v>
      </c>
      <c r="H153" s="249">
        <f t="shared" si="67"/>
        <v>61469.899999999987</v>
      </c>
      <c r="I153" s="171"/>
      <c r="J153" s="172"/>
      <c r="K153" s="173"/>
      <c r="L153" s="174"/>
      <c r="M153" s="174"/>
      <c r="N153" s="175"/>
      <c r="O153" s="174"/>
      <c r="P153" s="173"/>
      <c r="Q153" s="176"/>
      <c r="R153" s="109"/>
      <c r="S153" s="103"/>
      <c r="T153" s="104">
        <f>SUM(T13:T152)</f>
        <v>11</v>
      </c>
      <c r="U153" s="129"/>
      <c r="V153" s="224"/>
      <c r="W153" s="225"/>
    </row>
    <row r="154" spans="1:38" s="60" customFormat="1" ht="16.2" thickTop="1">
      <c r="B154" s="586" t="s">
        <v>18</v>
      </c>
      <c r="C154" s="586"/>
      <c r="D154" s="586"/>
      <c r="E154" s="586"/>
      <c r="F154" s="586"/>
      <c r="G154" s="586"/>
      <c r="H154" s="732" t="s">
        <v>18</v>
      </c>
      <c r="I154" s="732"/>
      <c r="J154" s="732"/>
      <c r="K154" s="732"/>
      <c r="L154" s="732"/>
      <c r="M154" s="732"/>
      <c r="N154" s="732"/>
      <c r="O154" s="732"/>
      <c r="P154" s="732"/>
      <c r="Q154" s="732"/>
      <c r="R154" s="238"/>
    </row>
    <row r="155" spans="1:38" s="60" customFormat="1" ht="15.6">
      <c r="B155" s="587" t="s">
        <v>25</v>
      </c>
      <c r="C155" s="587"/>
      <c r="D155" s="72"/>
      <c r="E155" s="587" t="s">
        <v>26</v>
      </c>
      <c r="F155" s="587"/>
      <c r="G155" s="587"/>
      <c r="H155" s="587" t="s">
        <v>27</v>
      </c>
      <c r="I155" s="587"/>
      <c r="J155" s="587"/>
      <c r="K155" s="587"/>
      <c r="L155" s="587"/>
      <c r="M155" s="587"/>
      <c r="N155" s="587"/>
      <c r="O155" s="587"/>
      <c r="P155" s="587"/>
      <c r="Q155" s="587"/>
      <c r="R155" s="228"/>
    </row>
    <row r="156" spans="1:38" s="60" customFormat="1" ht="15.6">
      <c r="B156" s="228"/>
      <c r="C156" s="74"/>
      <c r="D156" s="228"/>
      <c r="E156" s="74"/>
      <c r="F156" s="228"/>
      <c r="G156" s="73"/>
      <c r="H156" s="587" t="s">
        <v>28</v>
      </c>
      <c r="I156" s="587"/>
      <c r="J156" s="587"/>
      <c r="K156" s="587"/>
      <c r="L156" s="587"/>
      <c r="M156" s="587"/>
      <c r="N156" s="587"/>
      <c r="O156" s="587"/>
      <c r="P156" s="587"/>
      <c r="Q156" s="587"/>
      <c r="R156" s="228"/>
    </row>
    <row r="157" spans="1:38" s="75" customFormat="1" ht="15.6">
      <c r="B157" s="72"/>
      <c r="C157" s="76"/>
      <c r="D157" s="72"/>
      <c r="E157" s="77"/>
      <c r="F157" s="121"/>
      <c r="G157" s="121"/>
      <c r="H157" s="121">
        <f>H153-H14-H124</f>
        <v>60519.19999999999</v>
      </c>
      <c r="I157" s="72"/>
      <c r="J157" s="72"/>
      <c r="K157" s="76"/>
      <c r="L157" s="72"/>
      <c r="M157" s="72"/>
      <c r="N157" s="72"/>
      <c r="O157" s="60"/>
      <c r="P157" s="60"/>
      <c r="Q157" s="94"/>
      <c r="R157" s="94"/>
    </row>
    <row r="158" spans="1:38" s="75" customFormat="1" ht="15.6">
      <c r="B158" s="72"/>
      <c r="C158" s="76"/>
      <c r="D158" s="72"/>
      <c r="E158" s="77"/>
      <c r="F158" s="121"/>
      <c r="G158" s="121"/>
      <c r="H158" s="121"/>
      <c r="I158" s="72"/>
      <c r="J158" s="72"/>
      <c r="K158" s="76"/>
      <c r="L158" s="72"/>
      <c r="M158" s="72"/>
      <c r="N158" s="72"/>
      <c r="O158" s="60"/>
      <c r="P158" s="60"/>
      <c r="Q158" s="94"/>
      <c r="R158" s="94"/>
    </row>
    <row r="159" spans="1:38" s="75" customFormat="1" ht="15.6">
      <c r="B159" s="72"/>
      <c r="C159" s="76"/>
      <c r="D159" s="72"/>
      <c r="E159" s="76"/>
      <c r="F159" s="121"/>
      <c r="G159" s="121"/>
      <c r="H159" s="121"/>
      <c r="I159" s="72"/>
      <c r="J159" s="72"/>
      <c r="K159" s="76"/>
      <c r="L159" s="72"/>
      <c r="M159" s="72"/>
      <c r="N159" s="72"/>
      <c r="O159" s="60"/>
      <c r="P159" s="60"/>
      <c r="Q159" s="101"/>
      <c r="R159" s="101"/>
    </row>
    <row r="160" spans="1:38" s="60" customFormat="1" ht="15.6">
      <c r="B160" s="72"/>
      <c r="C160" s="76"/>
      <c r="D160" s="72"/>
      <c r="E160" s="76"/>
      <c r="F160" s="72"/>
      <c r="G160" s="72"/>
      <c r="H160" s="72"/>
      <c r="I160" s="72"/>
      <c r="J160" s="72"/>
      <c r="K160" s="76"/>
      <c r="L160" s="72"/>
      <c r="M160" s="72"/>
      <c r="N160" s="72"/>
      <c r="Q160" s="101"/>
      <c r="R160" s="101"/>
    </row>
    <row r="161" spans="2:23" s="60" customFormat="1" ht="15.6">
      <c r="B161" s="587" t="s">
        <v>29</v>
      </c>
      <c r="C161" s="587"/>
      <c r="D161" s="228"/>
      <c r="E161" s="587" t="s">
        <v>30</v>
      </c>
      <c r="F161" s="587"/>
      <c r="G161" s="587"/>
      <c r="H161" s="587" t="s">
        <v>31</v>
      </c>
      <c r="I161" s="587"/>
      <c r="J161" s="587"/>
      <c r="K161" s="587"/>
      <c r="L161" s="587"/>
      <c r="M161" s="587"/>
      <c r="N161" s="587"/>
      <c r="O161" s="587"/>
      <c r="P161" s="587"/>
      <c r="Q161" s="587"/>
      <c r="R161" s="228"/>
    </row>
    <row r="162" spans="2:23" s="60" customFormat="1">
      <c r="B162" s="78"/>
      <c r="C162" s="79"/>
      <c r="D162" s="78"/>
      <c r="E162" s="79"/>
      <c r="F162" s="78"/>
      <c r="G162" s="78"/>
      <c r="H162" s="78"/>
      <c r="I162" s="78"/>
      <c r="J162" s="78"/>
      <c r="K162" s="78"/>
      <c r="L162" s="78"/>
      <c r="M162" s="78"/>
      <c r="N162" s="78"/>
      <c r="Q162" s="94"/>
      <c r="R162" s="94"/>
    </row>
    <row r="163" spans="2:23" ht="15.6">
      <c r="B163" s="608" t="s">
        <v>32</v>
      </c>
      <c r="C163" s="608"/>
      <c r="D163" s="608"/>
      <c r="E163" s="608"/>
      <c r="F163" s="608"/>
      <c r="G163" s="608"/>
      <c r="H163" s="608" t="s">
        <v>32</v>
      </c>
      <c r="I163" s="608"/>
      <c r="J163" s="608"/>
      <c r="K163" s="608"/>
      <c r="L163" s="608"/>
      <c r="M163" s="608"/>
      <c r="N163" s="608"/>
      <c r="O163" s="608"/>
      <c r="P163" s="608"/>
      <c r="Q163" s="608"/>
      <c r="R163" s="41"/>
      <c r="U163" s="42"/>
      <c r="V163" s="42"/>
      <c r="W163" s="41"/>
    </row>
    <row r="164" spans="2:23" ht="15.6">
      <c r="B164" s="607" t="s">
        <v>33</v>
      </c>
      <c r="C164" s="607"/>
      <c r="D164" s="607"/>
      <c r="E164" s="607"/>
      <c r="F164" s="607"/>
      <c r="G164" s="607"/>
      <c r="H164" s="607" t="s">
        <v>34</v>
      </c>
      <c r="I164" s="607"/>
      <c r="J164" s="607"/>
      <c r="K164" s="607"/>
      <c r="L164" s="607"/>
      <c r="M164" s="607"/>
      <c r="N164" s="607"/>
      <c r="O164" s="607"/>
      <c r="P164" s="607"/>
      <c r="Q164" s="607"/>
      <c r="R164" s="41"/>
      <c r="U164" s="42"/>
      <c r="V164" s="42"/>
      <c r="W164" s="41"/>
    </row>
    <row r="165" spans="2:23" s="60" customFormat="1" ht="15.6">
      <c r="B165" s="82"/>
      <c r="C165" s="83"/>
      <c r="D165" s="82"/>
      <c r="E165" s="84"/>
      <c r="F165" s="85"/>
      <c r="G165" s="86"/>
      <c r="H165" s="587" t="s">
        <v>418</v>
      </c>
      <c r="I165" s="587"/>
      <c r="J165" s="587"/>
      <c r="K165" s="587"/>
      <c r="L165" s="587"/>
      <c r="M165" s="587"/>
      <c r="N165" s="587"/>
      <c r="O165" s="587"/>
      <c r="P165" s="587"/>
      <c r="Q165" s="587"/>
      <c r="R165" s="94"/>
    </row>
  </sheetData>
  <autoFilter ref="A13:XFD157"/>
  <mergeCells count="46">
    <mergeCell ref="T7:T12"/>
    <mergeCell ref="M6:Q6"/>
    <mergeCell ref="B1:Q1"/>
    <mergeCell ref="B2:Q2"/>
    <mergeCell ref="B3:Q3"/>
    <mergeCell ref="B4:Q4"/>
    <mergeCell ref="B5:Q5"/>
    <mergeCell ref="R7:R12"/>
    <mergeCell ref="S7:S12"/>
    <mergeCell ref="C8:H8"/>
    <mergeCell ref="I8:M8"/>
    <mergeCell ref="C9:C12"/>
    <mergeCell ref="D9:D12"/>
    <mergeCell ref="E9:E12"/>
    <mergeCell ref="F9:H9"/>
    <mergeCell ref="I9:I12"/>
    <mergeCell ref="Q7:Q12"/>
    <mergeCell ref="K9:K12"/>
    <mergeCell ref="F10:F12"/>
    <mergeCell ref="G10:G12"/>
    <mergeCell ref="H10:H12"/>
    <mergeCell ref="J9:J12"/>
    <mergeCell ref="C7:H7"/>
    <mergeCell ref="I7:M7"/>
    <mergeCell ref="N7:O8"/>
    <mergeCell ref="P7:P12"/>
    <mergeCell ref="B153:E153"/>
    <mergeCell ref="B155:C155"/>
    <mergeCell ref="E155:G155"/>
    <mergeCell ref="H155:Q155"/>
    <mergeCell ref="B154:G154"/>
    <mergeCell ref="H154:Q154"/>
    <mergeCell ref="B7:B12"/>
    <mergeCell ref="L9:L12"/>
    <mergeCell ref="M9:M12"/>
    <mergeCell ref="N9:N12"/>
    <mergeCell ref="O9:O12"/>
    <mergeCell ref="B164:G164"/>
    <mergeCell ref="H164:Q164"/>
    <mergeCell ref="H165:Q165"/>
    <mergeCell ref="H156:Q156"/>
    <mergeCell ref="B161:C161"/>
    <mergeCell ref="E161:G161"/>
    <mergeCell ref="H161:Q161"/>
    <mergeCell ref="B163:G163"/>
    <mergeCell ref="H163:Q163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FF00"/>
  </sheetPr>
  <dimension ref="A1:R34"/>
  <sheetViews>
    <sheetView topLeftCell="A7" workbookViewId="0">
      <selection activeCell="B14" sqref="A14:C128"/>
    </sheetView>
  </sheetViews>
  <sheetFormatPr defaultRowHeight="15.6"/>
  <cols>
    <col min="1" max="1" width="6.44140625" style="33" customWidth="1"/>
    <col min="2" max="2" width="36.109375" style="118" customWidth="1"/>
    <col min="3" max="3" width="14.88671875" style="33" customWidth="1"/>
    <col min="4" max="4" width="12.5546875" style="33" customWidth="1"/>
    <col min="5" max="5" width="10.88671875" style="40" customWidth="1"/>
    <col min="6" max="6" width="13.44140625" style="33" customWidth="1"/>
    <col min="7" max="9" width="10" style="33" customWidth="1"/>
    <col min="10" max="10" width="18.44140625" style="33" customWidth="1"/>
    <col min="11" max="13" width="9.109375" style="33"/>
    <col min="14" max="14" width="10.109375" style="33" bestFit="1" customWidth="1"/>
    <col min="15" max="258" width="9.109375" style="33"/>
    <col min="259" max="259" width="6.44140625" style="33" customWidth="1"/>
    <col min="260" max="260" width="39.88671875" style="33" bestFit="1" customWidth="1"/>
    <col min="261" max="261" width="11.5546875" style="33" bestFit="1" customWidth="1"/>
    <col min="262" max="262" width="20.33203125" style="33" customWidth="1"/>
    <col min="263" max="263" width="9.109375" style="33"/>
    <col min="264" max="264" width="26.109375" style="33" customWidth="1"/>
    <col min="265" max="265" width="9.109375" style="33"/>
    <col min="266" max="266" width="13.88671875" style="33" customWidth="1"/>
    <col min="267" max="514" width="9.109375" style="33"/>
    <col min="515" max="515" width="6.44140625" style="33" customWidth="1"/>
    <col min="516" max="516" width="39.88671875" style="33" bestFit="1" customWidth="1"/>
    <col min="517" max="517" width="11.5546875" style="33" bestFit="1" customWidth="1"/>
    <col min="518" max="518" width="20.33203125" style="33" customWidth="1"/>
    <col min="519" max="519" width="9.109375" style="33"/>
    <col min="520" max="520" width="26.109375" style="33" customWidth="1"/>
    <col min="521" max="521" width="9.109375" style="33"/>
    <col min="522" max="522" width="13.88671875" style="33" customWidth="1"/>
    <col min="523" max="770" width="9.109375" style="33"/>
    <col min="771" max="771" width="6.44140625" style="33" customWidth="1"/>
    <col min="772" max="772" width="39.88671875" style="33" bestFit="1" customWidth="1"/>
    <col min="773" max="773" width="11.5546875" style="33" bestFit="1" customWidth="1"/>
    <col min="774" max="774" width="20.33203125" style="33" customWidth="1"/>
    <col min="775" max="775" width="9.109375" style="33"/>
    <col min="776" max="776" width="26.109375" style="33" customWidth="1"/>
    <col min="777" max="777" width="9.109375" style="33"/>
    <col min="778" max="778" width="13.88671875" style="33" customWidth="1"/>
    <col min="779" max="1026" width="9.109375" style="33"/>
    <col min="1027" max="1027" width="6.44140625" style="33" customWidth="1"/>
    <col min="1028" max="1028" width="39.88671875" style="33" bestFit="1" customWidth="1"/>
    <col min="1029" max="1029" width="11.5546875" style="33" bestFit="1" customWidth="1"/>
    <col min="1030" max="1030" width="20.33203125" style="33" customWidth="1"/>
    <col min="1031" max="1031" width="9.109375" style="33"/>
    <col min="1032" max="1032" width="26.109375" style="33" customWidth="1"/>
    <col min="1033" max="1033" width="9.109375" style="33"/>
    <col min="1034" max="1034" width="13.88671875" style="33" customWidth="1"/>
    <col min="1035" max="1282" width="9.109375" style="33"/>
    <col min="1283" max="1283" width="6.44140625" style="33" customWidth="1"/>
    <col min="1284" max="1284" width="39.88671875" style="33" bestFit="1" customWidth="1"/>
    <col min="1285" max="1285" width="11.5546875" style="33" bestFit="1" customWidth="1"/>
    <col min="1286" max="1286" width="20.33203125" style="33" customWidth="1"/>
    <col min="1287" max="1287" width="9.109375" style="33"/>
    <col min="1288" max="1288" width="26.109375" style="33" customWidth="1"/>
    <col min="1289" max="1289" width="9.109375" style="33"/>
    <col min="1290" max="1290" width="13.88671875" style="33" customWidth="1"/>
    <col min="1291" max="1538" width="9.109375" style="33"/>
    <col min="1539" max="1539" width="6.44140625" style="33" customWidth="1"/>
    <col min="1540" max="1540" width="39.88671875" style="33" bestFit="1" customWidth="1"/>
    <col min="1541" max="1541" width="11.5546875" style="33" bestFit="1" customWidth="1"/>
    <col min="1542" max="1542" width="20.33203125" style="33" customWidth="1"/>
    <col min="1543" max="1543" width="9.109375" style="33"/>
    <col min="1544" max="1544" width="26.109375" style="33" customWidth="1"/>
    <col min="1545" max="1545" width="9.109375" style="33"/>
    <col min="1546" max="1546" width="13.88671875" style="33" customWidth="1"/>
    <col min="1547" max="1794" width="9.109375" style="33"/>
    <col min="1795" max="1795" width="6.44140625" style="33" customWidth="1"/>
    <col min="1796" max="1796" width="39.88671875" style="33" bestFit="1" customWidth="1"/>
    <col min="1797" max="1797" width="11.5546875" style="33" bestFit="1" customWidth="1"/>
    <col min="1798" max="1798" width="20.33203125" style="33" customWidth="1"/>
    <col min="1799" max="1799" width="9.109375" style="33"/>
    <col min="1800" max="1800" width="26.109375" style="33" customWidth="1"/>
    <col min="1801" max="1801" width="9.109375" style="33"/>
    <col min="1802" max="1802" width="13.88671875" style="33" customWidth="1"/>
    <col min="1803" max="2050" width="9.109375" style="33"/>
    <col min="2051" max="2051" width="6.44140625" style="33" customWidth="1"/>
    <col min="2052" max="2052" width="39.88671875" style="33" bestFit="1" customWidth="1"/>
    <col min="2053" max="2053" width="11.5546875" style="33" bestFit="1" customWidth="1"/>
    <col min="2054" max="2054" width="20.33203125" style="33" customWidth="1"/>
    <col min="2055" max="2055" width="9.109375" style="33"/>
    <col min="2056" max="2056" width="26.109375" style="33" customWidth="1"/>
    <col min="2057" max="2057" width="9.109375" style="33"/>
    <col min="2058" max="2058" width="13.88671875" style="33" customWidth="1"/>
    <col min="2059" max="2306" width="9.109375" style="33"/>
    <col min="2307" max="2307" width="6.44140625" style="33" customWidth="1"/>
    <col min="2308" max="2308" width="39.88671875" style="33" bestFit="1" customWidth="1"/>
    <col min="2309" max="2309" width="11.5546875" style="33" bestFit="1" customWidth="1"/>
    <col min="2310" max="2310" width="20.33203125" style="33" customWidth="1"/>
    <col min="2311" max="2311" width="9.109375" style="33"/>
    <col min="2312" max="2312" width="26.109375" style="33" customWidth="1"/>
    <col min="2313" max="2313" width="9.109375" style="33"/>
    <col min="2314" max="2314" width="13.88671875" style="33" customWidth="1"/>
    <col min="2315" max="2562" width="9.109375" style="33"/>
    <col min="2563" max="2563" width="6.44140625" style="33" customWidth="1"/>
    <col min="2564" max="2564" width="39.88671875" style="33" bestFit="1" customWidth="1"/>
    <col min="2565" max="2565" width="11.5546875" style="33" bestFit="1" customWidth="1"/>
    <col min="2566" max="2566" width="20.33203125" style="33" customWidth="1"/>
    <col min="2567" max="2567" width="9.109375" style="33"/>
    <col min="2568" max="2568" width="26.109375" style="33" customWidth="1"/>
    <col min="2569" max="2569" width="9.109375" style="33"/>
    <col min="2570" max="2570" width="13.88671875" style="33" customWidth="1"/>
    <col min="2571" max="2818" width="9.109375" style="33"/>
    <col min="2819" max="2819" width="6.44140625" style="33" customWidth="1"/>
    <col min="2820" max="2820" width="39.88671875" style="33" bestFit="1" customWidth="1"/>
    <col min="2821" max="2821" width="11.5546875" style="33" bestFit="1" customWidth="1"/>
    <col min="2822" max="2822" width="20.33203125" style="33" customWidth="1"/>
    <col min="2823" max="2823" width="9.109375" style="33"/>
    <col min="2824" max="2824" width="26.109375" style="33" customWidth="1"/>
    <col min="2825" max="2825" width="9.109375" style="33"/>
    <col min="2826" max="2826" width="13.88671875" style="33" customWidth="1"/>
    <col min="2827" max="3074" width="9.109375" style="33"/>
    <col min="3075" max="3075" width="6.44140625" style="33" customWidth="1"/>
    <col min="3076" max="3076" width="39.88671875" style="33" bestFit="1" customWidth="1"/>
    <col min="3077" max="3077" width="11.5546875" style="33" bestFit="1" customWidth="1"/>
    <col min="3078" max="3078" width="20.33203125" style="33" customWidth="1"/>
    <col min="3079" max="3079" width="9.109375" style="33"/>
    <col min="3080" max="3080" width="26.109375" style="33" customWidth="1"/>
    <col min="3081" max="3081" width="9.109375" style="33"/>
    <col min="3082" max="3082" width="13.88671875" style="33" customWidth="1"/>
    <col min="3083" max="3330" width="9.109375" style="33"/>
    <col min="3331" max="3331" width="6.44140625" style="33" customWidth="1"/>
    <col min="3332" max="3332" width="39.88671875" style="33" bestFit="1" customWidth="1"/>
    <col min="3333" max="3333" width="11.5546875" style="33" bestFit="1" customWidth="1"/>
    <col min="3334" max="3334" width="20.33203125" style="33" customWidth="1"/>
    <col min="3335" max="3335" width="9.109375" style="33"/>
    <col min="3336" max="3336" width="26.109375" style="33" customWidth="1"/>
    <col min="3337" max="3337" width="9.109375" style="33"/>
    <col min="3338" max="3338" width="13.88671875" style="33" customWidth="1"/>
    <col min="3339" max="3586" width="9.109375" style="33"/>
    <col min="3587" max="3587" width="6.44140625" style="33" customWidth="1"/>
    <col min="3588" max="3588" width="39.88671875" style="33" bestFit="1" customWidth="1"/>
    <col min="3589" max="3589" width="11.5546875" style="33" bestFit="1" customWidth="1"/>
    <col min="3590" max="3590" width="20.33203125" style="33" customWidth="1"/>
    <col min="3591" max="3591" width="9.109375" style="33"/>
    <col min="3592" max="3592" width="26.109375" style="33" customWidth="1"/>
    <col min="3593" max="3593" width="9.109375" style="33"/>
    <col min="3594" max="3594" width="13.88671875" style="33" customWidth="1"/>
    <col min="3595" max="3842" width="9.109375" style="33"/>
    <col min="3843" max="3843" width="6.44140625" style="33" customWidth="1"/>
    <col min="3844" max="3844" width="39.88671875" style="33" bestFit="1" customWidth="1"/>
    <col min="3845" max="3845" width="11.5546875" style="33" bestFit="1" customWidth="1"/>
    <col min="3846" max="3846" width="20.33203125" style="33" customWidth="1"/>
    <col min="3847" max="3847" width="9.109375" style="33"/>
    <col min="3848" max="3848" width="26.109375" style="33" customWidth="1"/>
    <col min="3849" max="3849" width="9.109375" style="33"/>
    <col min="3850" max="3850" width="13.88671875" style="33" customWidth="1"/>
    <col min="3851" max="4098" width="9.109375" style="33"/>
    <col min="4099" max="4099" width="6.44140625" style="33" customWidth="1"/>
    <col min="4100" max="4100" width="39.88671875" style="33" bestFit="1" customWidth="1"/>
    <col min="4101" max="4101" width="11.5546875" style="33" bestFit="1" customWidth="1"/>
    <col min="4102" max="4102" width="20.33203125" style="33" customWidth="1"/>
    <col min="4103" max="4103" width="9.109375" style="33"/>
    <col min="4104" max="4104" width="26.109375" style="33" customWidth="1"/>
    <col min="4105" max="4105" width="9.109375" style="33"/>
    <col min="4106" max="4106" width="13.88671875" style="33" customWidth="1"/>
    <col min="4107" max="4354" width="9.109375" style="33"/>
    <col min="4355" max="4355" width="6.44140625" style="33" customWidth="1"/>
    <col min="4356" max="4356" width="39.88671875" style="33" bestFit="1" customWidth="1"/>
    <col min="4357" max="4357" width="11.5546875" style="33" bestFit="1" customWidth="1"/>
    <col min="4358" max="4358" width="20.33203125" style="33" customWidth="1"/>
    <col min="4359" max="4359" width="9.109375" style="33"/>
    <col min="4360" max="4360" width="26.109375" style="33" customWidth="1"/>
    <col min="4361" max="4361" width="9.109375" style="33"/>
    <col min="4362" max="4362" width="13.88671875" style="33" customWidth="1"/>
    <col min="4363" max="4610" width="9.109375" style="33"/>
    <col min="4611" max="4611" width="6.44140625" style="33" customWidth="1"/>
    <col min="4612" max="4612" width="39.88671875" style="33" bestFit="1" customWidth="1"/>
    <col min="4613" max="4613" width="11.5546875" style="33" bestFit="1" customWidth="1"/>
    <col min="4614" max="4614" width="20.33203125" style="33" customWidth="1"/>
    <col min="4615" max="4615" width="9.109375" style="33"/>
    <col min="4616" max="4616" width="26.109375" style="33" customWidth="1"/>
    <col min="4617" max="4617" width="9.109375" style="33"/>
    <col min="4618" max="4618" width="13.88671875" style="33" customWidth="1"/>
    <col min="4619" max="4866" width="9.109375" style="33"/>
    <col min="4867" max="4867" width="6.44140625" style="33" customWidth="1"/>
    <col min="4868" max="4868" width="39.88671875" style="33" bestFit="1" customWidth="1"/>
    <col min="4869" max="4869" width="11.5546875" style="33" bestFit="1" customWidth="1"/>
    <col min="4870" max="4870" width="20.33203125" style="33" customWidth="1"/>
    <col min="4871" max="4871" width="9.109375" style="33"/>
    <col min="4872" max="4872" width="26.109375" style="33" customWidth="1"/>
    <col min="4873" max="4873" width="9.109375" style="33"/>
    <col min="4874" max="4874" width="13.88671875" style="33" customWidth="1"/>
    <col min="4875" max="5122" width="9.109375" style="33"/>
    <col min="5123" max="5123" width="6.44140625" style="33" customWidth="1"/>
    <col min="5124" max="5124" width="39.88671875" style="33" bestFit="1" customWidth="1"/>
    <col min="5125" max="5125" width="11.5546875" style="33" bestFit="1" customWidth="1"/>
    <col min="5126" max="5126" width="20.33203125" style="33" customWidth="1"/>
    <col min="5127" max="5127" width="9.109375" style="33"/>
    <col min="5128" max="5128" width="26.109375" style="33" customWidth="1"/>
    <col min="5129" max="5129" width="9.109375" style="33"/>
    <col min="5130" max="5130" width="13.88671875" style="33" customWidth="1"/>
    <col min="5131" max="5378" width="9.109375" style="33"/>
    <col min="5379" max="5379" width="6.44140625" style="33" customWidth="1"/>
    <col min="5380" max="5380" width="39.88671875" style="33" bestFit="1" customWidth="1"/>
    <col min="5381" max="5381" width="11.5546875" style="33" bestFit="1" customWidth="1"/>
    <col min="5382" max="5382" width="20.33203125" style="33" customWidth="1"/>
    <col min="5383" max="5383" width="9.109375" style="33"/>
    <col min="5384" max="5384" width="26.109375" style="33" customWidth="1"/>
    <col min="5385" max="5385" width="9.109375" style="33"/>
    <col min="5386" max="5386" width="13.88671875" style="33" customWidth="1"/>
    <col min="5387" max="5634" width="9.109375" style="33"/>
    <col min="5635" max="5635" width="6.44140625" style="33" customWidth="1"/>
    <col min="5636" max="5636" width="39.88671875" style="33" bestFit="1" customWidth="1"/>
    <col min="5637" max="5637" width="11.5546875" style="33" bestFit="1" customWidth="1"/>
    <col min="5638" max="5638" width="20.33203125" style="33" customWidth="1"/>
    <col min="5639" max="5639" width="9.109375" style="33"/>
    <col min="5640" max="5640" width="26.109375" style="33" customWidth="1"/>
    <col min="5641" max="5641" width="9.109375" style="33"/>
    <col min="5642" max="5642" width="13.88671875" style="33" customWidth="1"/>
    <col min="5643" max="5890" width="9.109375" style="33"/>
    <col min="5891" max="5891" width="6.44140625" style="33" customWidth="1"/>
    <col min="5892" max="5892" width="39.88671875" style="33" bestFit="1" customWidth="1"/>
    <col min="5893" max="5893" width="11.5546875" style="33" bestFit="1" customWidth="1"/>
    <col min="5894" max="5894" width="20.33203125" style="33" customWidth="1"/>
    <col min="5895" max="5895" width="9.109375" style="33"/>
    <col min="5896" max="5896" width="26.109375" style="33" customWidth="1"/>
    <col min="5897" max="5897" width="9.109375" style="33"/>
    <col min="5898" max="5898" width="13.88671875" style="33" customWidth="1"/>
    <col min="5899" max="6146" width="9.109375" style="33"/>
    <col min="6147" max="6147" width="6.44140625" style="33" customWidth="1"/>
    <col min="6148" max="6148" width="39.88671875" style="33" bestFit="1" customWidth="1"/>
    <col min="6149" max="6149" width="11.5546875" style="33" bestFit="1" customWidth="1"/>
    <col min="6150" max="6150" width="20.33203125" style="33" customWidth="1"/>
    <col min="6151" max="6151" width="9.109375" style="33"/>
    <col min="6152" max="6152" width="26.109375" style="33" customWidth="1"/>
    <col min="6153" max="6153" width="9.109375" style="33"/>
    <col min="6154" max="6154" width="13.88671875" style="33" customWidth="1"/>
    <col min="6155" max="6402" width="9.109375" style="33"/>
    <col min="6403" max="6403" width="6.44140625" style="33" customWidth="1"/>
    <col min="6404" max="6404" width="39.88671875" style="33" bestFit="1" customWidth="1"/>
    <col min="6405" max="6405" width="11.5546875" style="33" bestFit="1" customWidth="1"/>
    <col min="6406" max="6406" width="20.33203125" style="33" customWidth="1"/>
    <col min="6407" max="6407" width="9.109375" style="33"/>
    <col min="6408" max="6408" width="26.109375" style="33" customWidth="1"/>
    <col min="6409" max="6409" width="9.109375" style="33"/>
    <col min="6410" max="6410" width="13.88671875" style="33" customWidth="1"/>
    <col min="6411" max="6658" width="9.109375" style="33"/>
    <col min="6659" max="6659" width="6.44140625" style="33" customWidth="1"/>
    <col min="6660" max="6660" width="39.88671875" style="33" bestFit="1" customWidth="1"/>
    <col min="6661" max="6661" width="11.5546875" style="33" bestFit="1" customWidth="1"/>
    <col min="6662" max="6662" width="20.33203125" style="33" customWidth="1"/>
    <col min="6663" max="6663" width="9.109375" style="33"/>
    <col min="6664" max="6664" width="26.109375" style="33" customWidth="1"/>
    <col min="6665" max="6665" width="9.109375" style="33"/>
    <col min="6666" max="6666" width="13.88671875" style="33" customWidth="1"/>
    <col min="6667" max="6914" width="9.109375" style="33"/>
    <col min="6915" max="6915" width="6.44140625" style="33" customWidth="1"/>
    <col min="6916" max="6916" width="39.88671875" style="33" bestFit="1" customWidth="1"/>
    <col min="6917" max="6917" width="11.5546875" style="33" bestFit="1" customWidth="1"/>
    <col min="6918" max="6918" width="20.33203125" style="33" customWidth="1"/>
    <col min="6919" max="6919" width="9.109375" style="33"/>
    <col min="6920" max="6920" width="26.109375" style="33" customWidth="1"/>
    <col min="6921" max="6921" width="9.109375" style="33"/>
    <col min="6922" max="6922" width="13.88671875" style="33" customWidth="1"/>
    <col min="6923" max="7170" width="9.109375" style="33"/>
    <col min="7171" max="7171" width="6.44140625" style="33" customWidth="1"/>
    <col min="7172" max="7172" width="39.88671875" style="33" bestFit="1" customWidth="1"/>
    <col min="7173" max="7173" width="11.5546875" style="33" bestFit="1" customWidth="1"/>
    <col min="7174" max="7174" width="20.33203125" style="33" customWidth="1"/>
    <col min="7175" max="7175" width="9.109375" style="33"/>
    <col min="7176" max="7176" width="26.109375" style="33" customWidth="1"/>
    <col min="7177" max="7177" width="9.109375" style="33"/>
    <col min="7178" max="7178" width="13.88671875" style="33" customWidth="1"/>
    <col min="7179" max="7426" width="9.109375" style="33"/>
    <col min="7427" max="7427" width="6.44140625" style="33" customWidth="1"/>
    <col min="7428" max="7428" width="39.88671875" style="33" bestFit="1" customWidth="1"/>
    <col min="7429" max="7429" width="11.5546875" style="33" bestFit="1" customWidth="1"/>
    <col min="7430" max="7430" width="20.33203125" style="33" customWidth="1"/>
    <col min="7431" max="7431" width="9.109375" style="33"/>
    <col min="7432" max="7432" width="26.109375" style="33" customWidth="1"/>
    <col min="7433" max="7433" width="9.109375" style="33"/>
    <col min="7434" max="7434" width="13.88671875" style="33" customWidth="1"/>
    <col min="7435" max="7682" width="9.109375" style="33"/>
    <col min="7683" max="7683" width="6.44140625" style="33" customWidth="1"/>
    <col min="7684" max="7684" width="39.88671875" style="33" bestFit="1" customWidth="1"/>
    <col min="7685" max="7685" width="11.5546875" style="33" bestFit="1" customWidth="1"/>
    <col min="7686" max="7686" width="20.33203125" style="33" customWidth="1"/>
    <col min="7687" max="7687" width="9.109375" style="33"/>
    <col min="7688" max="7688" width="26.109375" style="33" customWidth="1"/>
    <col min="7689" max="7689" width="9.109375" style="33"/>
    <col min="7690" max="7690" width="13.88671875" style="33" customWidth="1"/>
    <col min="7691" max="7938" width="9.109375" style="33"/>
    <col min="7939" max="7939" width="6.44140625" style="33" customWidth="1"/>
    <col min="7940" max="7940" width="39.88671875" style="33" bestFit="1" customWidth="1"/>
    <col min="7941" max="7941" width="11.5546875" style="33" bestFit="1" customWidth="1"/>
    <col min="7942" max="7942" width="20.33203125" style="33" customWidth="1"/>
    <col min="7943" max="7943" width="9.109375" style="33"/>
    <col min="7944" max="7944" width="26.109375" style="33" customWidth="1"/>
    <col min="7945" max="7945" width="9.109375" style="33"/>
    <col min="7946" max="7946" width="13.88671875" style="33" customWidth="1"/>
    <col min="7947" max="8194" width="9.109375" style="33"/>
    <col min="8195" max="8195" width="6.44140625" style="33" customWidth="1"/>
    <col min="8196" max="8196" width="39.88671875" style="33" bestFit="1" customWidth="1"/>
    <col min="8197" max="8197" width="11.5546875" style="33" bestFit="1" customWidth="1"/>
    <col min="8198" max="8198" width="20.33203125" style="33" customWidth="1"/>
    <col min="8199" max="8199" width="9.109375" style="33"/>
    <col min="8200" max="8200" width="26.109375" style="33" customWidth="1"/>
    <col min="8201" max="8201" width="9.109375" style="33"/>
    <col min="8202" max="8202" width="13.88671875" style="33" customWidth="1"/>
    <col min="8203" max="8450" width="9.109375" style="33"/>
    <col min="8451" max="8451" width="6.44140625" style="33" customWidth="1"/>
    <col min="8452" max="8452" width="39.88671875" style="33" bestFit="1" customWidth="1"/>
    <col min="8453" max="8453" width="11.5546875" style="33" bestFit="1" customWidth="1"/>
    <col min="8454" max="8454" width="20.33203125" style="33" customWidth="1"/>
    <col min="8455" max="8455" width="9.109375" style="33"/>
    <col min="8456" max="8456" width="26.109375" style="33" customWidth="1"/>
    <col min="8457" max="8457" width="9.109375" style="33"/>
    <col min="8458" max="8458" width="13.88671875" style="33" customWidth="1"/>
    <col min="8459" max="8706" width="9.109375" style="33"/>
    <col min="8707" max="8707" width="6.44140625" style="33" customWidth="1"/>
    <col min="8708" max="8708" width="39.88671875" style="33" bestFit="1" customWidth="1"/>
    <col min="8709" max="8709" width="11.5546875" style="33" bestFit="1" customWidth="1"/>
    <col min="8710" max="8710" width="20.33203125" style="33" customWidth="1"/>
    <col min="8711" max="8711" width="9.109375" style="33"/>
    <col min="8712" max="8712" width="26.109375" style="33" customWidth="1"/>
    <col min="8713" max="8713" width="9.109375" style="33"/>
    <col min="8714" max="8714" width="13.88671875" style="33" customWidth="1"/>
    <col min="8715" max="8962" width="9.109375" style="33"/>
    <col min="8963" max="8963" width="6.44140625" style="33" customWidth="1"/>
    <col min="8964" max="8964" width="39.88671875" style="33" bestFit="1" customWidth="1"/>
    <col min="8965" max="8965" width="11.5546875" style="33" bestFit="1" customWidth="1"/>
    <col min="8966" max="8966" width="20.33203125" style="33" customWidth="1"/>
    <col min="8967" max="8967" width="9.109375" style="33"/>
    <col min="8968" max="8968" width="26.109375" style="33" customWidth="1"/>
    <col min="8969" max="8969" width="9.109375" style="33"/>
    <col min="8970" max="8970" width="13.88671875" style="33" customWidth="1"/>
    <col min="8971" max="9218" width="9.109375" style="33"/>
    <col min="9219" max="9219" width="6.44140625" style="33" customWidth="1"/>
    <col min="9220" max="9220" width="39.88671875" style="33" bestFit="1" customWidth="1"/>
    <col min="9221" max="9221" width="11.5546875" style="33" bestFit="1" customWidth="1"/>
    <col min="9222" max="9222" width="20.33203125" style="33" customWidth="1"/>
    <col min="9223" max="9223" width="9.109375" style="33"/>
    <col min="9224" max="9224" width="26.109375" style="33" customWidth="1"/>
    <col min="9225" max="9225" width="9.109375" style="33"/>
    <col min="9226" max="9226" width="13.88671875" style="33" customWidth="1"/>
    <col min="9227" max="9474" width="9.109375" style="33"/>
    <col min="9475" max="9475" width="6.44140625" style="33" customWidth="1"/>
    <col min="9476" max="9476" width="39.88671875" style="33" bestFit="1" customWidth="1"/>
    <col min="9477" max="9477" width="11.5546875" style="33" bestFit="1" customWidth="1"/>
    <col min="9478" max="9478" width="20.33203125" style="33" customWidth="1"/>
    <col min="9479" max="9479" width="9.109375" style="33"/>
    <col min="9480" max="9480" width="26.109375" style="33" customWidth="1"/>
    <col min="9481" max="9481" width="9.109375" style="33"/>
    <col min="9482" max="9482" width="13.88671875" style="33" customWidth="1"/>
    <col min="9483" max="9730" width="9.109375" style="33"/>
    <col min="9731" max="9731" width="6.44140625" style="33" customWidth="1"/>
    <col min="9732" max="9732" width="39.88671875" style="33" bestFit="1" customWidth="1"/>
    <col min="9733" max="9733" width="11.5546875" style="33" bestFit="1" customWidth="1"/>
    <col min="9734" max="9734" width="20.33203125" style="33" customWidth="1"/>
    <col min="9735" max="9735" width="9.109375" style="33"/>
    <col min="9736" max="9736" width="26.109375" style="33" customWidth="1"/>
    <col min="9737" max="9737" width="9.109375" style="33"/>
    <col min="9738" max="9738" width="13.88671875" style="33" customWidth="1"/>
    <col min="9739" max="9986" width="9.109375" style="33"/>
    <col min="9987" max="9987" width="6.44140625" style="33" customWidth="1"/>
    <col min="9988" max="9988" width="39.88671875" style="33" bestFit="1" customWidth="1"/>
    <col min="9989" max="9989" width="11.5546875" style="33" bestFit="1" customWidth="1"/>
    <col min="9990" max="9990" width="20.33203125" style="33" customWidth="1"/>
    <col min="9991" max="9991" width="9.109375" style="33"/>
    <col min="9992" max="9992" width="26.109375" style="33" customWidth="1"/>
    <col min="9993" max="9993" width="9.109375" style="33"/>
    <col min="9994" max="9994" width="13.88671875" style="33" customWidth="1"/>
    <col min="9995" max="10242" width="9.109375" style="33"/>
    <col min="10243" max="10243" width="6.44140625" style="33" customWidth="1"/>
    <col min="10244" max="10244" width="39.88671875" style="33" bestFit="1" customWidth="1"/>
    <col min="10245" max="10245" width="11.5546875" style="33" bestFit="1" customWidth="1"/>
    <col min="10246" max="10246" width="20.33203125" style="33" customWidth="1"/>
    <col min="10247" max="10247" width="9.109375" style="33"/>
    <col min="10248" max="10248" width="26.109375" style="33" customWidth="1"/>
    <col min="10249" max="10249" width="9.109375" style="33"/>
    <col min="10250" max="10250" width="13.88671875" style="33" customWidth="1"/>
    <col min="10251" max="10498" width="9.109375" style="33"/>
    <col min="10499" max="10499" width="6.44140625" style="33" customWidth="1"/>
    <col min="10500" max="10500" width="39.88671875" style="33" bestFit="1" customWidth="1"/>
    <col min="10501" max="10501" width="11.5546875" style="33" bestFit="1" customWidth="1"/>
    <col min="10502" max="10502" width="20.33203125" style="33" customWidth="1"/>
    <col min="10503" max="10503" width="9.109375" style="33"/>
    <col min="10504" max="10504" width="26.109375" style="33" customWidth="1"/>
    <col min="10505" max="10505" width="9.109375" style="33"/>
    <col min="10506" max="10506" width="13.88671875" style="33" customWidth="1"/>
    <col min="10507" max="10754" width="9.109375" style="33"/>
    <col min="10755" max="10755" width="6.44140625" style="33" customWidth="1"/>
    <col min="10756" max="10756" width="39.88671875" style="33" bestFit="1" customWidth="1"/>
    <col min="10757" max="10757" width="11.5546875" style="33" bestFit="1" customWidth="1"/>
    <col min="10758" max="10758" width="20.33203125" style="33" customWidth="1"/>
    <col min="10759" max="10759" width="9.109375" style="33"/>
    <col min="10760" max="10760" width="26.109375" style="33" customWidth="1"/>
    <col min="10761" max="10761" width="9.109375" style="33"/>
    <col min="10762" max="10762" width="13.88671875" style="33" customWidth="1"/>
    <col min="10763" max="11010" width="9.109375" style="33"/>
    <col min="11011" max="11011" width="6.44140625" style="33" customWidth="1"/>
    <col min="11012" max="11012" width="39.88671875" style="33" bestFit="1" customWidth="1"/>
    <col min="11013" max="11013" width="11.5546875" style="33" bestFit="1" customWidth="1"/>
    <col min="11014" max="11014" width="20.33203125" style="33" customWidth="1"/>
    <col min="11015" max="11015" width="9.109375" style="33"/>
    <col min="11016" max="11016" width="26.109375" style="33" customWidth="1"/>
    <col min="11017" max="11017" width="9.109375" style="33"/>
    <col min="11018" max="11018" width="13.88671875" style="33" customWidth="1"/>
    <col min="11019" max="11266" width="9.109375" style="33"/>
    <col min="11267" max="11267" width="6.44140625" style="33" customWidth="1"/>
    <col min="11268" max="11268" width="39.88671875" style="33" bestFit="1" customWidth="1"/>
    <col min="11269" max="11269" width="11.5546875" style="33" bestFit="1" customWidth="1"/>
    <col min="11270" max="11270" width="20.33203125" style="33" customWidth="1"/>
    <col min="11271" max="11271" width="9.109375" style="33"/>
    <col min="11272" max="11272" width="26.109375" style="33" customWidth="1"/>
    <col min="11273" max="11273" width="9.109375" style="33"/>
    <col min="11274" max="11274" width="13.88671875" style="33" customWidth="1"/>
    <col min="11275" max="11522" width="9.109375" style="33"/>
    <col min="11523" max="11523" width="6.44140625" style="33" customWidth="1"/>
    <col min="11524" max="11524" width="39.88671875" style="33" bestFit="1" customWidth="1"/>
    <col min="11525" max="11525" width="11.5546875" style="33" bestFit="1" customWidth="1"/>
    <col min="11526" max="11526" width="20.33203125" style="33" customWidth="1"/>
    <col min="11527" max="11527" width="9.109375" style="33"/>
    <col min="11528" max="11528" width="26.109375" style="33" customWidth="1"/>
    <col min="11529" max="11529" width="9.109375" style="33"/>
    <col min="11530" max="11530" width="13.88671875" style="33" customWidth="1"/>
    <col min="11531" max="11778" width="9.109375" style="33"/>
    <col min="11779" max="11779" width="6.44140625" style="33" customWidth="1"/>
    <col min="11780" max="11780" width="39.88671875" style="33" bestFit="1" customWidth="1"/>
    <col min="11781" max="11781" width="11.5546875" style="33" bestFit="1" customWidth="1"/>
    <col min="11782" max="11782" width="20.33203125" style="33" customWidth="1"/>
    <col min="11783" max="11783" width="9.109375" style="33"/>
    <col min="11784" max="11784" width="26.109375" style="33" customWidth="1"/>
    <col min="11785" max="11785" width="9.109375" style="33"/>
    <col min="11786" max="11786" width="13.88671875" style="33" customWidth="1"/>
    <col min="11787" max="12034" width="9.109375" style="33"/>
    <col min="12035" max="12035" width="6.44140625" style="33" customWidth="1"/>
    <col min="12036" max="12036" width="39.88671875" style="33" bestFit="1" customWidth="1"/>
    <col min="12037" max="12037" width="11.5546875" style="33" bestFit="1" customWidth="1"/>
    <col min="12038" max="12038" width="20.33203125" style="33" customWidth="1"/>
    <col min="12039" max="12039" width="9.109375" style="33"/>
    <col min="12040" max="12040" width="26.109375" style="33" customWidth="1"/>
    <col min="12041" max="12041" width="9.109375" style="33"/>
    <col min="12042" max="12042" width="13.88671875" style="33" customWidth="1"/>
    <col min="12043" max="12290" width="9.109375" style="33"/>
    <col min="12291" max="12291" width="6.44140625" style="33" customWidth="1"/>
    <col min="12292" max="12292" width="39.88671875" style="33" bestFit="1" customWidth="1"/>
    <col min="12293" max="12293" width="11.5546875" style="33" bestFit="1" customWidth="1"/>
    <col min="12294" max="12294" width="20.33203125" style="33" customWidth="1"/>
    <col min="12295" max="12295" width="9.109375" style="33"/>
    <col min="12296" max="12296" width="26.109375" style="33" customWidth="1"/>
    <col min="12297" max="12297" width="9.109375" style="33"/>
    <col min="12298" max="12298" width="13.88671875" style="33" customWidth="1"/>
    <col min="12299" max="12546" width="9.109375" style="33"/>
    <col min="12547" max="12547" width="6.44140625" style="33" customWidth="1"/>
    <col min="12548" max="12548" width="39.88671875" style="33" bestFit="1" customWidth="1"/>
    <col min="12549" max="12549" width="11.5546875" style="33" bestFit="1" customWidth="1"/>
    <col min="12550" max="12550" width="20.33203125" style="33" customWidth="1"/>
    <col min="12551" max="12551" width="9.109375" style="33"/>
    <col min="12552" max="12552" width="26.109375" style="33" customWidth="1"/>
    <col min="12553" max="12553" width="9.109375" style="33"/>
    <col min="12554" max="12554" width="13.88671875" style="33" customWidth="1"/>
    <col min="12555" max="12802" width="9.109375" style="33"/>
    <col min="12803" max="12803" width="6.44140625" style="33" customWidth="1"/>
    <col min="12804" max="12804" width="39.88671875" style="33" bestFit="1" customWidth="1"/>
    <col min="12805" max="12805" width="11.5546875" style="33" bestFit="1" customWidth="1"/>
    <col min="12806" max="12806" width="20.33203125" style="33" customWidth="1"/>
    <col min="12807" max="12807" width="9.109375" style="33"/>
    <col min="12808" max="12808" width="26.109375" style="33" customWidth="1"/>
    <col min="12809" max="12809" width="9.109375" style="33"/>
    <col min="12810" max="12810" width="13.88671875" style="33" customWidth="1"/>
    <col min="12811" max="13058" width="9.109375" style="33"/>
    <col min="13059" max="13059" width="6.44140625" style="33" customWidth="1"/>
    <col min="13060" max="13060" width="39.88671875" style="33" bestFit="1" customWidth="1"/>
    <col min="13061" max="13061" width="11.5546875" style="33" bestFit="1" customWidth="1"/>
    <col min="13062" max="13062" width="20.33203125" style="33" customWidth="1"/>
    <col min="13063" max="13063" width="9.109375" style="33"/>
    <col min="13064" max="13064" width="26.109375" style="33" customWidth="1"/>
    <col min="13065" max="13065" width="9.109375" style="33"/>
    <col min="13066" max="13066" width="13.88671875" style="33" customWidth="1"/>
    <col min="13067" max="13314" width="9.109375" style="33"/>
    <col min="13315" max="13315" width="6.44140625" style="33" customWidth="1"/>
    <col min="13316" max="13316" width="39.88671875" style="33" bestFit="1" customWidth="1"/>
    <col min="13317" max="13317" width="11.5546875" style="33" bestFit="1" customWidth="1"/>
    <col min="13318" max="13318" width="20.33203125" style="33" customWidth="1"/>
    <col min="13319" max="13319" width="9.109375" style="33"/>
    <col min="13320" max="13320" width="26.109375" style="33" customWidth="1"/>
    <col min="13321" max="13321" width="9.109375" style="33"/>
    <col min="13322" max="13322" width="13.88671875" style="33" customWidth="1"/>
    <col min="13323" max="13570" width="9.109375" style="33"/>
    <col min="13571" max="13571" width="6.44140625" style="33" customWidth="1"/>
    <col min="13572" max="13572" width="39.88671875" style="33" bestFit="1" customWidth="1"/>
    <col min="13573" max="13573" width="11.5546875" style="33" bestFit="1" customWidth="1"/>
    <col min="13574" max="13574" width="20.33203125" style="33" customWidth="1"/>
    <col min="13575" max="13575" width="9.109375" style="33"/>
    <col min="13576" max="13576" width="26.109375" style="33" customWidth="1"/>
    <col min="13577" max="13577" width="9.109375" style="33"/>
    <col min="13578" max="13578" width="13.88671875" style="33" customWidth="1"/>
    <col min="13579" max="13826" width="9.109375" style="33"/>
    <col min="13827" max="13827" width="6.44140625" style="33" customWidth="1"/>
    <col min="13828" max="13828" width="39.88671875" style="33" bestFit="1" customWidth="1"/>
    <col min="13829" max="13829" width="11.5546875" style="33" bestFit="1" customWidth="1"/>
    <col min="13830" max="13830" width="20.33203125" style="33" customWidth="1"/>
    <col min="13831" max="13831" width="9.109375" style="33"/>
    <col min="13832" max="13832" width="26.109375" style="33" customWidth="1"/>
    <col min="13833" max="13833" width="9.109375" style="33"/>
    <col min="13834" max="13834" width="13.88671875" style="33" customWidth="1"/>
    <col min="13835" max="14082" width="9.109375" style="33"/>
    <col min="14083" max="14083" width="6.44140625" style="33" customWidth="1"/>
    <col min="14084" max="14084" width="39.88671875" style="33" bestFit="1" customWidth="1"/>
    <col min="14085" max="14085" width="11.5546875" style="33" bestFit="1" customWidth="1"/>
    <col min="14086" max="14086" width="20.33203125" style="33" customWidth="1"/>
    <col min="14087" max="14087" width="9.109375" style="33"/>
    <col min="14088" max="14088" width="26.109375" style="33" customWidth="1"/>
    <col min="14089" max="14089" width="9.109375" style="33"/>
    <col min="14090" max="14090" width="13.88671875" style="33" customWidth="1"/>
    <col min="14091" max="14338" width="9.109375" style="33"/>
    <col min="14339" max="14339" width="6.44140625" style="33" customWidth="1"/>
    <col min="14340" max="14340" width="39.88671875" style="33" bestFit="1" customWidth="1"/>
    <col min="14341" max="14341" width="11.5546875" style="33" bestFit="1" customWidth="1"/>
    <col min="14342" max="14342" width="20.33203125" style="33" customWidth="1"/>
    <col min="14343" max="14343" width="9.109375" style="33"/>
    <col min="14344" max="14344" width="26.109375" style="33" customWidth="1"/>
    <col min="14345" max="14345" width="9.109375" style="33"/>
    <col min="14346" max="14346" width="13.88671875" style="33" customWidth="1"/>
    <col min="14347" max="14594" width="9.109375" style="33"/>
    <col min="14595" max="14595" width="6.44140625" style="33" customWidth="1"/>
    <col min="14596" max="14596" width="39.88671875" style="33" bestFit="1" customWidth="1"/>
    <col min="14597" max="14597" width="11.5546875" style="33" bestFit="1" customWidth="1"/>
    <col min="14598" max="14598" width="20.33203125" style="33" customWidth="1"/>
    <col min="14599" max="14599" width="9.109375" style="33"/>
    <col min="14600" max="14600" width="26.109375" style="33" customWidth="1"/>
    <col min="14601" max="14601" width="9.109375" style="33"/>
    <col min="14602" max="14602" width="13.88671875" style="33" customWidth="1"/>
    <col min="14603" max="14850" width="9.109375" style="33"/>
    <col min="14851" max="14851" width="6.44140625" style="33" customWidth="1"/>
    <col min="14852" max="14852" width="39.88671875" style="33" bestFit="1" customWidth="1"/>
    <col min="14853" max="14853" width="11.5546875" style="33" bestFit="1" customWidth="1"/>
    <col min="14854" max="14854" width="20.33203125" style="33" customWidth="1"/>
    <col min="14855" max="14855" width="9.109375" style="33"/>
    <col min="14856" max="14856" width="26.109375" style="33" customWidth="1"/>
    <col min="14857" max="14857" width="9.109375" style="33"/>
    <col min="14858" max="14858" width="13.88671875" style="33" customWidth="1"/>
    <col min="14859" max="15106" width="9.109375" style="33"/>
    <col min="15107" max="15107" width="6.44140625" style="33" customWidth="1"/>
    <col min="15108" max="15108" width="39.88671875" style="33" bestFit="1" customWidth="1"/>
    <col min="15109" max="15109" width="11.5546875" style="33" bestFit="1" customWidth="1"/>
    <col min="15110" max="15110" width="20.33203125" style="33" customWidth="1"/>
    <col min="15111" max="15111" width="9.109375" style="33"/>
    <col min="15112" max="15112" width="26.109375" style="33" customWidth="1"/>
    <col min="15113" max="15113" width="9.109375" style="33"/>
    <col min="15114" max="15114" width="13.88671875" style="33" customWidth="1"/>
    <col min="15115" max="15362" width="9.109375" style="33"/>
    <col min="15363" max="15363" width="6.44140625" style="33" customWidth="1"/>
    <col min="15364" max="15364" width="39.88671875" style="33" bestFit="1" customWidth="1"/>
    <col min="15365" max="15365" width="11.5546875" style="33" bestFit="1" customWidth="1"/>
    <col min="15366" max="15366" width="20.33203125" style="33" customWidth="1"/>
    <col min="15367" max="15367" width="9.109375" style="33"/>
    <col min="15368" max="15368" width="26.109375" style="33" customWidth="1"/>
    <col min="15369" max="15369" width="9.109375" style="33"/>
    <col min="15370" max="15370" width="13.88671875" style="33" customWidth="1"/>
    <col min="15371" max="15618" width="9.109375" style="33"/>
    <col min="15619" max="15619" width="6.44140625" style="33" customWidth="1"/>
    <col min="15620" max="15620" width="39.88671875" style="33" bestFit="1" customWidth="1"/>
    <col min="15621" max="15621" width="11.5546875" style="33" bestFit="1" customWidth="1"/>
    <col min="15622" max="15622" width="20.33203125" style="33" customWidth="1"/>
    <col min="15623" max="15623" width="9.109375" style="33"/>
    <col min="15624" max="15624" width="26.109375" style="33" customWidth="1"/>
    <col min="15625" max="15625" width="9.109375" style="33"/>
    <col min="15626" max="15626" width="13.88671875" style="33" customWidth="1"/>
    <col min="15627" max="15874" width="9.109375" style="33"/>
    <col min="15875" max="15875" width="6.44140625" style="33" customWidth="1"/>
    <col min="15876" max="15876" width="39.88671875" style="33" bestFit="1" customWidth="1"/>
    <col min="15877" max="15877" width="11.5546875" style="33" bestFit="1" customWidth="1"/>
    <col min="15878" max="15878" width="20.33203125" style="33" customWidth="1"/>
    <col min="15879" max="15879" width="9.109375" style="33"/>
    <col min="15880" max="15880" width="26.109375" style="33" customWidth="1"/>
    <col min="15881" max="15881" width="9.109375" style="33"/>
    <col min="15882" max="15882" width="13.88671875" style="33" customWidth="1"/>
    <col min="15883" max="16130" width="9.109375" style="33"/>
    <col min="16131" max="16131" width="6.44140625" style="33" customWidth="1"/>
    <col min="16132" max="16132" width="39.88671875" style="33" bestFit="1" customWidth="1"/>
    <col min="16133" max="16133" width="11.5546875" style="33" bestFit="1" customWidth="1"/>
    <col min="16134" max="16134" width="20.33203125" style="33" customWidth="1"/>
    <col min="16135" max="16135" width="9.109375" style="33"/>
    <col min="16136" max="16136" width="26.109375" style="33" customWidth="1"/>
    <col min="16137" max="16137" width="9.109375" style="33"/>
    <col min="16138" max="16138" width="13.88671875" style="33" customWidth="1"/>
    <col min="16139" max="16384" width="9.109375" style="33"/>
  </cols>
  <sheetData>
    <row r="1" spans="1:10" s="25" customFormat="1" ht="18.600000000000001">
      <c r="A1" s="708" t="s">
        <v>14</v>
      </c>
      <c r="B1" s="708"/>
      <c r="C1" s="708"/>
      <c r="D1" s="708"/>
      <c r="E1" s="708"/>
      <c r="F1" s="708"/>
      <c r="G1" s="708"/>
      <c r="H1" s="708"/>
      <c r="I1" s="708"/>
      <c r="J1" s="708"/>
    </row>
    <row r="2" spans="1:10" s="26" customFormat="1" ht="16.8">
      <c r="A2" s="667" t="s">
        <v>430</v>
      </c>
      <c r="B2" s="667"/>
      <c r="C2" s="667"/>
      <c r="D2" s="667"/>
      <c r="E2" s="667"/>
      <c r="F2" s="667"/>
      <c r="G2" s="667"/>
      <c r="H2" s="667"/>
      <c r="I2" s="667"/>
      <c r="J2" s="667"/>
    </row>
    <row r="3" spans="1:10" s="26" customFormat="1" ht="16.8">
      <c r="A3" s="667" t="s">
        <v>431</v>
      </c>
      <c r="B3" s="667"/>
      <c r="C3" s="667"/>
      <c r="D3" s="667"/>
      <c r="E3" s="667"/>
      <c r="F3" s="667"/>
      <c r="G3" s="667"/>
      <c r="H3" s="667"/>
      <c r="I3" s="667"/>
      <c r="J3" s="667"/>
    </row>
    <row r="4" spans="1:10" s="243" customFormat="1" ht="16.8">
      <c r="A4" s="709" t="s">
        <v>298</v>
      </c>
      <c r="B4" s="709"/>
      <c r="C4" s="709"/>
      <c r="D4" s="709"/>
      <c r="E4" s="709"/>
      <c r="F4" s="709"/>
      <c r="G4" s="709"/>
      <c r="H4" s="709"/>
      <c r="I4" s="709"/>
      <c r="J4" s="709"/>
    </row>
    <row r="5" spans="1:10" s="243" customFormat="1" ht="9" customHeight="1">
      <c r="B5" s="113"/>
    </row>
    <row r="6" spans="1:10" s="25" customFormat="1" ht="16.2" thickBot="1">
      <c r="A6" s="710" t="s">
        <v>37</v>
      </c>
      <c r="B6" s="710"/>
      <c r="C6" s="27"/>
      <c r="D6" s="27"/>
      <c r="E6" s="27"/>
      <c r="F6" s="27"/>
      <c r="G6" s="711"/>
      <c r="H6" s="711"/>
      <c r="I6" s="711"/>
      <c r="J6" s="711"/>
    </row>
    <row r="7" spans="1:10" s="28" customFormat="1" ht="46.8">
      <c r="A7" s="177" t="s">
        <v>16</v>
      </c>
      <c r="B7" s="178" t="s">
        <v>7</v>
      </c>
      <c r="C7" s="178" t="s">
        <v>17</v>
      </c>
      <c r="D7" s="178" t="s">
        <v>21</v>
      </c>
      <c r="E7" s="178" t="s">
        <v>22</v>
      </c>
      <c r="F7" s="178" t="s">
        <v>462</v>
      </c>
      <c r="G7" s="178" t="s">
        <v>15</v>
      </c>
      <c r="H7" s="179" t="s">
        <v>404</v>
      </c>
      <c r="I7" s="179" t="s">
        <v>405</v>
      </c>
      <c r="J7" s="180" t="s">
        <v>3</v>
      </c>
    </row>
    <row r="8" spans="1:10">
      <c r="A8" s="181" t="s">
        <v>313</v>
      </c>
      <c r="B8" s="114" t="s">
        <v>314</v>
      </c>
      <c r="C8" s="29" t="s">
        <v>315</v>
      </c>
      <c r="D8" s="30">
        <f t="shared" ref="D8:I8" si="0">SUM(D9:D13)</f>
        <v>55075</v>
      </c>
      <c r="E8" s="31">
        <f t="shared" si="0"/>
        <v>4577</v>
      </c>
      <c r="F8" s="30">
        <f t="shared" si="0"/>
        <v>33242.100000000006</v>
      </c>
      <c r="G8" s="29">
        <f t="shared" si="0"/>
        <v>50</v>
      </c>
      <c r="H8" s="19">
        <f t="shared" si="0"/>
        <v>47</v>
      </c>
      <c r="I8" s="19">
        <f t="shared" si="0"/>
        <v>3</v>
      </c>
      <c r="J8" s="182"/>
    </row>
    <row r="9" spans="1:10">
      <c r="A9" s="183" t="s">
        <v>38</v>
      </c>
      <c r="B9" s="115" t="s">
        <v>299</v>
      </c>
      <c r="C9" s="32" t="s">
        <v>44</v>
      </c>
      <c r="D9" s="34">
        <f>SUMPRODUCT((TKTO12TDD2!$E$13:$E$152=C9)*TKTO12TDD2!$F$13:$F$152)</f>
        <v>22139</v>
      </c>
      <c r="E9" s="35">
        <f>SUMPRODUCT((TKTO12TDD2!$E$13:$E$152=C9)*TKTO12TDD2!$G$13:$G$152)</f>
        <v>0</v>
      </c>
      <c r="F9" s="259">
        <f>SUMPRODUCT((TKTO12TDD2!$E$13:$E$152=C9)*TKTO12TDD2!$H$13:$H$152)</f>
        <v>14960.1</v>
      </c>
      <c r="G9" s="36">
        <f>SUMPRODUCT((TKTO12TDD2!$E$13:$E$152=C9)*1)</f>
        <v>33</v>
      </c>
      <c r="H9" s="21">
        <f>SUMPRODUCT((TKTO12TDD2!$E$12:$E$152=C9)*(TKTO12TDD2!$F$12:$F$152&lt;&gt;0)*1)</f>
        <v>33</v>
      </c>
      <c r="I9" s="21">
        <f>SUMPRODUCT((TKTO12TDD2!$E$12:$E$152=C9)*(TKTO12TDD2!$G$12:$G$152&lt;&gt;0)*1)</f>
        <v>0</v>
      </c>
      <c r="J9" s="182"/>
    </row>
    <row r="10" spans="1:10" ht="17.25" customHeight="1">
      <c r="A10" s="183" t="s">
        <v>41</v>
      </c>
      <c r="B10" s="115" t="s">
        <v>300</v>
      </c>
      <c r="C10" s="32" t="s">
        <v>64</v>
      </c>
      <c r="D10" s="34">
        <f>SUMPRODUCT((TKTO12TDD2!$E$13:$E$152=C10)*TKTO12TDD2!$F$13:$F$152)</f>
        <v>5490</v>
      </c>
      <c r="E10" s="35">
        <f>SUMPRODUCT((TKTO12TDD2!$E$13:$E$152=C10)*TKTO12TDD2!$G$13:$G$152)</f>
        <v>1475</v>
      </c>
      <c r="F10" s="259">
        <f>SUMPRODUCT((TKTO12TDD2!$E$13:$E$152=C10)*TKTO12TDD2!$H$13:$H$152)</f>
        <v>4832.7</v>
      </c>
      <c r="G10" s="36">
        <f>SUMPRODUCT((TKTO12TDD2!$E$13:$E$152=C10)*1)</f>
        <v>10</v>
      </c>
      <c r="H10" s="21">
        <f>SUMPRODUCT((TKTO12TDD2!$E$12:$E$152=C10)*(TKTO12TDD2!$F$12:$F$152&lt;&gt;0)*1)</f>
        <v>9</v>
      </c>
      <c r="I10" s="21">
        <f>SUMPRODUCT((TKTO12TDD2!$E$12:$E$152=C10)*(TKTO12TDD2!$G$12:$G$152&lt;&gt;0)*1)</f>
        <v>1</v>
      </c>
      <c r="J10" s="182"/>
    </row>
    <row r="11" spans="1:10" ht="17.25" customHeight="1">
      <c r="A11" s="183" t="s">
        <v>43</v>
      </c>
      <c r="B11" s="115" t="s">
        <v>301</v>
      </c>
      <c r="C11" s="32" t="s">
        <v>73</v>
      </c>
      <c r="D11" s="34">
        <f>SUMPRODUCT((TKTO12TDD2!$E$13:$E$152=C11)*TKTO12TDD2!$F$13:$F$152)</f>
        <v>1533</v>
      </c>
      <c r="E11" s="35">
        <f>SUMPRODUCT((TKTO12TDD2!$E$13:$E$152=C11)*TKTO12TDD2!$G$13:$G$152)</f>
        <v>0</v>
      </c>
      <c r="F11" s="259">
        <f>SUMPRODUCT((TKTO12TDD2!$E$13:$E$152=C11)*TKTO12TDD2!$H$13:$H$152)</f>
        <v>783.4</v>
      </c>
      <c r="G11" s="36">
        <f>SUMPRODUCT((TKTO12TDD2!$E$13:$E$152=C11)*1)</f>
        <v>1</v>
      </c>
      <c r="H11" s="21">
        <f>SUMPRODUCT((TKTO12TDD2!$E$12:$E$152=C11)*(TKTO12TDD2!$F$12:$F$152&lt;&gt;0)*1)</f>
        <v>1</v>
      </c>
      <c r="I11" s="21">
        <f>SUMPRODUCT((TKTO12TDD2!$E$12:$E$152=C11)*(TKTO12TDD2!$G$12:$G$152&lt;&gt;0)*1)</f>
        <v>0</v>
      </c>
      <c r="J11" s="182"/>
    </row>
    <row r="12" spans="1:10">
      <c r="A12" s="183" t="s">
        <v>45</v>
      </c>
      <c r="B12" s="115" t="s">
        <v>302</v>
      </c>
      <c r="C12" s="32" t="s">
        <v>55</v>
      </c>
      <c r="D12" s="34">
        <f>SUMPRODUCT((TKTO12TDD2!$E$13:$E$152=C12)*TKTO12TDD2!$F$13:$F$152)</f>
        <v>5875</v>
      </c>
      <c r="E12" s="35">
        <f>SUMPRODUCT((TKTO12TDD2!$E$13:$E$152=C12)*TKTO12TDD2!$G$13:$G$152)</f>
        <v>277</v>
      </c>
      <c r="F12" s="259">
        <f>SUMPRODUCT((TKTO12TDD2!$E$13:$E$152=C12)*TKTO12TDD2!$H$13:$H$152)</f>
        <v>900.9</v>
      </c>
      <c r="G12" s="36">
        <f>SUMPRODUCT((TKTO12TDD2!$E$13:$E$152=C12)*1)</f>
        <v>3</v>
      </c>
      <c r="H12" s="21">
        <f>SUMPRODUCT((TKTO12TDD2!$E$12:$E$152=C12)*(TKTO12TDD2!$F$12:$F$152&lt;&gt;0)*1)</f>
        <v>2</v>
      </c>
      <c r="I12" s="21">
        <f>SUMPRODUCT((TKTO12TDD2!$E$12:$E$152=C12)*(TKTO12TDD2!$G$12:$G$152&lt;&gt;0)*1)</f>
        <v>1</v>
      </c>
      <c r="J12" s="182"/>
    </row>
    <row r="13" spans="1:10">
      <c r="A13" s="183" t="s">
        <v>48</v>
      </c>
      <c r="B13" s="115" t="s">
        <v>303</v>
      </c>
      <c r="C13" s="32" t="s">
        <v>68</v>
      </c>
      <c r="D13" s="34">
        <f>SUMPRODUCT((TKTO12TDD2!$E$13:$E$152=C13)*TKTO12TDD2!$F$13:$F$152)</f>
        <v>20038</v>
      </c>
      <c r="E13" s="35">
        <f>SUMPRODUCT((TKTO12TDD2!$E$13:$E$152=C13)*TKTO12TDD2!$G$13:$G$152)</f>
        <v>2825</v>
      </c>
      <c r="F13" s="259">
        <f>SUMPRODUCT((TKTO12TDD2!$E$13:$E$152=C13)*TKTO12TDD2!$H$13:$H$152)</f>
        <v>11765</v>
      </c>
      <c r="G13" s="36">
        <f>SUMPRODUCT((TKTO12TDD2!$E$13:$E$152=C13)*1)</f>
        <v>3</v>
      </c>
      <c r="H13" s="21">
        <f>SUMPRODUCT((TKTO12TDD2!$E$12:$E$152=C13)*(TKTO12TDD2!$F$12:$F$152&lt;&gt;0)*1)</f>
        <v>2</v>
      </c>
      <c r="I13" s="21">
        <f>SUMPRODUCT((TKTO12TDD2!$E$12:$E$152=C13)*(TKTO12TDD2!$G$12:$G$152&lt;&gt;0)*1)</f>
        <v>1</v>
      </c>
      <c r="J13" s="182"/>
    </row>
    <row r="14" spans="1:10">
      <c r="A14" s="181" t="s">
        <v>23</v>
      </c>
      <c r="B14" s="114" t="s">
        <v>316</v>
      </c>
      <c r="C14" s="29" t="s">
        <v>317</v>
      </c>
      <c r="D14" s="30">
        <f t="shared" ref="D14:I14" si="1">SUM(D15:D20)</f>
        <v>22495</v>
      </c>
      <c r="E14" s="30">
        <f t="shared" si="1"/>
        <v>19957</v>
      </c>
      <c r="F14" s="30">
        <f t="shared" si="1"/>
        <v>25603.100000000002</v>
      </c>
      <c r="G14" s="30">
        <f t="shared" si="1"/>
        <v>67</v>
      </c>
      <c r="H14" s="30">
        <f t="shared" si="1"/>
        <v>56</v>
      </c>
      <c r="I14" s="30">
        <f t="shared" si="1"/>
        <v>11</v>
      </c>
      <c r="J14" s="182"/>
    </row>
    <row r="15" spans="1:10">
      <c r="A15" s="183">
        <v>1</v>
      </c>
      <c r="B15" s="115" t="s">
        <v>306</v>
      </c>
      <c r="C15" s="32" t="s">
        <v>61</v>
      </c>
      <c r="D15" s="34">
        <f>SUMPRODUCT((TKTO12TDD2!$E$13:$E$152=C15)*TKTO12TDD2!$F$13:$F$152)</f>
        <v>5141</v>
      </c>
      <c r="E15" s="35">
        <f>SUMPRODUCT((TKTO12TDD2!$E$13:$E$152=C15)*TKTO12TDD2!$G$13:$G$152)</f>
        <v>4137</v>
      </c>
      <c r="F15" s="259">
        <f>SUMPRODUCT((TKTO12TDD2!$E$13:$E$152=C15)*TKTO12TDD2!$H$13:$H$152)</f>
        <v>6507.6999999999989</v>
      </c>
      <c r="G15" s="36">
        <f>SUMPRODUCT((TKTO12TDD2!$E$13:$E$152=C15)*1)</f>
        <v>9</v>
      </c>
      <c r="H15" s="21">
        <f>SUMPRODUCT((TKTO12TDD2!$E$12:$E$152=C15)*(TKTO12TDD2!$F$12:$F$152&lt;&gt;0)*1)</f>
        <v>6</v>
      </c>
      <c r="I15" s="21">
        <f>SUMPRODUCT((TKTO12TDD2!$E$12:$E$152=C15)*(TKTO12TDD2!$G$12:$G$152&lt;&gt;0)*1)</f>
        <v>3</v>
      </c>
      <c r="J15" s="182"/>
    </row>
    <row r="16" spans="1:10">
      <c r="A16" s="183">
        <v>2</v>
      </c>
      <c r="B16" s="115" t="s">
        <v>307</v>
      </c>
      <c r="C16" s="32" t="s">
        <v>40</v>
      </c>
      <c r="D16" s="34">
        <f>SUMPRODUCT((TKTO12TDD2!$E$13:$E$152=C16)*TKTO12TDD2!$F$13:$F$152)</f>
        <v>13816</v>
      </c>
      <c r="E16" s="35">
        <f>SUMPRODUCT((TKTO12TDD2!$E$13:$E$152=C16)*TKTO12TDD2!$G$13:$G$152)</f>
        <v>1936</v>
      </c>
      <c r="F16" s="259">
        <f>SUMPRODUCT((TKTO12TDD2!$E$13:$E$152=C16)*TKTO12TDD2!$H$13:$H$152)</f>
        <v>11053.800000000001</v>
      </c>
      <c r="G16" s="36">
        <f>SUMPRODUCT((TKTO12TDD2!$E$13:$E$152=C16)*1)</f>
        <v>16</v>
      </c>
      <c r="H16" s="21">
        <f>SUMPRODUCT((TKTO12TDD2!$E$12:$E$152=C16)*(TKTO12TDD2!$F$12:$F$152&lt;&gt;0)*1)</f>
        <v>14</v>
      </c>
      <c r="I16" s="21">
        <f>SUMPRODUCT((TKTO12TDD2!$E$12:$E$152=C16)*(TKTO12TDD2!$G$12:$G$152&lt;&gt;0)*1)</f>
        <v>2</v>
      </c>
      <c r="J16" s="182"/>
    </row>
    <row r="17" spans="1:14">
      <c r="A17" s="183">
        <v>3</v>
      </c>
      <c r="B17" s="115" t="s">
        <v>308</v>
      </c>
      <c r="C17" s="32" t="s">
        <v>52</v>
      </c>
      <c r="D17" s="34">
        <f>SUMPRODUCT((TKTO12TDD2!$E$13:$E$152=C17)*TKTO12TDD2!$F$13:$F$152)</f>
        <v>3463</v>
      </c>
      <c r="E17" s="35">
        <f>SUMPRODUCT((TKTO12TDD2!$E$13:$E$152=C17)*TKTO12TDD2!$G$13:$G$152)</f>
        <v>7721</v>
      </c>
      <c r="F17" s="259">
        <f>SUMPRODUCT((TKTO12TDD2!$E$13:$E$152=C17)*TKTO12TDD2!$H$13:$H$152)</f>
        <v>4794.4000000000005</v>
      </c>
      <c r="G17" s="36">
        <f>SUMPRODUCT((TKTO12TDD2!$E$13:$E$152=C17)*1)</f>
        <v>38</v>
      </c>
      <c r="H17" s="21">
        <f>SUMPRODUCT((TKTO12TDD2!$E$12:$E$152=C17)*(TKTO12TDD2!$F$12:$F$152&lt;&gt;0)*1)</f>
        <v>33</v>
      </c>
      <c r="I17" s="21">
        <f>SUMPRODUCT((TKTO12TDD2!$E$12:$E$152=C17)*(TKTO12TDD2!$G$12:$G$152&lt;&gt;0)*1)</f>
        <v>5</v>
      </c>
      <c r="J17" s="182"/>
    </row>
    <row r="18" spans="1:14">
      <c r="A18" s="183">
        <v>4</v>
      </c>
      <c r="B18" s="115" t="s">
        <v>309</v>
      </c>
      <c r="C18" s="32" t="s">
        <v>224</v>
      </c>
      <c r="D18" s="34">
        <f>SUMPRODUCT((TKTO12TDD2!$E$13:$E$152=C18)*TKTO12TDD2!$F$13:$F$152)</f>
        <v>0</v>
      </c>
      <c r="E18" s="35">
        <f>SUMPRODUCT((TKTO12TDD2!$E$13:$E$152=C18)*TKTO12TDD2!$G$13:$G$152)</f>
        <v>6163</v>
      </c>
      <c r="F18" s="259">
        <f>SUMPRODUCT((TKTO12TDD2!$E$13:$E$152=C18)*TKTO12TDD2!$H$13:$H$152)</f>
        <v>3192.2</v>
      </c>
      <c r="G18" s="36">
        <f>SUMPRODUCT((TKTO12TDD2!$E$13:$E$152=C18)*1)</f>
        <v>1</v>
      </c>
      <c r="H18" s="21">
        <f>SUMPRODUCT((TKTO12TDD2!$E$12:$E$152=C18)*(TKTO12TDD2!$F$12:$F$152&lt;&gt;0)*1)</f>
        <v>0</v>
      </c>
      <c r="I18" s="21">
        <f>SUMPRODUCT((TKTO12TDD2!$E$12:$E$152=C18)*(TKTO12TDD2!$G$12:$G$152&lt;&gt;0)*1)</f>
        <v>1</v>
      </c>
      <c r="J18" s="182"/>
    </row>
    <row r="19" spans="1:14">
      <c r="A19" s="183">
        <v>5</v>
      </c>
      <c r="B19" s="115" t="s">
        <v>310</v>
      </c>
      <c r="C19" s="32" t="s">
        <v>165</v>
      </c>
      <c r="D19" s="34">
        <f>SUMPRODUCT((TKTO12TDD2!$E$13:$E$152=C19)*TKTO12TDD2!$F$13:$F$152)</f>
        <v>55</v>
      </c>
      <c r="E19" s="35">
        <f>SUMPRODUCT((TKTO12TDD2!$E$13:$E$152=C19)*TKTO12TDD2!$G$13:$G$152)</f>
        <v>0</v>
      </c>
      <c r="F19" s="259">
        <f>SUMPRODUCT((TKTO12TDD2!$E$13:$E$152=C19)*TKTO12TDD2!$H$13:$H$152)</f>
        <v>55</v>
      </c>
      <c r="G19" s="36">
        <f>SUMPRODUCT((TKTO12TDD2!$E$13:$E$152=C19)*1)</f>
        <v>2</v>
      </c>
      <c r="H19" s="21">
        <f>SUMPRODUCT((TKTO12TDD2!$E$12:$E$152=C19)*(TKTO12TDD2!$F$12:$F$152&lt;&gt;0)*1)</f>
        <v>2</v>
      </c>
      <c r="I19" s="21">
        <f>SUMPRODUCT((TKTO12TDD2!$E$12:$E$152=C19)*(TKTO12TDD2!$G$12:$G$152&lt;&gt;0)*1)</f>
        <v>0</v>
      </c>
      <c r="J19" s="182"/>
    </row>
    <row r="20" spans="1:14">
      <c r="A20" s="183">
        <v>6</v>
      </c>
      <c r="B20" s="115" t="s">
        <v>450</v>
      </c>
      <c r="C20" s="32" t="s">
        <v>449</v>
      </c>
      <c r="D20" s="34">
        <f>SUMPRODUCT((TKTO12TDD2!$E$13:$E$152=C20)*TKTO12TDD2!$F$13:$F$152)</f>
        <v>20</v>
      </c>
      <c r="E20" s="35">
        <f>SUMPRODUCT((TKTO12TDD2!$E$13:$E$152=C20)*TKTO12TDD2!$G$13:$G$152)</f>
        <v>0</v>
      </c>
      <c r="F20" s="259">
        <f>SUMPRODUCT((TKTO12TDD2!$E$13:$E$152=C20)*TKTO12TDD2!$H$13:$H$152)</f>
        <v>0</v>
      </c>
      <c r="G20" s="36">
        <f>SUMPRODUCT((TKTO12TDD2!$E$13:$E$152=C20)*1)</f>
        <v>1</v>
      </c>
      <c r="H20" s="21">
        <f>SUMPRODUCT((TKTO12TDD2!$E$12:$E$152=C20)*(TKTO12TDD2!$F$12:$F$152&lt;&gt;0)*1)</f>
        <v>1</v>
      </c>
      <c r="I20" s="21">
        <f>SUMPRODUCT((TKTO12TDD2!$E$12:$E$152=C20)*(TKTO12TDD2!$G$12:$G$152&lt;&gt;0)*1)</f>
        <v>0</v>
      </c>
      <c r="J20" s="182"/>
    </row>
    <row r="21" spans="1:14">
      <c r="A21" s="181" t="s">
        <v>24</v>
      </c>
      <c r="B21" s="114" t="s">
        <v>318</v>
      </c>
      <c r="C21" s="29" t="s">
        <v>319</v>
      </c>
      <c r="D21" s="30">
        <f t="shared" ref="D21:I21" si="2">SUM(D22:D23)</f>
        <v>4196</v>
      </c>
      <c r="E21" s="31">
        <f t="shared" si="2"/>
        <v>1119</v>
      </c>
      <c r="F21" s="30">
        <f t="shared" si="2"/>
        <v>2624.6999999999994</v>
      </c>
      <c r="G21" s="29">
        <f t="shared" si="2"/>
        <v>23</v>
      </c>
      <c r="H21" s="29">
        <f t="shared" si="2"/>
        <v>20</v>
      </c>
      <c r="I21" s="29">
        <f t="shared" si="2"/>
        <v>3</v>
      </c>
      <c r="J21" s="182"/>
    </row>
    <row r="22" spans="1:14">
      <c r="A22" s="183" t="s">
        <v>38</v>
      </c>
      <c r="B22" s="115" t="s">
        <v>311</v>
      </c>
      <c r="C22" s="32" t="s">
        <v>47</v>
      </c>
      <c r="D22" s="34">
        <f>SUMPRODUCT((TKTO12TDD2!$E$13:$E$152=C22)*TKTO12TDD2!$F$13:$F$152)</f>
        <v>4196</v>
      </c>
      <c r="E22" s="35">
        <f>SUMPRODUCT((TKTO12TDD2!$E$13:$E$152=C22)*TKTO12TDD2!$G$13:$G$152)</f>
        <v>786</v>
      </c>
      <c r="F22" s="259">
        <f>SUMPRODUCT((TKTO12TDD2!$E$13:$E$152=C22)*TKTO12TDD2!$H$13:$H$152)</f>
        <v>2312.5999999999995</v>
      </c>
      <c r="G22" s="36">
        <f>SUMPRODUCT((TKTO12TDD2!$E$13:$E$152=C22)*1)</f>
        <v>22</v>
      </c>
      <c r="H22" s="21">
        <f>SUMPRODUCT((TKTO12TDD2!$E$12:$E$152=C22)*(TKTO12TDD2!$F$12:$F$152&lt;&gt;0)*1)</f>
        <v>20</v>
      </c>
      <c r="I22" s="21">
        <f>SUMPRODUCT((TKTO12TDD2!$E$12:$E$152=C22)*(TKTO12TDD2!$G$12:$G$152&lt;&gt;0)*1)</f>
        <v>2</v>
      </c>
      <c r="J22" s="182"/>
    </row>
    <row r="23" spans="1:14">
      <c r="A23" s="183" t="s">
        <v>41</v>
      </c>
      <c r="B23" s="115" t="s">
        <v>312</v>
      </c>
      <c r="C23" s="32" t="s">
        <v>96</v>
      </c>
      <c r="D23" s="34">
        <f>SUMPRODUCT((TKTO12TDD2!$E$13:$E$152=C23)*TKTO12TDD2!$F$13:$F$152)</f>
        <v>0</v>
      </c>
      <c r="E23" s="35">
        <f>SUMPRODUCT((TKTO12TDD2!$E$13:$E$152=C23)*TKTO12TDD2!$G$13:$G$152)</f>
        <v>333</v>
      </c>
      <c r="F23" s="259">
        <f>SUMPRODUCT((TKTO12TDD2!$E$13:$E$152=C23)*TKTO12TDD2!$H$13:$H$152)</f>
        <v>312.10000000000002</v>
      </c>
      <c r="G23" s="36">
        <f>SUMPRODUCT((TKTO12TDD2!$E$13:$E$152=C23)*1)</f>
        <v>1</v>
      </c>
      <c r="H23" s="21">
        <f>SUMPRODUCT((TKTO12TDD2!$E$12:$E$152=C23)*(TKTO12TDD2!$F$12:$F$152&lt;&gt;0)*1)</f>
        <v>0</v>
      </c>
      <c r="I23" s="21">
        <f>SUMPRODUCT((TKTO12TDD2!$E$12:$E$152=C23)*(TKTO12TDD2!$G$12:$G$152&lt;&gt;0)*1)</f>
        <v>1</v>
      </c>
      <c r="J23" s="182"/>
      <c r="L23" s="733" t="s">
        <v>458</v>
      </c>
      <c r="M23" s="733"/>
      <c r="N23" s="260">
        <f>D24+E24</f>
        <v>107419</v>
      </c>
    </row>
    <row r="24" spans="1:14" s="25" customFormat="1" ht="16.2" thickBot="1">
      <c r="A24" s="714" t="s">
        <v>320</v>
      </c>
      <c r="B24" s="715"/>
      <c r="C24" s="716"/>
      <c r="D24" s="184">
        <f t="shared" ref="D24:I24" si="3">(D8+D14+D21)</f>
        <v>81766</v>
      </c>
      <c r="E24" s="184">
        <f t="shared" si="3"/>
        <v>25653</v>
      </c>
      <c r="F24" s="184">
        <f t="shared" si="3"/>
        <v>61469.900000000009</v>
      </c>
      <c r="G24" s="185">
        <f t="shared" si="3"/>
        <v>140</v>
      </c>
      <c r="H24" s="185">
        <f t="shared" si="3"/>
        <v>123</v>
      </c>
      <c r="I24" s="185">
        <f t="shared" si="3"/>
        <v>17</v>
      </c>
      <c r="J24" s="186"/>
    </row>
    <row r="25" spans="1:14" s="25" customFormat="1">
      <c r="B25" s="116"/>
      <c r="C25" s="37"/>
      <c r="D25" s="37"/>
      <c r="E25" s="37"/>
      <c r="F25" s="37"/>
    </row>
    <row r="26" spans="1:14">
      <c r="A26" s="717" t="s">
        <v>18</v>
      </c>
      <c r="B26" s="717"/>
      <c r="C26" s="717"/>
      <c r="D26" s="717" t="s">
        <v>18</v>
      </c>
      <c r="E26" s="717"/>
      <c r="F26" s="717"/>
      <c r="G26" s="717"/>
      <c r="H26" s="717"/>
      <c r="I26" s="717"/>
      <c r="J26" s="717"/>
    </row>
    <row r="27" spans="1:14" s="38" customFormat="1">
      <c r="A27" s="718" t="s">
        <v>36</v>
      </c>
      <c r="B27" s="718"/>
      <c r="C27" s="718"/>
      <c r="D27" s="718" t="s">
        <v>19</v>
      </c>
      <c r="E27" s="718"/>
      <c r="F27" s="718"/>
      <c r="G27" s="718"/>
      <c r="H27" s="718"/>
      <c r="I27" s="718"/>
      <c r="J27" s="718"/>
      <c r="K27" s="27"/>
      <c r="N27" s="242"/>
    </row>
    <row r="28" spans="1:14">
      <c r="A28" s="39"/>
      <c r="B28" s="117"/>
      <c r="D28" s="718" t="s">
        <v>20</v>
      </c>
      <c r="E28" s="718"/>
      <c r="F28" s="718"/>
      <c r="G28" s="718"/>
      <c r="H28" s="718"/>
      <c r="I28" s="718"/>
      <c r="J28" s="718"/>
    </row>
    <row r="29" spans="1:14" s="243" customFormat="1" ht="12.75" customHeight="1">
      <c r="B29" s="113"/>
      <c r="D29" s="632"/>
      <c r="E29" s="712"/>
      <c r="F29" s="632"/>
    </row>
    <row r="30" spans="1:14" s="243" customFormat="1" ht="12.75" customHeight="1">
      <c r="B30" s="113"/>
      <c r="D30" s="100"/>
      <c r="F30" s="12"/>
    </row>
    <row r="31" spans="1:14" s="243" customFormat="1" ht="12.75" customHeight="1">
      <c r="B31" s="113"/>
      <c r="D31" s="12"/>
      <c r="F31" s="100">
        <f>F24-TKTO12TDD2!H14-TKTO12TDD2!H124</f>
        <v>60519.200000000012</v>
      </c>
      <c r="G31" s="243">
        <f>TKTO12TDD2!H124+TKTO12TDD2!H14</f>
        <v>950.7</v>
      </c>
      <c r="H31" s="274">
        <f>F31+G31</f>
        <v>61469.900000000009</v>
      </c>
    </row>
    <row r="32" spans="1:14" s="243" customFormat="1" ht="12.75" customHeight="1">
      <c r="B32" s="113"/>
      <c r="D32" s="12"/>
      <c r="F32" s="12"/>
    </row>
    <row r="33" spans="1:18" ht="12.75" customHeight="1"/>
    <row r="34" spans="1:18" s="23" customFormat="1">
      <c r="A34" s="713" t="s">
        <v>35</v>
      </c>
      <c r="B34" s="713"/>
      <c r="C34" s="713"/>
      <c r="D34" s="713" t="s">
        <v>31</v>
      </c>
      <c r="E34" s="713"/>
      <c r="F34" s="713"/>
      <c r="G34" s="713"/>
      <c r="H34" s="713"/>
      <c r="I34" s="713"/>
      <c r="J34" s="713"/>
      <c r="K34" s="24"/>
      <c r="L34" s="24"/>
      <c r="M34" s="24"/>
      <c r="N34" s="24"/>
      <c r="O34" s="24"/>
      <c r="P34" s="24"/>
      <c r="Q34" s="24"/>
      <c r="R34" s="24"/>
    </row>
  </sheetData>
  <mergeCells count="16">
    <mergeCell ref="D29:F29"/>
    <mergeCell ref="A34:C34"/>
    <mergeCell ref="D34:J34"/>
    <mergeCell ref="L23:M23"/>
    <mergeCell ref="A24:C24"/>
    <mergeCell ref="A26:C26"/>
    <mergeCell ref="D26:J26"/>
    <mergeCell ref="A27:C27"/>
    <mergeCell ref="D27:J27"/>
    <mergeCell ref="D28:J28"/>
    <mergeCell ref="A1:J1"/>
    <mergeCell ref="A2:J2"/>
    <mergeCell ref="A3:J3"/>
    <mergeCell ref="A4:J4"/>
    <mergeCell ref="A6:B6"/>
    <mergeCell ref="G6:J6"/>
  </mergeCells>
  <pageMargins left="0.39370078740157483" right="0" top="0.19685039370078741" bottom="0.39370078740157483" header="0" footer="0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8"/>
  <sheetViews>
    <sheetView topLeftCell="B125" workbookViewId="0">
      <selection activeCell="K134" sqref="K134"/>
    </sheetView>
  </sheetViews>
  <sheetFormatPr defaultRowHeight="16.8"/>
  <cols>
    <col min="1" max="1" width="0" style="474" hidden="1" customWidth="1"/>
    <col min="2" max="2" width="5.33203125" style="475" customWidth="1"/>
    <col min="3" max="3" width="29.5546875" style="476" customWidth="1"/>
    <col min="4" max="4" width="6.5546875" style="477" customWidth="1"/>
    <col min="5" max="5" width="7.44140625" style="478" customWidth="1"/>
    <col min="6" max="6" width="13.33203125" style="478" customWidth="1"/>
    <col min="7" max="7" width="11.109375" style="478" customWidth="1"/>
    <col min="8" max="8" width="7.33203125" style="477" customWidth="1"/>
    <col min="12" max="12" width="11.88671875" customWidth="1"/>
    <col min="13" max="13" width="18.5546875" customWidth="1"/>
  </cols>
  <sheetData>
    <row r="1" spans="1:14" s="279" customFormat="1" ht="18.600000000000001">
      <c r="B1" s="628" t="s">
        <v>0</v>
      </c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362"/>
    </row>
    <row r="2" spans="1:14" s="279" customFormat="1">
      <c r="B2" s="629" t="s">
        <v>430</v>
      </c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124"/>
    </row>
    <row r="3" spans="1:14" s="279" customFormat="1">
      <c r="B3" s="629" t="s">
        <v>431</v>
      </c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124"/>
    </row>
    <row r="4" spans="1:14" s="279" customFormat="1">
      <c r="B4" s="630" t="s">
        <v>298</v>
      </c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359"/>
    </row>
    <row r="5" spans="1:14" s="279" customFormat="1" ht="15.6">
      <c r="B5" s="631" t="s">
        <v>505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356"/>
    </row>
    <row r="6" spans="1:14" s="279" customFormat="1" ht="19.2" thickBot="1">
      <c r="B6" s="282"/>
      <c r="C6" s="289"/>
      <c r="D6" s="282"/>
      <c r="E6" s="355"/>
      <c r="F6" s="354"/>
      <c r="G6" s="353"/>
      <c r="H6" s="350"/>
      <c r="I6" s="352"/>
      <c r="J6" s="351"/>
      <c r="K6" s="745" t="s">
        <v>414</v>
      </c>
      <c r="L6" s="745"/>
      <c r="M6" s="745"/>
      <c r="N6" s="348"/>
    </row>
    <row r="7" spans="1:14" s="279" customFormat="1" ht="15.75" customHeight="1">
      <c r="B7" s="741" t="s">
        <v>1</v>
      </c>
      <c r="C7" s="743" t="s">
        <v>2</v>
      </c>
      <c r="D7" s="743"/>
      <c r="E7" s="743"/>
      <c r="F7" s="743"/>
      <c r="G7" s="743"/>
      <c r="H7" s="743" t="s">
        <v>416</v>
      </c>
      <c r="I7" s="743"/>
      <c r="J7" s="743"/>
      <c r="K7" s="743"/>
      <c r="L7" s="743"/>
      <c r="M7" s="746" t="s">
        <v>392</v>
      </c>
      <c r="N7" s="128"/>
    </row>
    <row r="8" spans="1:14" s="279" customFormat="1" ht="15.6">
      <c r="B8" s="742"/>
      <c r="C8" s="748" t="s">
        <v>504</v>
      </c>
      <c r="D8" s="748"/>
      <c r="E8" s="748"/>
      <c r="F8" s="748"/>
      <c r="G8" s="748"/>
      <c r="H8" s="748" t="s">
        <v>461</v>
      </c>
      <c r="I8" s="748"/>
      <c r="J8" s="748"/>
      <c r="K8" s="748"/>
      <c r="L8" s="748"/>
      <c r="M8" s="747"/>
      <c r="N8" s="128"/>
    </row>
    <row r="9" spans="1:14" s="279" customFormat="1" ht="15.75" customHeight="1">
      <c r="B9" s="742"/>
      <c r="C9" s="736" t="s">
        <v>5</v>
      </c>
      <c r="D9" s="736" t="s">
        <v>6</v>
      </c>
      <c r="E9" s="736" t="s">
        <v>7</v>
      </c>
      <c r="F9" s="736" t="s">
        <v>9</v>
      </c>
      <c r="G9" s="736"/>
      <c r="H9" s="736" t="s">
        <v>8</v>
      </c>
      <c r="I9" s="737" t="s">
        <v>6</v>
      </c>
      <c r="J9" s="740" t="s">
        <v>9</v>
      </c>
      <c r="K9" s="736" t="s">
        <v>7</v>
      </c>
      <c r="L9" s="736" t="s">
        <v>415</v>
      </c>
      <c r="M9" s="747"/>
      <c r="N9" s="128"/>
    </row>
    <row r="10" spans="1:14" s="279" customFormat="1" ht="15.6">
      <c r="B10" s="742"/>
      <c r="C10" s="736"/>
      <c r="D10" s="736"/>
      <c r="E10" s="736"/>
      <c r="F10" s="744" t="s">
        <v>522</v>
      </c>
      <c r="G10" s="736" t="s">
        <v>506</v>
      </c>
      <c r="H10" s="736"/>
      <c r="I10" s="738"/>
      <c r="J10" s="740"/>
      <c r="K10" s="736"/>
      <c r="L10" s="736"/>
      <c r="M10" s="747"/>
      <c r="N10" s="128"/>
    </row>
    <row r="11" spans="1:14" s="279" customFormat="1" ht="15.6">
      <c r="B11" s="742"/>
      <c r="C11" s="736"/>
      <c r="D11" s="736"/>
      <c r="E11" s="736"/>
      <c r="F11" s="744"/>
      <c r="G11" s="736"/>
      <c r="H11" s="736"/>
      <c r="I11" s="738"/>
      <c r="J11" s="740"/>
      <c r="K11" s="736"/>
      <c r="L11" s="736"/>
      <c r="M11" s="747"/>
      <c r="N11" s="128"/>
    </row>
    <row r="12" spans="1:14" s="279" customFormat="1" ht="15.6">
      <c r="B12" s="742"/>
      <c r="C12" s="736"/>
      <c r="D12" s="736"/>
      <c r="E12" s="736"/>
      <c r="F12" s="744"/>
      <c r="G12" s="736"/>
      <c r="H12" s="736"/>
      <c r="I12" s="739"/>
      <c r="J12" s="740"/>
      <c r="K12" s="736"/>
      <c r="L12" s="736"/>
      <c r="M12" s="747"/>
      <c r="N12" s="128"/>
    </row>
    <row r="13" spans="1:14">
      <c r="A13" s="480"/>
      <c r="B13" s="488">
        <v>1</v>
      </c>
      <c r="C13" s="489">
        <f>B13+1</f>
        <v>2</v>
      </c>
      <c r="D13" s="489">
        <f t="shared" ref="D13:M13" si="0">C13+1</f>
        <v>3</v>
      </c>
      <c r="E13" s="489">
        <f t="shared" si="0"/>
        <v>4</v>
      </c>
      <c r="F13" s="489">
        <f t="shared" si="0"/>
        <v>5</v>
      </c>
      <c r="G13" s="489">
        <f t="shared" si="0"/>
        <v>6</v>
      </c>
      <c r="H13" s="489">
        <f t="shared" si="0"/>
        <v>7</v>
      </c>
      <c r="I13" s="489">
        <f t="shared" si="0"/>
        <v>8</v>
      </c>
      <c r="J13" s="489">
        <f t="shared" si="0"/>
        <v>9</v>
      </c>
      <c r="K13" s="489">
        <f t="shared" si="0"/>
        <v>10</v>
      </c>
      <c r="L13" s="489">
        <f t="shared" si="0"/>
        <v>11</v>
      </c>
      <c r="M13" s="490">
        <f t="shared" si="0"/>
        <v>12</v>
      </c>
    </row>
    <row r="14" spans="1:14" ht="93.6">
      <c r="A14" s="479" t="str">
        <f t="shared" ref="A14:A45" si="1">H14&amp;".."&amp;D14</f>
        <v>23..139</v>
      </c>
      <c r="B14" s="491">
        <v>1</v>
      </c>
      <c r="C14" s="492" t="s">
        <v>512</v>
      </c>
      <c r="D14" s="493" t="s">
        <v>163</v>
      </c>
      <c r="E14" s="494" t="s">
        <v>44</v>
      </c>
      <c r="F14" s="495">
        <v>383</v>
      </c>
      <c r="G14" s="495">
        <v>383</v>
      </c>
      <c r="H14" s="493" t="s">
        <v>70</v>
      </c>
      <c r="I14" s="493">
        <f>VLOOKUP(A14,'TK1+2 dot3'!$A$13:$Q$134,10,0)</f>
        <v>139</v>
      </c>
      <c r="J14" s="493">
        <f>VLOOKUP(A14,'TK1+2 dot3'!$A$13:$Q$134,11,0)</f>
        <v>383</v>
      </c>
      <c r="K14" s="493" t="str">
        <f>VLOOKUP(A14,'TK1+2 dot3'!$A$13:$Q$134,12,0)</f>
        <v>LUC</v>
      </c>
      <c r="L14" s="493" t="str">
        <f>VLOOKUP(A14,'TK1+2 dot3'!$A$13:$Q$134,13,0)</f>
        <v>AL 336059</v>
      </c>
      <c r="M14" s="508"/>
    </row>
    <row r="15" spans="1:14" ht="78">
      <c r="A15" s="479" t="str">
        <f t="shared" si="1"/>
        <v>23..550</v>
      </c>
      <c r="B15" s="491">
        <v>2</v>
      </c>
      <c r="C15" s="492" t="s">
        <v>513</v>
      </c>
      <c r="D15" s="493" t="s">
        <v>293</v>
      </c>
      <c r="E15" s="494" t="s">
        <v>68</v>
      </c>
      <c r="F15" s="495">
        <v>18241</v>
      </c>
      <c r="G15" s="495">
        <v>2870.5</v>
      </c>
      <c r="H15" s="493">
        <v>23</v>
      </c>
      <c r="I15" s="493">
        <f>VLOOKUP(A15,'TK1+2 dot3'!$A$13:$Q$134,10,0)</f>
        <v>9</v>
      </c>
      <c r="J15" s="493">
        <f>VLOOKUP(A15,'TK1+2 dot3'!$A$13:$Q$134,11,0)</f>
        <v>18241</v>
      </c>
      <c r="K15" s="493" t="str">
        <f>VLOOKUP(A15,'TK1+2 dot3'!$A$13:$Q$134,12,0)</f>
        <v>RSX</v>
      </c>
      <c r="L15" s="493" t="str">
        <f>VLOOKUP(A15,'TK1+2 dot3'!$A$13:$Q$134,13,0)</f>
        <v>AĐ 195337</v>
      </c>
      <c r="M15" s="497"/>
    </row>
    <row r="16" spans="1:14" ht="78">
      <c r="A16" s="479" t="str">
        <f t="shared" si="1"/>
        <v>23..573</v>
      </c>
      <c r="B16" s="491"/>
      <c r="C16" s="498" t="s">
        <v>513</v>
      </c>
      <c r="D16" s="493" t="s">
        <v>63</v>
      </c>
      <c r="E16" s="494" t="s">
        <v>64</v>
      </c>
      <c r="F16" s="495">
        <v>515</v>
      </c>
      <c r="G16" s="495">
        <v>19.5</v>
      </c>
      <c r="H16" s="493" t="s">
        <v>70</v>
      </c>
      <c r="I16" s="493">
        <f>VLOOKUP(A16,'TK1+2 dot3'!$A$13:$Q$134,10,0)</f>
        <v>573</v>
      </c>
      <c r="J16" s="493">
        <f>VLOOKUP(A16,'TK1+2 dot3'!$A$13:$Q$134,11,0)</f>
        <v>722</v>
      </c>
      <c r="K16" s="493" t="str">
        <f>VLOOKUP(A16,'TK1+2 dot3'!$A$13:$Q$134,12,0)</f>
        <v>BHK</v>
      </c>
      <c r="L16" s="493" t="str">
        <f>VLOOKUP(A16,'TK1+2 dot3'!$A$13:$Q$134,13,0)</f>
        <v>AL 854305</v>
      </c>
      <c r="M16" s="497"/>
    </row>
    <row r="17" spans="1:13" ht="31.2">
      <c r="A17" s="479" t="str">
        <f t="shared" si="1"/>
        <v>17..463</v>
      </c>
      <c r="B17" s="491">
        <v>3</v>
      </c>
      <c r="C17" s="492" t="s">
        <v>467</v>
      </c>
      <c r="D17" s="493" t="s">
        <v>219</v>
      </c>
      <c r="E17" s="494" t="s">
        <v>44</v>
      </c>
      <c r="F17" s="495">
        <v>1061</v>
      </c>
      <c r="G17" s="495">
        <v>713.9</v>
      </c>
      <c r="H17" s="493" t="s">
        <v>65</v>
      </c>
      <c r="I17" s="493" t="str">
        <f>VLOOKUP(A17,'TK1+2 dot3'!$A$13:$Q$134,10,0)</f>
        <v>463</v>
      </c>
      <c r="J17" s="493">
        <f>VLOOKUP(A17,'TK1+2 dot3'!$A$13:$Q$134,11,0)</f>
        <v>1061</v>
      </c>
      <c r="K17" s="493" t="str">
        <f>VLOOKUP(A17,'TK1+2 dot3'!$A$13:$Q$134,12,0)</f>
        <v>LUC</v>
      </c>
      <c r="L17" s="494" t="str">
        <f>VLOOKUP(A17,'TK1+2 dot3'!$A$13:$Q$134,13,0)</f>
        <v>823/1999 QĐ-UB(H)</v>
      </c>
      <c r="M17" s="497"/>
    </row>
    <row r="18" spans="1:13">
      <c r="A18" s="479" t="str">
        <f t="shared" si="1"/>
        <v>17..485</v>
      </c>
      <c r="B18" s="491">
        <v>4</v>
      </c>
      <c r="C18" s="492" t="s">
        <v>468</v>
      </c>
      <c r="D18" s="493" t="s">
        <v>77</v>
      </c>
      <c r="E18" s="494" t="s">
        <v>44</v>
      </c>
      <c r="F18" s="495">
        <v>658</v>
      </c>
      <c r="G18" s="495">
        <v>658</v>
      </c>
      <c r="H18" s="493" t="s">
        <v>65</v>
      </c>
      <c r="I18" s="493">
        <f>VLOOKUP(A18,'TK1+2 dot3'!$A$13:$Q$134,10,0)</f>
        <v>485</v>
      </c>
      <c r="J18" s="493">
        <f>VLOOKUP(A18,'TK1+2 dot3'!$A$13:$Q$134,11,0)</f>
        <v>658</v>
      </c>
      <c r="K18" s="493" t="str">
        <f>VLOOKUP(A18,'TK1+2 dot3'!$A$13:$Q$134,12,0)</f>
        <v>LUC</v>
      </c>
      <c r="L18" s="493" t="str">
        <f>VLOOKUP(A18,'TK1+2 dot3'!$A$13:$Q$134,13,0)</f>
        <v>AI 351755</v>
      </c>
      <c r="M18" s="497"/>
    </row>
    <row r="19" spans="1:13">
      <c r="A19" s="479" t="str">
        <f t="shared" si="1"/>
        <v>17..532</v>
      </c>
      <c r="B19" s="491"/>
      <c r="C19" s="498" t="s">
        <v>468</v>
      </c>
      <c r="D19" s="493" t="s">
        <v>84</v>
      </c>
      <c r="E19" s="494" t="s">
        <v>44</v>
      </c>
      <c r="F19" s="495">
        <v>608</v>
      </c>
      <c r="G19" s="495">
        <v>598.5</v>
      </c>
      <c r="H19" s="493" t="s">
        <v>65</v>
      </c>
      <c r="I19" s="493">
        <f>VLOOKUP(A19,'TK1+2 dot3'!$A$13:$Q$134,10,0)</f>
        <v>532</v>
      </c>
      <c r="J19" s="493">
        <f>VLOOKUP(A19,'TK1+2 dot3'!$A$13:$Q$134,11,0)</f>
        <v>608</v>
      </c>
      <c r="K19" s="493" t="str">
        <f>VLOOKUP(A19,'TK1+2 dot3'!$A$13:$Q$134,12,0)</f>
        <v>LUC</v>
      </c>
      <c r="L19" s="493" t="str">
        <f>VLOOKUP(A19,'TK1+2 dot3'!$A$13:$Q$134,13,0)</f>
        <v>AL 340470</v>
      </c>
      <c r="M19" s="497"/>
    </row>
    <row r="20" spans="1:13" ht="46.8">
      <c r="A20" s="479" t="str">
        <f t="shared" si="1"/>
        <v>18..861</v>
      </c>
      <c r="B20" s="491">
        <v>5</v>
      </c>
      <c r="C20" s="492" t="s">
        <v>514</v>
      </c>
      <c r="D20" s="493" t="s">
        <v>284</v>
      </c>
      <c r="E20" s="494" t="s">
        <v>55</v>
      </c>
      <c r="F20" s="495">
        <v>1639</v>
      </c>
      <c r="G20" s="495">
        <v>1585.6</v>
      </c>
      <c r="H20" s="493" t="s">
        <v>66</v>
      </c>
      <c r="I20" s="493" t="str">
        <f>VLOOKUP(A20,'TK1+2 dot3'!$A$13:$Q$134,10,0)</f>
        <v>861</v>
      </c>
      <c r="J20" s="493">
        <f>VLOOKUP(A20,'TK1+2 dot3'!$A$13:$Q$134,11,0)</f>
        <v>1501.6</v>
      </c>
      <c r="K20" s="493" t="str">
        <f>VLOOKUP(A20,'TK1+2 dot3'!$A$13:$Q$134,12,0)</f>
        <v>BCS</v>
      </c>
      <c r="L20" s="493" t="str">
        <f>VLOOKUP(A20,'TK1+2 dot3'!$A$13:$Q$134,13,0)</f>
        <v>CNHT</v>
      </c>
      <c r="M20" s="497"/>
    </row>
    <row r="21" spans="1:13">
      <c r="A21" s="479" t="str">
        <f t="shared" si="1"/>
        <v>23..138</v>
      </c>
      <c r="B21" s="491">
        <v>6</v>
      </c>
      <c r="C21" s="499" t="s">
        <v>470</v>
      </c>
      <c r="D21" s="493" t="s">
        <v>162</v>
      </c>
      <c r="E21" s="494" t="s">
        <v>44</v>
      </c>
      <c r="F21" s="495">
        <v>753</v>
      </c>
      <c r="G21" s="495">
        <v>718.4</v>
      </c>
      <c r="H21" s="493" t="s">
        <v>70</v>
      </c>
      <c r="I21" s="493">
        <f>VLOOKUP(A21,'TK1+2 dot3'!$A$13:$Q$134,10,0)</f>
        <v>138</v>
      </c>
      <c r="J21" s="493">
        <f>VLOOKUP(A21,'TK1+2 dot3'!$A$13:$Q$134,11,0)</f>
        <v>753</v>
      </c>
      <c r="K21" s="493" t="str">
        <f>VLOOKUP(A21,'TK1+2 dot3'!$A$13:$Q$134,12,0)</f>
        <v>LUC</v>
      </c>
      <c r="L21" s="493" t="str">
        <f>VLOOKUP(A21,'TK1+2 dot3'!$A$13:$Q$134,13,0)</f>
        <v>AL 272292</v>
      </c>
      <c r="M21" s="497"/>
    </row>
    <row r="22" spans="1:13">
      <c r="A22" s="479" t="str">
        <f t="shared" si="1"/>
        <v>18..863</v>
      </c>
      <c r="B22" s="491">
        <v>7</v>
      </c>
      <c r="C22" s="500" t="s">
        <v>446</v>
      </c>
      <c r="D22" s="493" t="s">
        <v>116</v>
      </c>
      <c r="E22" s="494" t="s">
        <v>55</v>
      </c>
      <c r="F22" s="495">
        <v>964</v>
      </c>
      <c r="G22" s="495">
        <v>451.4</v>
      </c>
      <c r="H22" s="493" t="s">
        <v>66</v>
      </c>
      <c r="I22" s="493" t="str">
        <f>VLOOKUP(A22,'TK1+2 dot3'!$A$13:$Q$134,10,0)</f>
        <v>863</v>
      </c>
      <c r="J22" s="493">
        <f>VLOOKUP(A22,'TK1+2 dot3'!$A$13:$Q$134,11,0)</f>
        <v>800.4</v>
      </c>
      <c r="K22" s="493" t="str">
        <f>VLOOKUP(A22,'TK1+2 dot3'!$A$13:$Q$134,12,0)</f>
        <v>BCS</v>
      </c>
      <c r="L22" s="493" t="str">
        <f>VLOOKUP(A22,'TK1+2 dot3'!$A$13:$Q$134,13,0)</f>
        <v>CNHT</v>
      </c>
      <c r="M22" s="497"/>
    </row>
    <row r="23" spans="1:13">
      <c r="A23" s="479" t="str">
        <f t="shared" si="1"/>
        <v>8..589</v>
      </c>
      <c r="B23" s="491">
        <v>8</v>
      </c>
      <c r="C23" s="500" t="s">
        <v>432</v>
      </c>
      <c r="D23" s="493" t="s">
        <v>88</v>
      </c>
      <c r="E23" s="494" t="s">
        <v>64</v>
      </c>
      <c r="F23" s="495">
        <v>316</v>
      </c>
      <c r="G23" s="495">
        <v>285.60000000000002</v>
      </c>
      <c r="H23" s="493" t="s">
        <v>56</v>
      </c>
      <c r="I23" s="493" t="str">
        <f>VLOOKUP(A23,'TK1+2 dot3'!$A$13:$Q$134,10,0)</f>
        <v>589</v>
      </c>
      <c r="J23" s="493">
        <f>VLOOKUP(A23,'TK1+2 dot3'!$A$13:$Q$134,11,0)</f>
        <v>316</v>
      </c>
      <c r="K23" s="493" t="str">
        <f>VLOOKUP(A23,'TK1+2 dot3'!$A$13:$Q$134,12,0)</f>
        <v>BHK</v>
      </c>
      <c r="L23" s="493" t="str">
        <f>VLOOKUP(A23,'TK1+2 dot3'!$A$13:$Q$134,13,0)</f>
        <v>CNHT</v>
      </c>
      <c r="M23" s="497"/>
    </row>
    <row r="24" spans="1:13" ht="31.2">
      <c r="A24" s="479" t="str">
        <f t="shared" si="1"/>
        <v>17..259</v>
      </c>
      <c r="B24" s="491">
        <v>9</v>
      </c>
      <c r="C24" s="500" t="s">
        <v>433</v>
      </c>
      <c r="D24" s="493" t="s">
        <v>185</v>
      </c>
      <c r="E24" s="494" t="s">
        <v>44</v>
      </c>
      <c r="F24" s="495">
        <v>628</v>
      </c>
      <c r="G24" s="495">
        <v>487.8</v>
      </c>
      <c r="H24" s="493" t="s">
        <v>65</v>
      </c>
      <c r="I24" s="493" t="str">
        <f>VLOOKUP(A24,'TK1+2 dot3'!$A$13:$Q$134,10,0)</f>
        <v>259</v>
      </c>
      <c r="J24" s="493">
        <f>VLOOKUP(A24,'TK1+2 dot3'!$A$13:$Q$134,11,0)</f>
        <v>628</v>
      </c>
      <c r="K24" s="493" t="str">
        <f>VLOOKUP(A24,'TK1+2 dot3'!$A$13:$Q$134,12,0)</f>
        <v>LUC</v>
      </c>
      <c r="L24" s="493" t="str">
        <f>VLOOKUP(A24,'TK1+2 dot3'!$A$13:$Q$134,13,0)</f>
        <v>CNHT</v>
      </c>
      <c r="M24" s="497"/>
    </row>
    <row r="25" spans="1:13" ht="31.2">
      <c r="A25" s="479" t="str">
        <f t="shared" si="1"/>
        <v>17..1159</v>
      </c>
      <c r="B25" s="491">
        <v>10</v>
      </c>
      <c r="C25" s="500" t="s">
        <v>434</v>
      </c>
      <c r="D25" s="493" t="s">
        <v>273</v>
      </c>
      <c r="E25" s="494" t="s">
        <v>55</v>
      </c>
      <c r="F25" s="495">
        <v>1104</v>
      </c>
      <c r="G25" s="495">
        <v>148.9</v>
      </c>
      <c r="H25" s="493" t="s">
        <v>65</v>
      </c>
      <c r="I25" s="493" t="str">
        <f>VLOOKUP(A25,'TK1+2 dot3'!$A$13:$Q$134,10,0)</f>
        <v>TT</v>
      </c>
      <c r="J25" s="493"/>
      <c r="K25" s="493"/>
      <c r="L25" s="493" t="str">
        <f>VLOOKUP(A25,'TK1+2 dot3'!$A$13:$Q$134,13,0)</f>
        <v>CNHT</v>
      </c>
      <c r="M25" s="497"/>
    </row>
    <row r="26" spans="1:13" ht="31.2">
      <c r="A26" s="479" t="str">
        <f t="shared" si="1"/>
        <v>18..1111</v>
      </c>
      <c r="B26" s="491">
        <v>11</v>
      </c>
      <c r="C26" s="500" t="s">
        <v>400</v>
      </c>
      <c r="D26" s="493" t="s">
        <v>286</v>
      </c>
      <c r="E26" s="494" t="s">
        <v>55</v>
      </c>
      <c r="F26" s="495">
        <v>764</v>
      </c>
      <c r="G26" s="495">
        <v>27.9</v>
      </c>
      <c r="H26" s="493" t="s">
        <v>66</v>
      </c>
      <c r="I26" s="493" t="str">
        <f>VLOOKUP(A26,'TK1+2 dot3'!$A$13:$Q$134,10,0)</f>
        <v>TT</v>
      </c>
      <c r="J26" s="493"/>
      <c r="K26" s="493"/>
      <c r="L26" s="493" t="str">
        <f>VLOOKUP(A26,'TK1+2 dot3'!$A$13:$Q$134,13,0)</f>
        <v>CNHT</v>
      </c>
      <c r="M26" s="497"/>
    </row>
    <row r="27" spans="1:13" ht="31.2">
      <c r="A27" s="479" t="str">
        <f t="shared" si="1"/>
        <v>17..1076</v>
      </c>
      <c r="B27" s="491">
        <v>12</v>
      </c>
      <c r="C27" s="500" t="s">
        <v>399</v>
      </c>
      <c r="D27" s="493" t="s">
        <v>269</v>
      </c>
      <c r="E27" s="494" t="s">
        <v>64</v>
      </c>
      <c r="F27" s="495">
        <v>326</v>
      </c>
      <c r="G27" s="495">
        <v>296.39999999999998</v>
      </c>
      <c r="H27" s="493" t="s">
        <v>65</v>
      </c>
      <c r="I27" s="493" t="str">
        <f>VLOOKUP(A27,'TK1+2 dot3'!$A$13:$Q$134,10,0)</f>
        <v>1076</v>
      </c>
      <c r="J27" s="493">
        <f>VLOOKUP(A27,'TK1+2 dot3'!$A$13:$Q$134,11,0)</f>
        <v>326</v>
      </c>
      <c r="K27" s="493" t="str">
        <f>VLOOKUP(A27,'TK1+2 dot3'!$A$13:$Q$134,12,0)</f>
        <v>BHK</v>
      </c>
      <c r="L27" s="493" t="str">
        <f>VLOOKUP(A27,'TK1+2 dot3'!$A$13:$Q$134,13,0)</f>
        <v>CNHT</v>
      </c>
      <c r="M27" s="497"/>
    </row>
    <row r="28" spans="1:13" ht="62.4">
      <c r="A28" s="479" t="str">
        <f t="shared" si="1"/>
        <v>23..222</v>
      </c>
      <c r="B28" s="491">
        <v>13</v>
      </c>
      <c r="C28" s="500" t="s">
        <v>515</v>
      </c>
      <c r="D28" s="493" t="s">
        <v>222</v>
      </c>
      <c r="E28" s="494" t="s">
        <v>44</v>
      </c>
      <c r="F28" s="495">
        <v>798</v>
      </c>
      <c r="G28" s="495">
        <v>599.9</v>
      </c>
      <c r="H28" s="493" t="s">
        <v>70</v>
      </c>
      <c r="I28" s="493" t="str">
        <f>VLOOKUP(A28,'TK1+2 dot3'!$A$13:$Q$134,10,0)</f>
        <v>222</v>
      </c>
      <c r="J28" s="493">
        <f>VLOOKUP(A28,'TK1+2 dot3'!$A$13:$Q$134,11,0)</f>
        <v>798</v>
      </c>
      <c r="K28" s="493" t="str">
        <f>VLOOKUP(A28,'TK1+2 dot3'!$A$13:$Q$134,12,0)</f>
        <v>LUC</v>
      </c>
      <c r="L28" s="493" t="str">
        <f>VLOOKUP(A28,'TK1+2 dot3'!$A$13:$Q$134,13,0)</f>
        <v>AL 347973</v>
      </c>
      <c r="M28" s="497"/>
    </row>
    <row r="29" spans="1:13" ht="62.4">
      <c r="A29" s="479" t="str">
        <f t="shared" si="1"/>
        <v>23..223</v>
      </c>
      <c r="B29" s="491"/>
      <c r="C29" s="501" t="s">
        <v>515</v>
      </c>
      <c r="D29" s="493" t="s">
        <v>177</v>
      </c>
      <c r="E29" s="494" t="s">
        <v>44</v>
      </c>
      <c r="F29" s="495">
        <v>729</v>
      </c>
      <c r="G29" s="495">
        <v>445.3</v>
      </c>
      <c r="H29" s="493" t="s">
        <v>70</v>
      </c>
      <c r="I29" s="493" t="str">
        <f>VLOOKUP(A29,'TK1+2 dot3'!$A$13:$Q$134,10,0)</f>
        <v>223</v>
      </c>
      <c r="J29" s="493">
        <f>VLOOKUP(A29,'TK1+2 dot3'!$A$13:$Q$134,11,0)</f>
        <v>729</v>
      </c>
      <c r="K29" s="493" t="str">
        <f>VLOOKUP(A29,'TK1+2 dot3'!$A$13:$Q$134,12,0)</f>
        <v>LUC</v>
      </c>
      <c r="L29" s="493" t="str">
        <f>VLOOKUP(A29,'TK1+2 dot3'!$A$13:$Q$134,13,0)</f>
        <v>AL 347972</v>
      </c>
      <c r="M29" s="497"/>
    </row>
    <row r="30" spans="1:13" ht="62.4">
      <c r="A30" s="479" t="str">
        <f t="shared" si="1"/>
        <v>17..7</v>
      </c>
      <c r="B30" s="491">
        <v>14</v>
      </c>
      <c r="C30" s="500" t="s">
        <v>516</v>
      </c>
      <c r="D30" s="493" t="s">
        <v>53</v>
      </c>
      <c r="E30" s="494" t="s">
        <v>44</v>
      </c>
      <c r="F30" s="495">
        <v>5039</v>
      </c>
      <c r="G30" s="495">
        <v>7</v>
      </c>
      <c r="H30" s="493" t="s">
        <v>65</v>
      </c>
      <c r="I30" s="493" t="str">
        <f>VLOOKUP(A30,'TK1+2 dot3'!$A$13:$Q$134,10,0)</f>
        <v>7</v>
      </c>
      <c r="J30" s="493">
        <f>VLOOKUP(A30,'TK1+2 dot3'!$A$13:$Q$134,11,0)</f>
        <v>5039</v>
      </c>
      <c r="K30" s="493" t="str">
        <f>VLOOKUP(A30,'TK1+2 dot3'!$A$13:$Q$134,12,0)</f>
        <v>LUC</v>
      </c>
      <c r="L30" s="493" t="str">
        <f>VLOOKUP(A30,'TK1+2 dot3'!$A$13:$Q$134,13,0)</f>
        <v>AL 224300</v>
      </c>
      <c r="M30" s="497"/>
    </row>
    <row r="31" spans="1:13">
      <c r="A31" s="479" t="str">
        <f t="shared" si="1"/>
        <v>17..486</v>
      </c>
      <c r="B31" s="491">
        <v>15</v>
      </c>
      <c r="C31" s="500" t="s">
        <v>469</v>
      </c>
      <c r="D31" s="493" t="s">
        <v>221</v>
      </c>
      <c r="E31" s="494" t="s">
        <v>44</v>
      </c>
      <c r="F31" s="495">
        <v>820</v>
      </c>
      <c r="G31" s="495">
        <v>583.70000000000005</v>
      </c>
      <c r="H31" s="493" t="s">
        <v>65</v>
      </c>
      <c r="I31" s="493">
        <f>VLOOKUP(A31,'TK1+2 dot3'!$A$13:$Q$134,10,0)</f>
        <v>486</v>
      </c>
      <c r="J31" s="493">
        <f>VLOOKUP(A31,'TK1+2 dot3'!$A$13:$Q$134,11,0)</f>
        <v>820</v>
      </c>
      <c r="K31" s="493" t="str">
        <f>VLOOKUP(A31,'TK1+2 dot3'!$A$13:$Q$134,12,0)</f>
        <v>LUC</v>
      </c>
      <c r="L31" s="493" t="str">
        <f>VLOOKUP(A31,'TK1+2 dot3'!$A$13:$Q$134,13,0)</f>
        <v>AI 351927</v>
      </c>
      <c r="M31" s="497"/>
    </row>
    <row r="32" spans="1:13" ht="46.8">
      <c r="A32" s="479" t="str">
        <f t="shared" si="1"/>
        <v>17..1060</v>
      </c>
      <c r="B32" s="491">
        <v>16</v>
      </c>
      <c r="C32" s="500" t="s">
        <v>517</v>
      </c>
      <c r="D32" s="493" t="s">
        <v>267</v>
      </c>
      <c r="E32" s="502" t="s">
        <v>64</v>
      </c>
      <c r="F32" s="495">
        <v>1002</v>
      </c>
      <c r="G32" s="495">
        <v>799.8</v>
      </c>
      <c r="H32" s="493" t="s">
        <v>65</v>
      </c>
      <c r="I32" s="493" t="str">
        <f>VLOOKUP(A32,'TK1+2 dot3'!$A$13:$Q$134,10,0)</f>
        <v>1060</v>
      </c>
      <c r="J32" s="493">
        <f>VLOOKUP(A32,'TK1+2 dot3'!$A$13:$Q$134,11,0)</f>
        <v>1002</v>
      </c>
      <c r="K32" s="493" t="str">
        <f>VLOOKUP(A32,'TK1+2 dot3'!$A$13:$Q$134,12,0)</f>
        <v>BHK</v>
      </c>
      <c r="L32" s="493" t="str">
        <f>VLOOKUP(A32,'TK1+2 dot3'!$A$13:$Q$134,13,0)</f>
        <v>CNHT</v>
      </c>
      <c r="M32" s="497"/>
    </row>
    <row r="33" spans="1:13">
      <c r="A33" s="479" t="str">
        <f t="shared" si="1"/>
        <v>17..370</v>
      </c>
      <c r="B33" s="491">
        <v>17</v>
      </c>
      <c r="C33" s="500" t="s">
        <v>466</v>
      </c>
      <c r="D33" s="493" t="s">
        <v>206</v>
      </c>
      <c r="E33" s="494" t="s">
        <v>44</v>
      </c>
      <c r="F33" s="495">
        <v>382</v>
      </c>
      <c r="G33" s="495">
        <v>155.19999999999999</v>
      </c>
      <c r="H33" s="493" t="s">
        <v>65</v>
      </c>
      <c r="I33" s="493">
        <f>VLOOKUP(A33,'TK1+2 dot3'!$A$13:$Q$134,10,0)</f>
        <v>370</v>
      </c>
      <c r="J33" s="493">
        <f>VLOOKUP(A33,'TK1+2 dot3'!$A$13:$Q$134,11,0)</f>
        <v>382</v>
      </c>
      <c r="K33" s="493" t="str">
        <f>VLOOKUP(A33,'TK1+2 dot3'!$A$13:$Q$134,12,0)</f>
        <v>LUC</v>
      </c>
      <c r="L33" s="493" t="str">
        <f>VLOOKUP(A33,'TK1+2 dot3'!$A$13:$Q$134,13,0)</f>
        <v>AI 351861</v>
      </c>
      <c r="M33" s="497"/>
    </row>
    <row r="34" spans="1:13">
      <c r="A34" s="479" t="str">
        <f t="shared" si="1"/>
        <v>17..660</v>
      </c>
      <c r="B34" s="491"/>
      <c r="C34" s="501" t="s">
        <v>466</v>
      </c>
      <c r="D34" s="493" t="s">
        <v>233</v>
      </c>
      <c r="E34" s="494" t="s">
        <v>44</v>
      </c>
      <c r="F34" s="495">
        <v>1160</v>
      </c>
      <c r="G34" s="495">
        <v>213.7</v>
      </c>
      <c r="H34" s="493" t="s">
        <v>65</v>
      </c>
      <c r="I34" s="493">
        <f>VLOOKUP(A34,'TK1+2 dot3'!$A$13:$Q$134,10,0)</f>
        <v>660</v>
      </c>
      <c r="J34" s="493">
        <f>VLOOKUP(A34,'TK1+2 dot3'!$A$13:$Q$134,11,0)</f>
        <v>1160</v>
      </c>
      <c r="K34" s="493" t="str">
        <f>VLOOKUP(A34,'TK1+2 dot3'!$A$13:$Q$134,12,0)</f>
        <v>LUC</v>
      </c>
      <c r="L34" s="493" t="str">
        <f>VLOOKUP(A34,'TK1+2 dot3'!$A$13:$Q$134,13,0)</f>
        <v>AI 351866</v>
      </c>
      <c r="M34" s="497"/>
    </row>
    <row r="35" spans="1:13">
      <c r="A35" s="479" t="str">
        <f t="shared" si="1"/>
        <v>17..1072</v>
      </c>
      <c r="B35" s="491"/>
      <c r="C35" s="501" t="s">
        <v>466</v>
      </c>
      <c r="D35" s="493" t="s">
        <v>268</v>
      </c>
      <c r="E35" s="494" t="s">
        <v>44</v>
      </c>
      <c r="F35" s="495">
        <v>237</v>
      </c>
      <c r="G35" s="495">
        <v>237</v>
      </c>
      <c r="H35" s="493" t="s">
        <v>65</v>
      </c>
      <c r="I35" s="493">
        <f>VLOOKUP(A35,'TK1+2 dot3'!$A$13:$Q$134,10,0)</f>
        <v>1072</v>
      </c>
      <c r="J35" s="493">
        <f>VLOOKUP(A35,'TK1+2 dot3'!$A$13:$Q$134,11,0)</f>
        <v>237</v>
      </c>
      <c r="K35" s="493" t="str">
        <f>VLOOKUP(A35,'TK1+2 dot3'!$A$13:$Q$134,12,0)</f>
        <v>LUC</v>
      </c>
      <c r="L35" s="493" t="str">
        <f>VLOOKUP(A35,'TK1+2 dot3'!$A$13:$Q$134,13,0)</f>
        <v>BR 046898</v>
      </c>
      <c r="M35" s="497"/>
    </row>
    <row r="36" spans="1:13">
      <c r="A36" s="479" t="str">
        <f t="shared" si="1"/>
        <v>17..795</v>
      </c>
      <c r="B36" s="491">
        <v>18</v>
      </c>
      <c r="C36" s="492" t="s">
        <v>439</v>
      </c>
      <c r="D36" s="493" t="s">
        <v>242</v>
      </c>
      <c r="E36" s="494" t="s">
        <v>44</v>
      </c>
      <c r="F36" s="495">
        <v>656</v>
      </c>
      <c r="G36" s="495">
        <v>656</v>
      </c>
      <c r="H36" s="493" t="s">
        <v>65</v>
      </c>
      <c r="I36" s="493">
        <f>VLOOKUP(A36,'TK1+2 dot3'!$A$13:$Q$134,10,0)</f>
        <v>795</v>
      </c>
      <c r="J36" s="493">
        <f>VLOOKUP(A36,'TK1+2 dot3'!$A$13:$Q$134,11,0)</f>
        <v>656</v>
      </c>
      <c r="K36" s="493" t="str">
        <f>VLOOKUP(A36,'TK1+2 dot3'!$A$13:$Q$134,12,0)</f>
        <v>LUC</v>
      </c>
      <c r="L36" s="493" t="str">
        <f>VLOOKUP(A36,'TK1+2 dot3'!$A$13:$Q$134,13,0)</f>
        <v>AL 224461</v>
      </c>
      <c r="M36" s="497"/>
    </row>
    <row r="37" spans="1:13">
      <c r="A37" s="479" t="str">
        <f t="shared" si="1"/>
        <v>17..816</v>
      </c>
      <c r="B37" s="491"/>
      <c r="C37" s="498" t="s">
        <v>439</v>
      </c>
      <c r="D37" s="493" t="s">
        <v>250</v>
      </c>
      <c r="E37" s="494" t="s">
        <v>64</v>
      </c>
      <c r="F37" s="495">
        <v>820</v>
      </c>
      <c r="G37" s="495">
        <v>820</v>
      </c>
      <c r="H37" s="493" t="s">
        <v>65</v>
      </c>
      <c r="I37" s="493">
        <f>VLOOKUP(A37,'TK1+2 dot3'!$A$13:$Q$134,10,0)</f>
        <v>816</v>
      </c>
      <c r="J37" s="493">
        <f>VLOOKUP(A37,'TK1+2 dot3'!$A$13:$Q$134,11,0)</f>
        <v>820</v>
      </c>
      <c r="K37" s="493" t="str">
        <f>VLOOKUP(A37,'TK1+2 dot3'!$A$13:$Q$134,12,0)</f>
        <v>BHK</v>
      </c>
      <c r="L37" s="493" t="str">
        <f>VLOOKUP(A37,'TK1+2 dot3'!$A$13:$Q$134,13,0)</f>
        <v>AL 224462</v>
      </c>
      <c r="M37" s="497"/>
    </row>
    <row r="38" spans="1:13" ht="93.6">
      <c r="A38" s="479" t="str">
        <f t="shared" si="1"/>
        <v>8..1068</v>
      </c>
      <c r="B38" s="491">
        <v>19</v>
      </c>
      <c r="C38" s="492" t="s">
        <v>518</v>
      </c>
      <c r="D38" s="493" t="s">
        <v>149</v>
      </c>
      <c r="E38" s="494" t="s">
        <v>64</v>
      </c>
      <c r="F38" s="495">
        <v>1061</v>
      </c>
      <c r="G38" s="495">
        <v>554.20000000000005</v>
      </c>
      <c r="H38" s="493" t="s">
        <v>56</v>
      </c>
      <c r="I38" s="493">
        <f>VLOOKUP(A38,'TK1+2 dot3'!$A$13:$Q$134,10,0)</f>
        <v>1068</v>
      </c>
      <c r="J38" s="493">
        <f>VLOOKUP(A38,'TK1+2 dot3'!$A$13:$Q$134,11,0)</f>
        <v>1061</v>
      </c>
      <c r="K38" s="493" t="str">
        <f>VLOOKUP(A38,'TK1+2 dot3'!$A$13:$Q$134,12,0)</f>
        <v>BHK</v>
      </c>
      <c r="L38" s="493" t="str">
        <f>VLOOKUP(A38,'TK1+2 dot3'!$A$13:$Q$134,13,0)</f>
        <v>AI 351886</v>
      </c>
      <c r="M38" s="497"/>
    </row>
    <row r="39" spans="1:13" ht="93.6">
      <c r="A39" s="479" t="str">
        <f t="shared" si="1"/>
        <v>17..227</v>
      </c>
      <c r="B39" s="491"/>
      <c r="C39" s="498" t="s">
        <v>518</v>
      </c>
      <c r="D39" s="493" t="s">
        <v>181</v>
      </c>
      <c r="E39" s="494" t="s">
        <v>64</v>
      </c>
      <c r="F39" s="495">
        <v>942</v>
      </c>
      <c r="G39" s="495">
        <v>815.4</v>
      </c>
      <c r="H39" s="493" t="s">
        <v>65</v>
      </c>
      <c r="I39" s="493">
        <f>VLOOKUP(A39,'TK1+2 dot3'!$A$13:$Q$134,10,0)</f>
        <v>227</v>
      </c>
      <c r="J39" s="493">
        <f>VLOOKUP(A39,'TK1+2 dot3'!$A$13:$Q$134,11,0)</f>
        <v>942</v>
      </c>
      <c r="K39" s="493" t="str">
        <f>VLOOKUP(A39,'TK1+2 dot3'!$A$13:$Q$134,12,0)</f>
        <v>BHK</v>
      </c>
      <c r="L39" s="493" t="str">
        <f>VLOOKUP(A39,'TK1+2 dot3'!$A$13:$Q$134,13,0)</f>
        <v>AI 351882</v>
      </c>
      <c r="M39" s="497"/>
    </row>
    <row r="40" spans="1:13" ht="46.8">
      <c r="A40" s="479" t="str">
        <f t="shared" si="1"/>
        <v>23..324</v>
      </c>
      <c r="B40" s="491">
        <v>20</v>
      </c>
      <c r="C40" s="500" t="s">
        <v>519</v>
      </c>
      <c r="D40" s="493" t="s">
        <v>287</v>
      </c>
      <c r="E40" s="494" t="s">
        <v>55</v>
      </c>
      <c r="F40" s="495">
        <v>2465</v>
      </c>
      <c r="G40" s="495">
        <v>865.1</v>
      </c>
      <c r="H40" s="493" t="s">
        <v>70</v>
      </c>
      <c r="I40" s="493" t="str">
        <f>VLOOKUP(A40,'TK1+2 dot3'!$A$13:$Q$134,10,0)</f>
        <v>324</v>
      </c>
      <c r="J40" s="493">
        <f>VLOOKUP(A40,'TK1+2 dot3'!$A$13:$Q$134,11,0)</f>
        <v>2465</v>
      </c>
      <c r="K40" s="493" t="str">
        <f>VLOOKUP(A40,'TK1+2 dot3'!$A$13:$Q$134,12,0)</f>
        <v>CLN</v>
      </c>
      <c r="L40" s="493" t="str">
        <f>VLOOKUP(A40,'TK1+2 dot3'!$A$13:$Q$134,13,0)</f>
        <v>CNHT</v>
      </c>
      <c r="M40" s="497"/>
    </row>
    <row r="41" spans="1:13" ht="62.4">
      <c r="A41" s="479" t="str">
        <f t="shared" si="1"/>
        <v>8..1047</v>
      </c>
      <c r="B41" s="491">
        <v>21</v>
      </c>
      <c r="C41" s="500" t="s">
        <v>520</v>
      </c>
      <c r="D41" s="493" t="s">
        <v>145</v>
      </c>
      <c r="E41" s="494" t="s">
        <v>64</v>
      </c>
      <c r="F41" s="495">
        <v>505</v>
      </c>
      <c r="G41" s="495">
        <v>1</v>
      </c>
      <c r="H41" s="493" t="s">
        <v>56</v>
      </c>
      <c r="I41" s="493">
        <f>VLOOKUP(A41,'TK1+2 dot3'!$A$13:$Q$134,10,0)</f>
        <v>1047</v>
      </c>
      <c r="J41" s="493">
        <f>VLOOKUP(A41,'TK1+2 dot3'!$A$13:$Q$134,11,0)</f>
        <v>505</v>
      </c>
      <c r="K41" s="493" t="str">
        <f>VLOOKUP(A41,'TK1+2 dot3'!$A$13:$Q$134,12,0)</f>
        <v>BHK</v>
      </c>
      <c r="L41" s="493" t="str">
        <f>VLOOKUP(A41,'TK1+2 dot3'!$A$13:$Q$134,13,0)</f>
        <v>AI 424350</v>
      </c>
      <c r="M41" s="497"/>
    </row>
    <row r="42" spans="1:13" ht="31.2">
      <c r="A42" s="479" t="str">
        <f t="shared" si="1"/>
        <v>23..148</v>
      </c>
      <c r="B42" s="491">
        <v>22</v>
      </c>
      <c r="C42" s="500" t="s">
        <v>471</v>
      </c>
      <c r="D42" s="493">
        <v>148</v>
      </c>
      <c r="E42" s="494" t="s">
        <v>44</v>
      </c>
      <c r="F42" s="495">
        <v>1445</v>
      </c>
      <c r="G42" s="495">
        <v>5.2</v>
      </c>
      <c r="H42" s="493">
        <v>23</v>
      </c>
      <c r="I42" s="493">
        <f>VLOOKUP(A42,'TK1+2 dot3'!$A$13:$Q$134,10,0)</f>
        <v>148</v>
      </c>
      <c r="J42" s="493">
        <f>VLOOKUP(A42,'TK1+2 dot3'!$A$13:$Q$134,11,0)</f>
        <v>1445</v>
      </c>
      <c r="K42" s="493" t="str">
        <f>VLOOKUP(A42,'TK1+2 dot3'!$A$13:$Q$134,12,0)</f>
        <v>LUC</v>
      </c>
      <c r="L42" s="493"/>
      <c r="M42" s="497"/>
    </row>
    <row r="43" spans="1:13">
      <c r="A43" s="479" t="str">
        <f t="shared" si="1"/>
        <v>8..1123</v>
      </c>
      <c r="B43" s="491">
        <v>23</v>
      </c>
      <c r="C43" s="500" t="s">
        <v>34</v>
      </c>
      <c r="D43" s="493" t="s">
        <v>159</v>
      </c>
      <c r="E43" s="494" t="s">
        <v>64</v>
      </c>
      <c r="F43" s="495">
        <v>1009</v>
      </c>
      <c r="G43" s="495">
        <v>915</v>
      </c>
      <c r="H43" s="493" t="s">
        <v>56</v>
      </c>
      <c r="I43" s="493" t="str">
        <f>VLOOKUP(A43,'TK1+2 dot3'!$A$13:$Q$134,10,0)</f>
        <v>TT</v>
      </c>
      <c r="J43" s="493"/>
      <c r="K43" s="493"/>
      <c r="L43" s="493" t="s">
        <v>523</v>
      </c>
      <c r="M43" s="497"/>
    </row>
    <row r="44" spans="1:13">
      <c r="A44" s="479" t="str">
        <f t="shared" si="1"/>
        <v>8..377</v>
      </c>
      <c r="B44" s="491"/>
      <c r="C44" s="500" t="s">
        <v>34</v>
      </c>
      <c r="D44" s="493" t="s">
        <v>69</v>
      </c>
      <c r="E44" s="494" t="s">
        <v>55</v>
      </c>
      <c r="F44" s="495">
        <v>1374</v>
      </c>
      <c r="G44" s="495">
        <v>1223</v>
      </c>
      <c r="H44" s="493">
        <v>8</v>
      </c>
      <c r="I44" s="493" t="str">
        <f>VLOOKUP(A44,'TK1+2 dot3'!$A$13:$Q$134,10,0)</f>
        <v>377</v>
      </c>
      <c r="J44" s="493">
        <f>VLOOKUP(A44,'TK1+2 dot3'!$A$13:$Q$134,11,0)</f>
        <v>659.5</v>
      </c>
      <c r="K44" s="493" t="str">
        <f>VLOOKUP(A44,'TK1+2 dot3'!$A$13:$Q$134,12,0)</f>
        <v>LNK</v>
      </c>
      <c r="L44" s="493" t="s">
        <v>523</v>
      </c>
      <c r="M44" s="497"/>
    </row>
    <row r="45" spans="1:13">
      <c r="A45" s="479" t="str">
        <f t="shared" si="1"/>
        <v>8..1119</v>
      </c>
      <c r="B45" s="491"/>
      <c r="C45" s="500" t="s">
        <v>34</v>
      </c>
      <c r="D45" s="493" t="s">
        <v>155</v>
      </c>
      <c r="E45" s="494" t="s">
        <v>55</v>
      </c>
      <c r="F45" s="495">
        <v>463</v>
      </c>
      <c r="G45" s="495">
        <v>35.700000000000003</v>
      </c>
      <c r="H45" s="493" t="s">
        <v>56</v>
      </c>
      <c r="I45" s="493" t="str">
        <f>VLOOKUP(A45,'TK1+2 dot3'!$A$13:$Q$134,10,0)</f>
        <v>TT</v>
      </c>
      <c r="J45" s="493"/>
      <c r="K45" s="493"/>
      <c r="L45" s="493" t="s">
        <v>523</v>
      </c>
      <c r="M45" s="497"/>
    </row>
    <row r="46" spans="1:13">
      <c r="A46" s="479" t="str">
        <f t="shared" ref="A46:A77" si="2">H46&amp;".."&amp;D46</f>
        <v>8..331</v>
      </c>
      <c r="B46" s="491"/>
      <c r="C46" s="500" t="s">
        <v>34</v>
      </c>
      <c r="D46" s="493" t="s">
        <v>67</v>
      </c>
      <c r="E46" s="494" t="s">
        <v>55</v>
      </c>
      <c r="F46" s="495">
        <v>1517</v>
      </c>
      <c r="G46" s="495">
        <v>925.7</v>
      </c>
      <c r="H46" s="493">
        <v>8</v>
      </c>
      <c r="I46" s="493" t="str">
        <f>VLOOKUP(A46,'TK1+2 dot3'!$A$13:$Q$134,10,0)</f>
        <v>331</v>
      </c>
      <c r="J46" s="493">
        <f>VLOOKUP(A46,'TK1+2 dot3'!$A$13:$Q$134,11,0)</f>
        <v>1006.5</v>
      </c>
      <c r="K46" s="493" t="str">
        <f>VLOOKUP(A46,'TK1+2 dot3'!$A$13:$Q$134,12,0)</f>
        <v>RST</v>
      </c>
      <c r="L46" s="493" t="s">
        <v>523</v>
      </c>
      <c r="M46" s="497"/>
    </row>
    <row r="47" spans="1:13">
      <c r="A47" s="479" t="str">
        <f t="shared" si="2"/>
        <v>8..1118</v>
      </c>
      <c r="B47" s="491"/>
      <c r="C47" s="500" t="s">
        <v>34</v>
      </c>
      <c r="D47" s="493" t="s">
        <v>154</v>
      </c>
      <c r="E47" s="494" t="s">
        <v>55</v>
      </c>
      <c r="F47" s="495">
        <v>942</v>
      </c>
      <c r="G47" s="495">
        <v>942</v>
      </c>
      <c r="H47" s="493" t="s">
        <v>56</v>
      </c>
      <c r="I47" s="493" t="str">
        <f>VLOOKUP(A47,'TK1+2 dot3'!$A$13:$Q$134,10,0)</f>
        <v>TT</v>
      </c>
      <c r="J47" s="493"/>
      <c r="K47" s="493"/>
      <c r="L47" s="493" t="s">
        <v>523</v>
      </c>
      <c r="M47" s="497"/>
    </row>
    <row r="48" spans="1:13">
      <c r="A48" s="479" t="str">
        <f t="shared" si="2"/>
        <v>8..1122</v>
      </c>
      <c r="B48" s="491"/>
      <c r="C48" s="500" t="s">
        <v>34</v>
      </c>
      <c r="D48" s="493" t="s">
        <v>158</v>
      </c>
      <c r="E48" s="494" t="s">
        <v>64</v>
      </c>
      <c r="F48" s="495">
        <v>651</v>
      </c>
      <c r="G48" s="495">
        <v>421</v>
      </c>
      <c r="H48" s="493" t="s">
        <v>56</v>
      </c>
      <c r="I48" s="493" t="str">
        <f>VLOOKUP(A48,'TK1+2 dot3'!$A$13:$Q$134,10,0)</f>
        <v>TT</v>
      </c>
      <c r="J48" s="493"/>
      <c r="K48" s="493"/>
      <c r="L48" s="493" t="s">
        <v>523</v>
      </c>
      <c r="M48" s="497"/>
    </row>
    <row r="49" spans="1:13">
      <c r="A49" s="479" t="str">
        <f t="shared" si="2"/>
        <v>23..671</v>
      </c>
      <c r="B49" s="491"/>
      <c r="C49" s="500" t="s">
        <v>34</v>
      </c>
      <c r="D49" s="493" t="s">
        <v>94</v>
      </c>
      <c r="E49" s="494" t="s">
        <v>55</v>
      </c>
      <c r="F49" s="495">
        <v>2927</v>
      </c>
      <c r="G49" s="495">
        <v>2927</v>
      </c>
      <c r="H49" s="493" t="s">
        <v>70</v>
      </c>
      <c r="I49" s="493" t="str">
        <f>VLOOKUP(A49,'TK1+2 dot3'!$A$13:$Q$134,10,0)</f>
        <v>TT</v>
      </c>
      <c r="J49" s="493"/>
      <c r="K49" s="493"/>
      <c r="L49" s="493" t="s">
        <v>523</v>
      </c>
      <c r="M49" s="497"/>
    </row>
    <row r="50" spans="1:13">
      <c r="A50" s="479" t="str">
        <f t="shared" si="2"/>
        <v>23..673</v>
      </c>
      <c r="B50" s="491"/>
      <c r="C50" s="500" t="s">
        <v>34</v>
      </c>
      <c r="D50" s="493" t="s">
        <v>97</v>
      </c>
      <c r="E50" s="494" t="s">
        <v>55</v>
      </c>
      <c r="F50" s="495">
        <v>2189</v>
      </c>
      <c r="G50" s="495">
        <v>816.5</v>
      </c>
      <c r="H50" s="493" t="s">
        <v>70</v>
      </c>
      <c r="I50" s="493" t="str">
        <f>VLOOKUP(A50,'TK1+2 dot3'!$A$13:$Q$134,10,0)</f>
        <v>TT</v>
      </c>
      <c r="J50" s="493"/>
      <c r="K50" s="493"/>
      <c r="L50" s="493" t="s">
        <v>523</v>
      </c>
      <c r="M50" s="497"/>
    </row>
    <row r="51" spans="1:13">
      <c r="A51" s="479" t="str">
        <f t="shared" si="2"/>
        <v>8..672</v>
      </c>
      <c r="B51" s="491"/>
      <c r="C51" s="500" t="s">
        <v>34</v>
      </c>
      <c r="D51" s="493" t="s">
        <v>95</v>
      </c>
      <c r="E51" s="494" t="s">
        <v>55</v>
      </c>
      <c r="F51" s="495">
        <v>83</v>
      </c>
      <c r="G51" s="495">
        <v>83</v>
      </c>
      <c r="H51" s="493" t="s">
        <v>56</v>
      </c>
      <c r="I51" s="493" t="str">
        <f>VLOOKUP(A51,'TK1+2 dot3'!$A$13:$Q$134,10,0)</f>
        <v>672</v>
      </c>
      <c r="J51" s="493">
        <f>VLOOKUP(A51,'TK1+2 dot3'!$A$13:$Q$134,11,0)</f>
        <v>83</v>
      </c>
      <c r="K51" s="493" t="str">
        <f>VLOOKUP(A51,'TK1+2 dot3'!$A$13:$Q$134,12,0)</f>
        <v>DCS</v>
      </c>
      <c r="L51" s="493" t="s">
        <v>523</v>
      </c>
      <c r="M51" s="497"/>
    </row>
    <row r="52" spans="1:13">
      <c r="A52" s="479" t="str">
        <f t="shared" si="2"/>
        <v>8..673</v>
      </c>
      <c r="B52" s="491"/>
      <c r="C52" s="500" t="s">
        <v>34</v>
      </c>
      <c r="D52" s="493" t="s">
        <v>97</v>
      </c>
      <c r="E52" s="494" t="s">
        <v>96</v>
      </c>
      <c r="F52" s="495">
        <v>115</v>
      </c>
      <c r="G52" s="495">
        <v>115</v>
      </c>
      <c r="H52" s="493" t="s">
        <v>56</v>
      </c>
      <c r="I52" s="493" t="str">
        <f>VLOOKUP(A52,'TK1+2 dot3'!$A$13:$Q$134,10,0)</f>
        <v>673</v>
      </c>
      <c r="J52" s="493">
        <f>VLOOKUP(A52,'TK1+2 dot3'!$A$13:$Q$134,11,0)</f>
        <v>115</v>
      </c>
      <c r="K52" s="493" t="str">
        <f>VLOOKUP(A52,'TK1+2 dot3'!$A$13:$Q$134,12,0)</f>
        <v>DCS</v>
      </c>
      <c r="L52" s="493" t="s">
        <v>523</v>
      </c>
      <c r="M52" s="497"/>
    </row>
    <row r="53" spans="1:13">
      <c r="A53" s="479" t="str">
        <f t="shared" si="2"/>
        <v>8..674</v>
      </c>
      <c r="B53" s="491"/>
      <c r="C53" s="500" t="s">
        <v>34</v>
      </c>
      <c r="D53" s="493" t="s">
        <v>98</v>
      </c>
      <c r="E53" s="494" t="s">
        <v>96</v>
      </c>
      <c r="F53" s="495">
        <v>412</v>
      </c>
      <c r="G53" s="495">
        <v>412</v>
      </c>
      <c r="H53" s="493" t="s">
        <v>56</v>
      </c>
      <c r="I53" s="493" t="str">
        <f>VLOOKUP(A53,'TK1+2 dot3'!$A$13:$Q$134,10,0)</f>
        <v>674</v>
      </c>
      <c r="J53" s="493">
        <f>VLOOKUP(A53,'TK1+2 dot3'!$A$13:$Q$134,11,0)</f>
        <v>412</v>
      </c>
      <c r="K53" s="493" t="str">
        <f>VLOOKUP(A53,'TK1+2 dot3'!$A$13:$Q$134,12,0)</f>
        <v>DCS</v>
      </c>
      <c r="L53" s="493" t="s">
        <v>523</v>
      </c>
      <c r="M53" s="497"/>
    </row>
    <row r="54" spans="1:13">
      <c r="A54" s="479" t="str">
        <f t="shared" si="2"/>
        <v>8..675</v>
      </c>
      <c r="B54" s="491"/>
      <c r="C54" s="500" t="s">
        <v>34</v>
      </c>
      <c r="D54" s="493" t="s">
        <v>99</v>
      </c>
      <c r="E54" s="494" t="s">
        <v>96</v>
      </c>
      <c r="F54" s="495">
        <v>214</v>
      </c>
      <c r="G54" s="495">
        <v>110</v>
      </c>
      <c r="H54" s="493" t="s">
        <v>56</v>
      </c>
      <c r="I54" s="493" t="str">
        <f>VLOOKUP(A54,'TK1+2 dot3'!$A$13:$Q$134,10,0)</f>
        <v>675</v>
      </c>
      <c r="J54" s="493">
        <f>VLOOKUP(A54,'TK1+2 dot3'!$A$13:$Q$134,11,0)</f>
        <v>214</v>
      </c>
      <c r="K54" s="493" t="str">
        <f>VLOOKUP(A54,'TK1+2 dot3'!$A$13:$Q$134,12,0)</f>
        <v>DCS</v>
      </c>
      <c r="L54" s="493" t="s">
        <v>523</v>
      </c>
      <c r="M54" s="497"/>
    </row>
    <row r="55" spans="1:13">
      <c r="A55" s="479" t="str">
        <f t="shared" si="2"/>
        <v>8..677</v>
      </c>
      <c r="B55" s="491"/>
      <c r="C55" s="500" t="s">
        <v>34</v>
      </c>
      <c r="D55" s="493" t="s">
        <v>100</v>
      </c>
      <c r="E55" s="494" t="s">
        <v>96</v>
      </c>
      <c r="F55" s="495">
        <v>977</v>
      </c>
      <c r="G55" s="495">
        <v>662</v>
      </c>
      <c r="H55" s="493" t="s">
        <v>56</v>
      </c>
      <c r="I55" s="493" t="str">
        <f>VLOOKUP(A55,'TK1+2 dot3'!$A$13:$Q$134,10,0)</f>
        <v>677</v>
      </c>
      <c r="J55" s="493">
        <f>VLOOKUP(A55,'TK1+2 dot3'!$A$13:$Q$134,11,0)</f>
        <v>977</v>
      </c>
      <c r="K55" s="493" t="str">
        <f>VLOOKUP(A55,'TK1+2 dot3'!$A$13:$Q$134,12,0)</f>
        <v>DCS</v>
      </c>
      <c r="L55" s="493" t="s">
        <v>523</v>
      </c>
      <c r="M55" s="497"/>
    </row>
    <row r="56" spans="1:13">
      <c r="A56" s="479" t="str">
        <f t="shared" si="2"/>
        <v>8..685</v>
      </c>
      <c r="B56" s="491"/>
      <c r="C56" s="500" t="s">
        <v>34</v>
      </c>
      <c r="D56" s="493" t="s">
        <v>101</v>
      </c>
      <c r="E56" s="494" t="s">
        <v>96</v>
      </c>
      <c r="F56" s="495">
        <v>668</v>
      </c>
      <c r="G56" s="495">
        <v>110.9</v>
      </c>
      <c r="H56" s="493" t="s">
        <v>56</v>
      </c>
      <c r="I56" s="493" t="str">
        <f>VLOOKUP(A56,'TK1+2 dot3'!$A$13:$Q$134,10,0)</f>
        <v>685</v>
      </c>
      <c r="J56" s="493">
        <f>VLOOKUP(A56,'TK1+2 dot3'!$A$13:$Q$134,11,0)</f>
        <v>668</v>
      </c>
      <c r="K56" s="493" t="str">
        <f>VLOOKUP(A56,'TK1+2 dot3'!$A$13:$Q$134,12,0)</f>
        <v>DCS</v>
      </c>
      <c r="L56" s="493" t="s">
        <v>523</v>
      </c>
      <c r="M56" s="497"/>
    </row>
    <row r="57" spans="1:13">
      <c r="A57" s="479" t="str">
        <f t="shared" si="2"/>
        <v>8..686</v>
      </c>
      <c r="B57" s="491"/>
      <c r="C57" s="500" t="s">
        <v>34</v>
      </c>
      <c r="D57" s="493" t="s">
        <v>102</v>
      </c>
      <c r="E57" s="494" t="s">
        <v>52</v>
      </c>
      <c r="F57" s="495">
        <v>1488</v>
      </c>
      <c r="G57" s="495">
        <v>716.7</v>
      </c>
      <c r="H57" s="493" t="s">
        <v>56</v>
      </c>
      <c r="I57" s="493" t="str">
        <f>VLOOKUP(A57,'TK1+2 dot3'!$A$13:$Q$134,10,0)</f>
        <v>686</v>
      </c>
      <c r="J57" s="493">
        <f>VLOOKUP(A57,'TK1+2 dot3'!$A$13:$Q$134,11,0)</f>
        <v>1488</v>
      </c>
      <c r="K57" s="493" t="str">
        <f>VLOOKUP(A57,'TK1+2 dot3'!$A$13:$Q$134,12,0)</f>
        <v>NTD</v>
      </c>
      <c r="L57" s="493" t="s">
        <v>523</v>
      </c>
      <c r="M57" s="497"/>
    </row>
    <row r="58" spans="1:13">
      <c r="A58" s="479" t="str">
        <f t="shared" si="2"/>
        <v>8..687</v>
      </c>
      <c r="B58" s="491"/>
      <c r="C58" s="500" t="s">
        <v>34</v>
      </c>
      <c r="D58" s="493" t="s">
        <v>103</v>
      </c>
      <c r="E58" s="494" t="s">
        <v>96</v>
      </c>
      <c r="F58" s="495">
        <v>60</v>
      </c>
      <c r="G58" s="495">
        <v>60</v>
      </c>
      <c r="H58" s="493" t="s">
        <v>56</v>
      </c>
      <c r="I58" s="493" t="str">
        <f>VLOOKUP(A58,'TK1+2 dot3'!$A$13:$Q$134,10,0)</f>
        <v>687</v>
      </c>
      <c r="J58" s="493">
        <f>VLOOKUP(A58,'TK1+2 dot3'!$A$13:$Q$134,11,0)</f>
        <v>60</v>
      </c>
      <c r="K58" s="493" t="str">
        <f>VLOOKUP(A58,'TK1+2 dot3'!$A$13:$Q$134,12,0)</f>
        <v>DCS</v>
      </c>
      <c r="L58" s="493" t="s">
        <v>523</v>
      </c>
      <c r="M58" s="497"/>
    </row>
    <row r="59" spans="1:13">
      <c r="A59" s="479" t="str">
        <f t="shared" si="2"/>
        <v>8..688</v>
      </c>
      <c r="B59" s="491"/>
      <c r="C59" s="500" t="s">
        <v>34</v>
      </c>
      <c r="D59" s="493" t="s">
        <v>104</v>
      </c>
      <c r="E59" s="494" t="s">
        <v>96</v>
      </c>
      <c r="F59" s="495">
        <v>130</v>
      </c>
      <c r="G59" s="495">
        <v>130</v>
      </c>
      <c r="H59" s="493" t="s">
        <v>56</v>
      </c>
      <c r="I59" s="493" t="str">
        <f>VLOOKUP(A59,'TK1+2 dot3'!$A$13:$Q$134,10,0)</f>
        <v>688</v>
      </c>
      <c r="J59" s="493">
        <f>VLOOKUP(A59,'TK1+2 dot3'!$A$13:$Q$134,11,0)</f>
        <v>130</v>
      </c>
      <c r="K59" s="493" t="str">
        <f>VLOOKUP(A59,'TK1+2 dot3'!$A$13:$Q$134,12,0)</f>
        <v>DCS</v>
      </c>
      <c r="L59" s="493" t="s">
        <v>523</v>
      </c>
      <c r="M59" s="497"/>
    </row>
    <row r="60" spans="1:13">
      <c r="A60" s="479" t="str">
        <f t="shared" si="2"/>
        <v>8..689</v>
      </c>
      <c r="B60" s="491"/>
      <c r="C60" s="500" t="s">
        <v>34</v>
      </c>
      <c r="D60" s="493" t="s">
        <v>105</v>
      </c>
      <c r="E60" s="494" t="s">
        <v>96</v>
      </c>
      <c r="F60" s="495">
        <v>291</v>
      </c>
      <c r="G60" s="495">
        <v>291</v>
      </c>
      <c r="H60" s="493" t="s">
        <v>56</v>
      </c>
      <c r="I60" s="493" t="str">
        <f>VLOOKUP(A60,'TK1+2 dot3'!$A$13:$Q$134,10,0)</f>
        <v>689</v>
      </c>
      <c r="J60" s="493">
        <f>VLOOKUP(A60,'TK1+2 dot3'!$A$13:$Q$134,11,0)</f>
        <v>291</v>
      </c>
      <c r="K60" s="493" t="str">
        <f>VLOOKUP(A60,'TK1+2 dot3'!$A$13:$Q$134,12,0)</f>
        <v>DCS</v>
      </c>
      <c r="L60" s="493" t="s">
        <v>523</v>
      </c>
      <c r="M60" s="497"/>
    </row>
    <row r="61" spans="1:13">
      <c r="A61" s="479" t="str">
        <f t="shared" si="2"/>
        <v>8..728</v>
      </c>
      <c r="B61" s="491"/>
      <c r="C61" s="500" t="s">
        <v>34</v>
      </c>
      <c r="D61" s="493" t="s">
        <v>106</v>
      </c>
      <c r="E61" s="494" t="s">
        <v>52</v>
      </c>
      <c r="F61" s="495">
        <v>1030</v>
      </c>
      <c r="G61" s="495">
        <v>714</v>
      </c>
      <c r="H61" s="493" t="s">
        <v>56</v>
      </c>
      <c r="I61" s="493" t="str">
        <f>VLOOKUP(A61,'TK1+2 dot3'!$A$13:$Q$134,10,0)</f>
        <v>728</v>
      </c>
      <c r="J61" s="493">
        <f>VLOOKUP(A61,'TK1+2 dot3'!$A$13:$Q$134,11,0)</f>
        <v>1030</v>
      </c>
      <c r="K61" s="493" t="str">
        <f>VLOOKUP(A61,'TK1+2 dot3'!$A$13:$Q$134,12,0)</f>
        <v>NTD</v>
      </c>
      <c r="L61" s="493" t="s">
        <v>523</v>
      </c>
      <c r="M61" s="497"/>
    </row>
    <row r="62" spans="1:13">
      <c r="A62" s="479" t="str">
        <f t="shared" si="2"/>
        <v>8..778</v>
      </c>
      <c r="B62" s="491"/>
      <c r="C62" s="500" t="s">
        <v>34</v>
      </c>
      <c r="D62" s="493" t="s">
        <v>110</v>
      </c>
      <c r="E62" s="494" t="s">
        <v>64</v>
      </c>
      <c r="F62" s="495">
        <v>299</v>
      </c>
      <c r="G62" s="495">
        <v>177.7</v>
      </c>
      <c r="H62" s="493" t="s">
        <v>56</v>
      </c>
      <c r="I62" s="493" t="str">
        <f>VLOOKUP(A62,'TK1+2 dot3'!$A$13:$Q$134,10,0)</f>
        <v>778</v>
      </c>
      <c r="J62" s="493">
        <f>VLOOKUP(A62,'TK1+2 dot3'!$A$13:$Q$134,11,0)</f>
        <v>299</v>
      </c>
      <c r="K62" s="493" t="str">
        <f>VLOOKUP(A62,'TK1+2 dot3'!$A$13:$Q$134,12,0)</f>
        <v>BHK</v>
      </c>
      <c r="L62" s="493" t="s">
        <v>523</v>
      </c>
      <c r="M62" s="497"/>
    </row>
    <row r="63" spans="1:13">
      <c r="A63" s="479" t="str">
        <f t="shared" si="2"/>
        <v>8..862</v>
      </c>
      <c r="B63" s="491"/>
      <c r="C63" s="500" t="s">
        <v>34</v>
      </c>
      <c r="D63" s="493" t="s">
        <v>115</v>
      </c>
      <c r="E63" s="494" t="s">
        <v>44</v>
      </c>
      <c r="F63" s="495">
        <v>244</v>
      </c>
      <c r="G63" s="495">
        <v>2.6</v>
      </c>
      <c r="H63" s="493" t="s">
        <v>56</v>
      </c>
      <c r="I63" s="493" t="str">
        <f>VLOOKUP(A63,'TK1+2 dot3'!$A$13:$Q$134,10,0)</f>
        <v>862</v>
      </c>
      <c r="J63" s="493">
        <f>VLOOKUP(A63,'TK1+2 dot3'!$A$13:$Q$134,11,0)</f>
        <v>244</v>
      </c>
      <c r="K63" s="493" t="str">
        <f>VLOOKUP(A63,'TK1+2 dot3'!$A$13:$Q$134,12,0)</f>
        <v>LUC</v>
      </c>
      <c r="L63" s="493" t="s">
        <v>523</v>
      </c>
      <c r="M63" s="497"/>
    </row>
    <row r="64" spans="1:13">
      <c r="A64" s="479" t="str">
        <f t="shared" si="2"/>
        <v>8..922</v>
      </c>
      <c r="B64" s="491"/>
      <c r="C64" s="500" t="s">
        <v>34</v>
      </c>
      <c r="D64" s="493" t="s">
        <v>130</v>
      </c>
      <c r="E64" s="494" t="s">
        <v>64</v>
      </c>
      <c r="F64" s="495">
        <v>396</v>
      </c>
      <c r="G64" s="495">
        <v>396</v>
      </c>
      <c r="H64" s="493" t="s">
        <v>56</v>
      </c>
      <c r="I64" s="493" t="str">
        <f>VLOOKUP(A64,'TK1+2 dot3'!$A$13:$Q$134,10,0)</f>
        <v>922</v>
      </c>
      <c r="J64" s="493">
        <f>VLOOKUP(A64,'TK1+2 dot3'!$A$13:$Q$134,11,0)</f>
        <v>396</v>
      </c>
      <c r="K64" s="493" t="str">
        <f>VLOOKUP(A64,'TK1+2 dot3'!$A$13:$Q$134,12,0)</f>
        <v>BHK</v>
      </c>
      <c r="L64" s="493" t="s">
        <v>523</v>
      </c>
      <c r="M64" s="497"/>
    </row>
    <row r="65" spans="1:13">
      <c r="A65" s="479" t="str">
        <f t="shared" si="2"/>
        <v>8..952</v>
      </c>
      <c r="B65" s="491"/>
      <c r="C65" s="500" t="s">
        <v>34</v>
      </c>
      <c r="D65" s="493" t="s">
        <v>135</v>
      </c>
      <c r="E65" s="494" t="s">
        <v>64</v>
      </c>
      <c r="F65" s="495">
        <v>314</v>
      </c>
      <c r="G65" s="495">
        <v>66.7</v>
      </c>
      <c r="H65" s="493" t="s">
        <v>56</v>
      </c>
      <c r="I65" s="493" t="str">
        <f>VLOOKUP(A65,'TK1+2 dot3'!$A$13:$Q$134,10,0)</f>
        <v>952</v>
      </c>
      <c r="J65" s="493">
        <f>VLOOKUP(A65,'TK1+2 dot3'!$A$13:$Q$134,11,0)</f>
        <v>314</v>
      </c>
      <c r="K65" s="493" t="str">
        <f>VLOOKUP(A65,'TK1+2 dot3'!$A$13:$Q$134,12,0)</f>
        <v>BHK</v>
      </c>
      <c r="L65" s="493" t="s">
        <v>523</v>
      </c>
      <c r="M65" s="497"/>
    </row>
    <row r="66" spans="1:13">
      <c r="A66" s="479" t="str">
        <f t="shared" si="2"/>
        <v>8..953</v>
      </c>
      <c r="B66" s="491"/>
      <c r="C66" s="500" t="s">
        <v>34</v>
      </c>
      <c r="D66" s="493" t="s">
        <v>136</v>
      </c>
      <c r="E66" s="494" t="s">
        <v>64</v>
      </c>
      <c r="F66" s="495">
        <v>319</v>
      </c>
      <c r="G66" s="495">
        <v>319</v>
      </c>
      <c r="H66" s="493" t="s">
        <v>56</v>
      </c>
      <c r="I66" s="493" t="str">
        <f>VLOOKUP(A66,'TK1+2 dot3'!$A$13:$Q$134,10,0)</f>
        <v>953</v>
      </c>
      <c r="J66" s="493">
        <f>VLOOKUP(A66,'TK1+2 dot3'!$A$13:$Q$134,11,0)</f>
        <v>319</v>
      </c>
      <c r="K66" s="493" t="str">
        <f>VLOOKUP(A66,'TK1+2 dot3'!$A$13:$Q$134,12,0)</f>
        <v>BHK</v>
      </c>
      <c r="L66" s="493" t="s">
        <v>523</v>
      </c>
      <c r="M66" s="497"/>
    </row>
    <row r="67" spans="1:13">
      <c r="A67" s="479" t="str">
        <f t="shared" si="2"/>
        <v>8..954</v>
      </c>
      <c r="B67" s="491"/>
      <c r="C67" s="500" t="s">
        <v>34</v>
      </c>
      <c r="D67" s="493" t="s">
        <v>137</v>
      </c>
      <c r="E67" s="494" t="s">
        <v>64</v>
      </c>
      <c r="F67" s="495">
        <v>332</v>
      </c>
      <c r="G67" s="495">
        <v>332</v>
      </c>
      <c r="H67" s="493" t="s">
        <v>56</v>
      </c>
      <c r="I67" s="493" t="str">
        <f>VLOOKUP(A67,'TK1+2 dot3'!$A$13:$Q$134,10,0)</f>
        <v>954</v>
      </c>
      <c r="J67" s="493">
        <f>VLOOKUP(A67,'TK1+2 dot3'!$A$13:$Q$134,11,0)</f>
        <v>332</v>
      </c>
      <c r="K67" s="493" t="str">
        <f>VLOOKUP(A67,'TK1+2 dot3'!$A$13:$Q$134,12,0)</f>
        <v>BHK</v>
      </c>
      <c r="L67" s="493" t="s">
        <v>523</v>
      </c>
      <c r="M67" s="497"/>
    </row>
    <row r="68" spans="1:13">
      <c r="A68" s="479" t="str">
        <f t="shared" si="2"/>
        <v>8..981</v>
      </c>
      <c r="B68" s="491"/>
      <c r="C68" s="500" t="s">
        <v>34</v>
      </c>
      <c r="D68" s="493" t="s">
        <v>142</v>
      </c>
      <c r="E68" s="494" t="s">
        <v>64</v>
      </c>
      <c r="F68" s="495">
        <v>393</v>
      </c>
      <c r="G68" s="495">
        <v>127.4</v>
      </c>
      <c r="H68" s="493" t="s">
        <v>56</v>
      </c>
      <c r="I68" s="493" t="str">
        <f>VLOOKUP(A68,'TK1+2 dot3'!$A$13:$Q$134,10,0)</f>
        <v>981</v>
      </c>
      <c r="J68" s="493">
        <f>VLOOKUP(A68,'TK1+2 dot3'!$A$13:$Q$134,11,0)</f>
        <v>393</v>
      </c>
      <c r="K68" s="493" t="str">
        <f>VLOOKUP(A68,'TK1+2 dot3'!$A$13:$Q$134,12,0)</f>
        <v>BHK</v>
      </c>
      <c r="L68" s="493" t="s">
        <v>523</v>
      </c>
      <c r="M68" s="497"/>
    </row>
    <row r="69" spans="1:13">
      <c r="A69" s="479" t="str">
        <f t="shared" si="2"/>
        <v>8..1069</v>
      </c>
      <c r="B69" s="491"/>
      <c r="C69" s="500" t="s">
        <v>34</v>
      </c>
      <c r="D69" s="493" t="s">
        <v>151</v>
      </c>
      <c r="E69" s="494" t="s">
        <v>64</v>
      </c>
      <c r="F69" s="495">
        <v>1120</v>
      </c>
      <c r="G69" s="495">
        <v>162.9</v>
      </c>
      <c r="H69" s="493" t="s">
        <v>56</v>
      </c>
      <c r="I69" s="493" t="str">
        <f>VLOOKUP(A69,'TK1+2 dot3'!$A$13:$Q$134,10,0)</f>
        <v>1069</v>
      </c>
      <c r="J69" s="493">
        <f>VLOOKUP(A69,'TK1+2 dot3'!$A$13:$Q$134,11,0)</f>
        <v>1120</v>
      </c>
      <c r="K69" s="493" t="str">
        <f>VLOOKUP(A69,'TK1+2 dot3'!$A$13:$Q$134,12,0)</f>
        <v>BHK</v>
      </c>
      <c r="L69" s="493" t="s">
        <v>523</v>
      </c>
      <c r="M69" s="497"/>
    </row>
    <row r="70" spans="1:13">
      <c r="A70" s="479" t="str">
        <f t="shared" si="2"/>
        <v>8..1121</v>
      </c>
      <c r="B70" s="491"/>
      <c r="C70" s="500" t="s">
        <v>34</v>
      </c>
      <c r="D70" s="493" t="s">
        <v>157</v>
      </c>
      <c r="E70" s="494" t="s">
        <v>64</v>
      </c>
      <c r="F70" s="495">
        <v>671</v>
      </c>
      <c r="G70" s="495">
        <v>514.29999999999995</v>
      </c>
      <c r="H70" s="493" t="s">
        <v>56</v>
      </c>
      <c r="I70" s="493" t="str">
        <f>VLOOKUP(A70,'TK1+2 dot3'!$A$13:$Q$134,10,0)</f>
        <v>TT</v>
      </c>
      <c r="J70" s="493"/>
      <c r="K70" s="493"/>
      <c r="L70" s="493" t="s">
        <v>523</v>
      </c>
      <c r="M70" s="497"/>
    </row>
    <row r="71" spans="1:13">
      <c r="A71" s="479" t="str">
        <f t="shared" si="2"/>
        <v>17..35</v>
      </c>
      <c r="B71" s="491"/>
      <c r="C71" s="500" t="s">
        <v>34</v>
      </c>
      <c r="D71" s="493" t="s">
        <v>80</v>
      </c>
      <c r="E71" s="494" t="s">
        <v>44</v>
      </c>
      <c r="F71" s="495">
        <v>70</v>
      </c>
      <c r="G71" s="495">
        <v>70</v>
      </c>
      <c r="H71" s="493" t="s">
        <v>65</v>
      </c>
      <c r="I71" s="493" t="str">
        <f>VLOOKUP(A71,'TK1+2 dot3'!$A$13:$Q$134,10,0)</f>
        <v>35</v>
      </c>
      <c r="J71" s="493">
        <f>VLOOKUP(A71,'TK1+2 dot3'!$A$13:$Q$134,11,0)</f>
        <v>70</v>
      </c>
      <c r="K71" s="493" t="str">
        <f>VLOOKUP(A71,'TK1+2 dot3'!$A$13:$Q$134,12,0)</f>
        <v>LUC</v>
      </c>
      <c r="L71" s="493" t="s">
        <v>523</v>
      </c>
      <c r="M71" s="497"/>
    </row>
    <row r="72" spans="1:13">
      <c r="A72" s="479" t="str">
        <f t="shared" si="2"/>
        <v>17..36</v>
      </c>
      <c r="B72" s="491"/>
      <c r="C72" s="500" t="s">
        <v>34</v>
      </c>
      <c r="D72" s="493" t="s">
        <v>81</v>
      </c>
      <c r="E72" s="494" t="s">
        <v>64</v>
      </c>
      <c r="F72" s="495">
        <v>185</v>
      </c>
      <c r="G72" s="495">
        <v>9.4</v>
      </c>
      <c r="H72" s="493" t="s">
        <v>65</v>
      </c>
      <c r="I72" s="493" t="str">
        <f>VLOOKUP(A72,'TK1+2 dot3'!$A$13:$Q$134,10,0)</f>
        <v>36</v>
      </c>
      <c r="J72" s="493">
        <f>VLOOKUP(A72,'TK1+2 dot3'!$A$13:$Q$134,11,0)</f>
        <v>185</v>
      </c>
      <c r="K72" s="493" t="str">
        <f>VLOOKUP(A72,'TK1+2 dot3'!$A$13:$Q$134,12,0)</f>
        <v>BHK</v>
      </c>
      <c r="L72" s="493" t="s">
        <v>523</v>
      </c>
      <c r="M72" s="497"/>
    </row>
    <row r="73" spans="1:13">
      <c r="A73" s="479" t="str">
        <f t="shared" si="2"/>
        <v>17..66</v>
      </c>
      <c r="B73" s="491"/>
      <c r="C73" s="500" t="s">
        <v>34</v>
      </c>
      <c r="D73" s="493" t="s">
        <v>108</v>
      </c>
      <c r="E73" s="494" t="s">
        <v>165</v>
      </c>
      <c r="F73" s="495">
        <v>641</v>
      </c>
      <c r="G73" s="495">
        <v>641</v>
      </c>
      <c r="H73" s="493" t="s">
        <v>65</v>
      </c>
      <c r="I73" s="493" t="str">
        <f>VLOOKUP(A73,'TK1+2 dot3'!$A$13:$Q$134,10,0)</f>
        <v>66</v>
      </c>
      <c r="J73" s="493">
        <f>VLOOKUP(A73,'TK1+2 dot3'!$A$13:$Q$134,11,0)</f>
        <v>641</v>
      </c>
      <c r="K73" s="493" t="str">
        <f>VLOOKUP(A73,'TK1+2 dot3'!$A$13:$Q$134,12,0)</f>
        <v>MNC</v>
      </c>
      <c r="L73" s="493" t="s">
        <v>523</v>
      </c>
      <c r="M73" s="497"/>
    </row>
    <row r="74" spans="1:13">
      <c r="A74" s="479" t="str">
        <f t="shared" si="2"/>
        <v>17..67</v>
      </c>
      <c r="B74" s="491"/>
      <c r="C74" s="500" t="s">
        <v>34</v>
      </c>
      <c r="D74" s="493" t="s">
        <v>109</v>
      </c>
      <c r="E74" s="494" t="s">
        <v>47</v>
      </c>
      <c r="F74" s="495">
        <v>429</v>
      </c>
      <c r="G74" s="495">
        <v>403.2</v>
      </c>
      <c r="H74" s="493" t="s">
        <v>65</v>
      </c>
      <c r="I74" s="493" t="str">
        <f>VLOOKUP(A74,'TK1+2 dot3'!$A$13:$Q$134,10,0)</f>
        <v>67</v>
      </c>
      <c r="J74" s="493">
        <f>VLOOKUP(A74,'TK1+2 dot3'!$A$13:$Q$134,11,0)</f>
        <v>429</v>
      </c>
      <c r="K74" s="493" t="str">
        <f>VLOOKUP(A74,'TK1+2 dot3'!$A$13:$Q$134,12,0)</f>
        <v>BCS</v>
      </c>
      <c r="L74" s="493" t="s">
        <v>523</v>
      </c>
      <c r="M74" s="497"/>
    </row>
    <row r="75" spans="1:13">
      <c r="A75" s="479" t="str">
        <f t="shared" si="2"/>
        <v>17..108</v>
      </c>
      <c r="B75" s="491"/>
      <c r="C75" s="500" t="s">
        <v>34</v>
      </c>
      <c r="D75" s="493" t="s">
        <v>146</v>
      </c>
      <c r="E75" s="494" t="s">
        <v>47</v>
      </c>
      <c r="F75" s="495">
        <v>233</v>
      </c>
      <c r="G75" s="495">
        <v>233</v>
      </c>
      <c r="H75" s="493" t="s">
        <v>65</v>
      </c>
      <c r="I75" s="493" t="str">
        <f>VLOOKUP(A75,'TK1+2 dot3'!$A$13:$Q$134,10,0)</f>
        <v>108</v>
      </c>
      <c r="J75" s="493">
        <f>VLOOKUP(A75,'TK1+2 dot3'!$A$13:$Q$134,11,0)</f>
        <v>233</v>
      </c>
      <c r="K75" s="493" t="str">
        <f>VLOOKUP(A75,'TK1+2 dot3'!$A$13:$Q$134,12,0)</f>
        <v>BCS</v>
      </c>
      <c r="L75" s="493" t="s">
        <v>523</v>
      </c>
      <c r="M75" s="497"/>
    </row>
    <row r="76" spans="1:13">
      <c r="A76" s="479" t="str">
        <f t="shared" si="2"/>
        <v>17..110</v>
      </c>
      <c r="B76" s="491"/>
      <c r="C76" s="500" t="s">
        <v>34</v>
      </c>
      <c r="D76" s="493" t="s">
        <v>148</v>
      </c>
      <c r="E76" s="494" t="s">
        <v>44</v>
      </c>
      <c r="F76" s="495">
        <v>187</v>
      </c>
      <c r="G76" s="495">
        <v>187</v>
      </c>
      <c r="H76" s="493" t="s">
        <v>65</v>
      </c>
      <c r="I76" s="493" t="str">
        <f>VLOOKUP(A76,'TK1+2 dot3'!$A$13:$Q$134,10,0)</f>
        <v>110</v>
      </c>
      <c r="J76" s="493">
        <f>VLOOKUP(A76,'TK1+2 dot3'!$A$13:$Q$134,11,0)</f>
        <v>187</v>
      </c>
      <c r="K76" s="493" t="str">
        <f>VLOOKUP(A76,'TK1+2 dot3'!$A$13:$Q$134,12,0)</f>
        <v>LUC</v>
      </c>
      <c r="L76" s="493" t="s">
        <v>523</v>
      </c>
      <c r="M76" s="497"/>
    </row>
    <row r="77" spans="1:13">
      <c r="A77" s="479" t="str">
        <f t="shared" si="2"/>
        <v>17..112</v>
      </c>
      <c r="B77" s="491"/>
      <c r="C77" s="500" t="s">
        <v>34</v>
      </c>
      <c r="D77" s="493" t="s">
        <v>152</v>
      </c>
      <c r="E77" s="494" t="s">
        <v>55</v>
      </c>
      <c r="F77" s="495">
        <v>358</v>
      </c>
      <c r="G77" s="495">
        <v>2.9</v>
      </c>
      <c r="H77" s="493" t="s">
        <v>65</v>
      </c>
      <c r="I77" s="493" t="str">
        <f>VLOOKUP(A77,'TK1+2 dot3'!$A$13:$Q$134,10,0)</f>
        <v>112</v>
      </c>
      <c r="J77" s="493">
        <f>VLOOKUP(A77,'TK1+2 dot3'!$A$13:$Q$134,11,0)</f>
        <v>358</v>
      </c>
      <c r="K77" s="493" t="str">
        <f>VLOOKUP(A77,'TK1+2 dot3'!$A$13:$Q$134,12,0)</f>
        <v>CLN</v>
      </c>
      <c r="L77" s="493" t="s">
        <v>523</v>
      </c>
      <c r="M77" s="497"/>
    </row>
    <row r="78" spans="1:13">
      <c r="A78" s="479" t="str">
        <f t="shared" ref="A78:A109" si="3">H78&amp;".."&amp;D78</f>
        <v>17..152</v>
      </c>
      <c r="B78" s="491"/>
      <c r="C78" s="500" t="s">
        <v>34</v>
      </c>
      <c r="D78" s="493" t="s">
        <v>167</v>
      </c>
      <c r="E78" s="494" t="s">
        <v>44</v>
      </c>
      <c r="F78" s="495">
        <v>131</v>
      </c>
      <c r="G78" s="495">
        <v>71.099999999999994</v>
      </c>
      <c r="H78" s="493" t="s">
        <v>65</v>
      </c>
      <c r="I78" s="493" t="str">
        <f>VLOOKUP(A78,'TK1+2 dot3'!$A$13:$Q$134,10,0)</f>
        <v>152</v>
      </c>
      <c r="J78" s="493">
        <f>VLOOKUP(A78,'TK1+2 dot3'!$A$13:$Q$134,11,0)</f>
        <v>131</v>
      </c>
      <c r="K78" s="493" t="str">
        <f>VLOOKUP(A78,'TK1+2 dot3'!$A$13:$Q$134,12,0)</f>
        <v>LUC</v>
      </c>
      <c r="L78" s="493" t="s">
        <v>523</v>
      </c>
      <c r="M78" s="497"/>
    </row>
    <row r="79" spans="1:13">
      <c r="A79" s="479" t="str">
        <f t="shared" si="3"/>
        <v>17..154</v>
      </c>
      <c r="B79" s="491"/>
      <c r="C79" s="500" t="s">
        <v>34</v>
      </c>
      <c r="D79" s="493" t="s">
        <v>169</v>
      </c>
      <c r="E79" s="494" t="s">
        <v>44</v>
      </c>
      <c r="F79" s="495">
        <v>155</v>
      </c>
      <c r="G79" s="495">
        <v>155</v>
      </c>
      <c r="H79" s="493" t="s">
        <v>65</v>
      </c>
      <c r="I79" s="493" t="str">
        <f>VLOOKUP(A79,'TK1+2 dot3'!$A$13:$Q$134,10,0)</f>
        <v>154</v>
      </c>
      <c r="J79" s="493">
        <f>VLOOKUP(A79,'TK1+2 dot3'!$A$13:$Q$134,11,0)</f>
        <v>155</v>
      </c>
      <c r="K79" s="493" t="str">
        <f>VLOOKUP(A79,'TK1+2 dot3'!$A$13:$Q$134,12,0)</f>
        <v>LUC</v>
      </c>
      <c r="L79" s="493" t="s">
        <v>523</v>
      </c>
      <c r="M79" s="497"/>
    </row>
    <row r="80" spans="1:13">
      <c r="A80" s="479" t="str">
        <f t="shared" si="3"/>
        <v>17..155</v>
      </c>
      <c r="B80" s="491"/>
      <c r="C80" s="500" t="s">
        <v>34</v>
      </c>
      <c r="D80" s="493" t="s">
        <v>170</v>
      </c>
      <c r="E80" s="494" t="s">
        <v>44</v>
      </c>
      <c r="F80" s="495">
        <v>116</v>
      </c>
      <c r="G80" s="495">
        <v>116</v>
      </c>
      <c r="H80" s="493" t="s">
        <v>65</v>
      </c>
      <c r="I80" s="493" t="str">
        <f>VLOOKUP(A80,'TK1+2 dot3'!$A$13:$Q$134,10,0)</f>
        <v>155</v>
      </c>
      <c r="J80" s="493">
        <f>VLOOKUP(A80,'TK1+2 dot3'!$A$13:$Q$134,11,0)</f>
        <v>116</v>
      </c>
      <c r="K80" s="493" t="str">
        <f>VLOOKUP(A80,'TK1+2 dot3'!$A$13:$Q$134,12,0)</f>
        <v>LUC</v>
      </c>
      <c r="L80" s="493" t="s">
        <v>523</v>
      </c>
      <c r="M80" s="497"/>
    </row>
    <row r="81" spans="1:13">
      <c r="A81" s="479" t="str">
        <f t="shared" si="3"/>
        <v>17..156</v>
      </c>
      <c r="B81" s="491"/>
      <c r="C81" s="500" t="s">
        <v>34</v>
      </c>
      <c r="D81" s="493" t="s">
        <v>171</v>
      </c>
      <c r="E81" s="494" t="s">
        <v>44</v>
      </c>
      <c r="F81" s="495">
        <v>871</v>
      </c>
      <c r="G81" s="495">
        <v>871</v>
      </c>
      <c r="H81" s="493" t="s">
        <v>65</v>
      </c>
      <c r="I81" s="493" t="str">
        <f>VLOOKUP(A81,'TK1+2 dot3'!$A$13:$Q$134,10,0)</f>
        <v>156</v>
      </c>
      <c r="J81" s="493">
        <f>VLOOKUP(A81,'TK1+2 dot3'!$A$13:$Q$134,11,0)</f>
        <v>871</v>
      </c>
      <c r="K81" s="493" t="str">
        <f>VLOOKUP(A81,'TK1+2 dot3'!$A$13:$Q$134,12,0)</f>
        <v>LUC</v>
      </c>
      <c r="L81" s="493" t="s">
        <v>523</v>
      </c>
      <c r="M81" s="497"/>
    </row>
    <row r="82" spans="1:13">
      <c r="A82" s="479" t="str">
        <f t="shared" si="3"/>
        <v>17..157</v>
      </c>
      <c r="B82" s="491"/>
      <c r="C82" s="500" t="s">
        <v>34</v>
      </c>
      <c r="D82" s="493" t="s">
        <v>172</v>
      </c>
      <c r="E82" s="494" t="s">
        <v>64</v>
      </c>
      <c r="F82" s="495">
        <v>93</v>
      </c>
      <c r="G82" s="495">
        <v>93</v>
      </c>
      <c r="H82" s="493" t="s">
        <v>65</v>
      </c>
      <c r="I82" s="493" t="str">
        <f>VLOOKUP(A82,'TK1+2 dot3'!$A$13:$Q$134,10,0)</f>
        <v>157</v>
      </c>
      <c r="J82" s="493">
        <f>VLOOKUP(A82,'TK1+2 dot3'!$A$13:$Q$134,11,0)</f>
        <v>93</v>
      </c>
      <c r="K82" s="493" t="str">
        <f>VLOOKUP(A82,'TK1+2 dot3'!$A$13:$Q$134,12,0)</f>
        <v>BHK</v>
      </c>
      <c r="L82" s="493" t="s">
        <v>523</v>
      </c>
      <c r="M82" s="497"/>
    </row>
    <row r="83" spans="1:13">
      <c r="A83" s="479" t="str">
        <f t="shared" si="3"/>
        <v>17..201</v>
      </c>
      <c r="B83" s="491"/>
      <c r="C83" s="500" t="s">
        <v>34</v>
      </c>
      <c r="D83" s="493" t="s">
        <v>175</v>
      </c>
      <c r="E83" s="494" t="s">
        <v>47</v>
      </c>
      <c r="F83" s="495">
        <v>326</v>
      </c>
      <c r="G83" s="495">
        <v>326</v>
      </c>
      <c r="H83" s="493" t="s">
        <v>65</v>
      </c>
      <c r="I83" s="493" t="str">
        <f>VLOOKUP(A83,'TK1+2 dot3'!$A$13:$Q$134,10,0)</f>
        <v>201</v>
      </c>
      <c r="J83" s="493">
        <f>VLOOKUP(A83,'TK1+2 dot3'!$A$13:$Q$134,11,0)</f>
        <v>326</v>
      </c>
      <c r="K83" s="493" t="str">
        <f>VLOOKUP(A83,'TK1+2 dot3'!$A$13:$Q$134,12,0)</f>
        <v>BCS</v>
      </c>
      <c r="L83" s="493" t="s">
        <v>523</v>
      </c>
      <c r="M83" s="497"/>
    </row>
    <row r="84" spans="1:13">
      <c r="A84" s="479" t="str">
        <f t="shared" si="3"/>
        <v>17..233</v>
      </c>
      <c r="B84" s="491"/>
      <c r="C84" s="500" t="s">
        <v>34</v>
      </c>
      <c r="D84" s="493" t="s">
        <v>183</v>
      </c>
      <c r="E84" s="494" t="s">
        <v>55</v>
      </c>
      <c r="F84" s="495">
        <v>1194</v>
      </c>
      <c r="G84" s="495">
        <v>674.8</v>
      </c>
      <c r="H84" s="493" t="s">
        <v>65</v>
      </c>
      <c r="I84" s="493" t="str">
        <f>VLOOKUP(A84,'TK1+2 dot3'!$A$13:$Q$134,10,0)</f>
        <v>233</v>
      </c>
      <c r="J84" s="493">
        <f>VLOOKUP(A84,'TK1+2 dot3'!$A$13:$Q$134,11,0)</f>
        <v>1194</v>
      </c>
      <c r="K84" s="493" t="str">
        <f>VLOOKUP(A84,'TK1+2 dot3'!$A$13:$Q$134,12,0)</f>
        <v>CLN</v>
      </c>
      <c r="L84" s="493" t="s">
        <v>523</v>
      </c>
      <c r="M84" s="497"/>
    </row>
    <row r="85" spans="1:13">
      <c r="A85" s="479" t="str">
        <f t="shared" si="3"/>
        <v>17..261</v>
      </c>
      <c r="B85" s="491"/>
      <c r="C85" s="500" t="s">
        <v>34</v>
      </c>
      <c r="D85" s="493" t="s">
        <v>186</v>
      </c>
      <c r="E85" s="494" t="s">
        <v>47</v>
      </c>
      <c r="F85" s="495">
        <v>124</v>
      </c>
      <c r="G85" s="495">
        <v>124</v>
      </c>
      <c r="H85" s="493" t="s">
        <v>65</v>
      </c>
      <c r="I85" s="493" t="str">
        <f>VLOOKUP(A85,'TK1+2 dot3'!$A$13:$Q$134,10,0)</f>
        <v>261</v>
      </c>
      <c r="J85" s="493">
        <f>VLOOKUP(A85,'TK1+2 dot3'!$A$13:$Q$134,11,0)</f>
        <v>124</v>
      </c>
      <c r="K85" s="493" t="str">
        <f>VLOOKUP(A85,'TK1+2 dot3'!$A$13:$Q$134,12,0)</f>
        <v>BCS</v>
      </c>
      <c r="L85" s="493" t="s">
        <v>523</v>
      </c>
      <c r="M85" s="497"/>
    </row>
    <row r="86" spans="1:13">
      <c r="A86" s="479" t="str">
        <f t="shared" si="3"/>
        <v>17..264</v>
      </c>
      <c r="B86" s="491"/>
      <c r="C86" s="500" t="s">
        <v>34</v>
      </c>
      <c r="D86" s="493" t="s">
        <v>189</v>
      </c>
      <c r="E86" s="494" t="s">
        <v>44</v>
      </c>
      <c r="F86" s="495">
        <v>153</v>
      </c>
      <c r="G86" s="495">
        <v>153</v>
      </c>
      <c r="H86" s="493" t="s">
        <v>65</v>
      </c>
      <c r="I86" s="493" t="str">
        <f>VLOOKUP(A86,'TK1+2 dot3'!$A$13:$Q$134,10,0)</f>
        <v>264</v>
      </c>
      <c r="J86" s="493">
        <f>VLOOKUP(A86,'TK1+2 dot3'!$A$13:$Q$134,11,0)</f>
        <v>153</v>
      </c>
      <c r="K86" s="493" t="str">
        <f>VLOOKUP(A86,'TK1+2 dot3'!$A$13:$Q$134,12,0)</f>
        <v>LUC</v>
      </c>
      <c r="L86" s="493" t="s">
        <v>523</v>
      </c>
      <c r="M86" s="497"/>
    </row>
    <row r="87" spans="1:13">
      <c r="A87" s="479" t="str">
        <f t="shared" si="3"/>
        <v>17..416</v>
      </c>
      <c r="B87" s="491"/>
      <c r="C87" s="500" t="s">
        <v>34</v>
      </c>
      <c r="D87" s="493" t="s">
        <v>211</v>
      </c>
      <c r="E87" s="494" t="s">
        <v>64</v>
      </c>
      <c r="F87" s="495">
        <v>213</v>
      </c>
      <c r="G87" s="495">
        <v>213</v>
      </c>
      <c r="H87" s="493" t="s">
        <v>65</v>
      </c>
      <c r="I87" s="493" t="str">
        <f>VLOOKUP(A87,'TK1+2 dot3'!$A$13:$Q$134,10,0)</f>
        <v>416</v>
      </c>
      <c r="J87" s="493">
        <f>VLOOKUP(A87,'TK1+2 dot3'!$A$13:$Q$134,11,0)</f>
        <v>213</v>
      </c>
      <c r="K87" s="493" t="str">
        <f>VLOOKUP(A87,'TK1+2 dot3'!$A$13:$Q$134,12,0)</f>
        <v>BHK</v>
      </c>
      <c r="L87" s="493" t="s">
        <v>523</v>
      </c>
      <c r="M87" s="497"/>
    </row>
    <row r="88" spans="1:13">
      <c r="A88" s="479" t="str">
        <f t="shared" si="3"/>
        <v>17..417</v>
      </c>
      <c r="B88" s="491"/>
      <c r="C88" s="500" t="s">
        <v>34</v>
      </c>
      <c r="D88" s="493" t="s">
        <v>212</v>
      </c>
      <c r="E88" s="494" t="s">
        <v>64</v>
      </c>
      <c r="F88" s="495">
        <v>298</v>
      </c>
      <c r="G88" s="495">
        <v>298</v>
      </c>
      <c r="H88" s="493" t="s">
        <v>65</v>
      </c>
      <c r="I88" s="493" t="str">
        <f>VLOOKUP(A88,'TK1+2 dot3'!$A$13:$Q$134,10,0)</f>
        <v>417</v>
      </c>
      <c r="J88" s="493">
        <f>VLOOKUP(A88,'TK1+2 dot3'!$A$13:$Q$134,11,0)</f>
        <v>298</v>
      </c>
      <c r="K88" s="493" t="str">
        <f>VLOOKUP(A88,'TK1+2 dot3'!$A$13:$Q$134,12,0)</f>
        <v>BHK</v>
      </c>
      <c r="L88" s="493" t="s">
        <v>523</v>
      </c>
      <c r="M88" s="497"/>
    </row>
    <row r="89" spans="1:13">
      <c r="A89" s="479" t="str">
        <f t="shared" si="3"/>
        <v>17..418</v>
      </c>
      <c r="B89" s="491"/>
      <c r="C89" s="500" t="s">
        <v>34</v>
      </c>
      <c r="D89" s="493" t="s">
        <v>213</v>
      </c>
      <c r="E89" s="494" t="s">
        <v>44</v>
      </c>
      <c r="F89" s="495">
        <v>175</v>
      </c>
      <c r="G89" s="495">
        <v>175</v>
      </c>
      <c r="H89" s="493" t="s">
        <v>65</v>
      </c>
      <c r="I89" s="493" t="str">
        <f>VLOOKUP(A89,'TK1+2 dot3'!$A$13:$Q$134,10,0)</f>
        <v>418</v>
      </c>
      <c r="J89" s="493">
        <f>VLOOKUP(A89,'TK1+2 dot3'!$A$13:$Q$134,11,0)</f>
        <v>175</v>
      </c>
      <c r="K89" s="493" t="str">
        <f>VLOOKUP(A89,'TK1+2 dot3'!$A$13:$Q$134,12,0)</f>
        <v>LUC</v>
      </c>
      <c r="L89" s="493" t="s">
        <v>523</v>
      </c>
      <c r="M89" s="497"/>
    </row>
    <row r="90" spans="1:13">
      <c r="A90" s="479" t="str">
        <f t="shared" si="3"/>
        <v>17..420</v>
      </c>
      <c r="B90" s="491"/>
      <c r="C90" s="500" t="s">
        <v>34</v>
      </c>
      <c r="D90" s="493" t="s">
        <v>215</v>
      </c>
      <c r="E90" s="494" t="s">
        <v>44</v>
      </c>
      <c r="F90" s="495">
        <v>150</v>
      </c>
      <c r="G90" s="495">
        <v>109.3</v>
      </c>
      <c r="H90" s="493" t="s">
        <v>65</v>
      </c>
      <c r="I90" s="493" t="str">
        <f>VLOOKUP(A90,'TK1+2 dot3'!$A$13:$Q$134,10,0)</f>
        <v>420</v>
      </c>
      <c r="J90" s="493">
        <f>VLOOKUP(A90,'TK1+2 dot3'!$A$13:$Q$134,11,0)</f>
        <v>150</v>
      </c>
      <c r="K90" s="493" t="str">
        <f>VLOOKUP(A90,'TK1+2 dot3'!$A$13:$Q$134,12,0)</f>
        <v>LUC</v>
      </c>
      <c r="L90" s="493" t="s">
        <v>523</v>
      </c>
      <c r="M90" s="497"/>
    </row>
    <row r="91" spans="1:13">
      <c r="A91" s="479" t="str">
        <f t="shared" si="3"/>
        <v>17..459</v>
      </c>
      <c r="B91" s="491"/>
      <c r="C91" s="500" t="s">
        <v>34</v>
      </c>
      <c r="D91" s="493" t="s">
        <v>216</v>
      </c>
      <c r="E91" s="494" t="s">
        <v>64</v>
      </c>
      <c r="F91" s="495">
        <v>118</v>
      </c>
      <c r="G91" s="495">
        <v>118</v>
      </c>
      <c r="H91" s="493" t="s">
        <v>65</v>
      </c>
      <c r="I91" s="493" t="str">
        <f>VLOOKUP(A91,'TK1+2 dot3'!$A$13:$Q$134,10,0)</f>
        <v>459</v>
      </c>
      <c r="J91" s="493">
        <f>VLOOKUP(A91,'TK1+2 dot3'!$A$13:$Q$134,11,0)</f>
        <v>118</v>
      </c>
      <c r="K91" s="493" t="str">
        <f>VLOOKUP(A91,'TK1+2 dot3'!$A$13:$Q$134,12,0)</f>
        <v>BHK</v>
      </c>
      <c r="L91" s="493" t="s">
        <v>523</v>
      </c>
      <c r="M91" s="497"/>
    </row>
    <row r="92" spans="1:13">
      <c r="A92" s="479" t="str">
        <f t="shared" si="3"/>
        <v>17..460</v>
      </c>
      <c r="B92" s="491"/>
      <c r="C92" s="500" t="s">
        <v>34</v>
      </c>
      <c r="D92" s="493" t="s">
        <v>217</v>
      </c>
      <c r="E92" s="494" t="s">
        <v>64</v>
      </c>
      <c r="F92" s="495">
        <v>35</v>
      </c>
      <c r="G92" s="495">
        <v>35</v>
      </c>
      <c r="H92" s="493" t="s">
        <v>65</v>
      </c>
      <c r="I92" s="493" t="str">
        <f>VLOOKUP(A92,'TK1+2 dot3'!$A$13:$Q$134,10,0)</f>
        <v>460</v>
      </c>
      <c r="J92" s="493">
        <f>VLOOKUP(A92,'TK1+2 dot3'!$A$13:$Q$134,11,0)</f>
        <v>35</v>
      </c>
      <c r="K92" s="493" t="str">
        <f>VLOOKUP(A92,'TK1+2 dot3'!$A$13:$Q$134,12,0)</f>
        <v>BHK</v>
      </c>
      <c r="L92" s="493" t="s">
        <v>523</v>
      </c>
      <c r="M92" s="497"/>
    </row>
    <row r="93" spans="1:13">
      <c r="A93" s="479" t="str">
        <f t="shared" si="3"/>
        <v>17..462</v>
      </c>
      <c r="B93" s="491"/>
      <c r="C93" s="500" t="s">
        <v>34</v>
      </c>
      <c r="D93" s="493" t="s">
        <v>218</v>
      </c>
      <c r="E93" s="494" t="s">
        <v>47</v>
      </c>
      <c r="F93" s="495">
        <v>2217</v>
      </c>
      <c r="G93" s="495">
        <v>1376.8</v>
      </c>
      <c r="H93" s="493" t="s">
        <v>65</v>
      </c>
      <c r="I93" s="493" t="str">
        <f>VLOOKUP(A93,'TK1+2 dot3'!$A$13:$Q$134,10,0)</f>
        <v>462</v>
      </c>
      <c r="J93" s="493">
        <f>VLOOKUP(A93,'TK1+2 dot3'!$A$13:$Q$134,11,0)</f>
        <v>2217</v>
      </c>
      <c r="K93" s="493" t="str">
        <f>VLOOKUP(A93,'TK1+2 dot3'!$A$13:$Q$134,12,0)</f>
        <v>BCS</v>
      </c>
      <c r="L93" s="493" t="s">
        <v>523</v>
      </c>
      <c r="M93" s="497"/>
    </row>
    <row r="94" spans="1:13">
      <c r="A94" s="479" t="str">
        <f t="shared" si="3"/>
        <v>17..558</v>
      </c>
      <c r="B94" s="491"/>
      <c r="C94" s="500" t="s">
        <v>34</v>
      </c>
      <c r="D94" s="493" t="s">
        <v>225</v>
      </c>
      <c r="E94" s="494" t="s">
        <v>44</v>
      </c>
      <c r="F94" s="495">
        <v>250</v>
      </c>
      <c r="G94" s="495">
        <v>69.2</v>
      </c>
      <c r="H94" s="493" t="s">
        <v>65</v>
      </c>
      <c r="I94" s="493" t="str">
        <f>VLOOKUP(A94,'TK1+2 dot3'!$A$13:$Q$134,10,0)</f>
        <v>558</v>
      </c>
      <c r="J94" s="493">
        <f>VLOOKUP(A94,'TK1+2 dot3'!$A$13:$Q$134,11,0)</f>
        <v>250</v>
      </c>
      <c r="K94" s="493" t="str">
        <f>VLOOKUP(A94,'TK1+2 dot3'!$A$13:$Q$134,12,0)</f>
        <v>LUC</v>
      </c>
      <c r="L94" s="493" t="s">
        <v>523</v>
      </c>
      <c r="M94" s="497"/>
    </row>
    <row r="95" spans="1:13">
      <c r="A95" s="479" t="str">
        <f t="shared" si="3"/>
        <v>17..664</v>
      </c>
      <c r="B95" s="491"/>
      <c r="C95" s="500" t="s">
        <v>34</v>
      </c>
      <c r="D95" s="493" t="s">
        <v>46</v>
      </c>
      <c r="E95" s="494" t="s">
        <v>47</v>
      </c>
      <c r="F95" s="495">
        <v>197</v>
      </c>
      <c r="G95" s="495">
        <v>197</v>
      </c>
      <c r="H95" s="493" t="s">
        <v>65</v>
      </c>
      <c r="I95" s="493" t="str">
        <f>VLOOKUP(A95,'TK1+2 dot3'!$A$13:$Q$134,10,0)</f>
        <v>664</v>
      </c>
      <c r="J95" s="493">
        <f>VLOOKUP(A95,'TK1+2 dot3'!$A$13:$Q$134,11,0)</f>
        <v>250.2</v>
      </c>
      <c r="K95" s="493" t="str">
        <f>VLOOKUP(A95,'TK1+2 dot3'!$A$13:$Q$134,12,0)</f>
        <v>BCS</v>
      </c>
      <c r="L95" s="493" t="s">
        <v>523</v>
      </c>
      <c r="M95" s="497"/>
    </row>
    <row r="96" spans="1:13">
      <c r="A96" s="479" t="str">
        <f t="shared" si="3"/>
        <v>17..665</v>
      </c>
      <c r="B96" s="491"/>
      <c r="C96" s="500" t="s">
        <v>34</v>
      </c>
      <c r="D96" s="493" t="s">
        <v>49</v>
      </c>
      <c r="E96" s="494" t="s">
        <v>44</v>
      </c>
      <c r="F96" s="495">
        <v>375</v>
      </c>
      <c r="G96" s="495">
        <v>212.8</v>
      </c>
      <c r="H96" s="493" t="s">
        <v>65</v>
      </c>
      <c r="I96" s="493" t="str">
        <f>VLOOKUP(A96,'TK1+2 dot3'!$A$13:$Q$134,10,0)</f>
        <v>665</v>
      </c>
      <c r="J96" s="493">
        <f>VLOOKUP(A96,'TK1+2 dot3'!$A$13:$Q$134,11,0)</f>
        <v>416.5</v>
      </c>
      <c r="K96" s="493" t="str">
        <f>VLOOKUP(A96,'TK1+2 dot3'!$A$13:$Q$134,12,0)</f>
        <v>LUC</v>
      </c>
      <c r="L96" s="493" t="s">
        <v>523</v>
      </c>
      <c r="M96" s="497"/>
    </row>
    <row r="97" spans="1:13">
      <c r="A97" s="479" t="str">
        <f t="shared" si="3"/>
        <v>17..681</v>
      </c>
      <c r="B97" s="491"/>
      <c r="C97" s="500" t="s">
        <v>34</v>
      </c>
      <c r="D97" s="493" t="s">
        <v>51</v>
      </c>
      <c r="E97" s="494" t="s">
        <v>64</v>
      </c>
      <c r="F97" s="495">
        <v>121</v>
      </c>
      <c r="G97" s="495">
        <v>121</v>
      </c>
      <c r="H97" s="493" t="s">
        <v>65</v>
      </c>
      <c r="I97" s="493" t="str">
        <f>VLOOKUP(A97,'TK1+2 dot3'!$A$13:$Q$134,10,0)</f>
        <v>681</v>
      </c>
      <c r="J97" s="493">
        <f>VLOOKUP(A97,'TK1+2 dot3'!$A$13:$Q$134,11,0)</f>
        <v>121</v>
      </c>
      <c r="K97" s="493" t="str">
        <f>VLOOKUP(A97,'TK1+2 dot3'!$A$13:$Q$134,12,0)</f>
        <v>BHK</v>
      </c>
      <c r="L97" s="493" t="s">
        <v>523</v>
      </c>
      <c r="M97" s="497"/>
    </row>
    <row r="98" spans="1:13">
      <c r="A98" s="479" t="str">
        <f t="shared" si="3"/>
        <v>17..683</v>
      </c>
      <c r="B98" s="491"/>
      <c r="C98" s="500" t="s">
        <v>34</v>
      </c>
      <c r="D98" s="493" t="s">
        <v>234</v>
      </c>
      <c r="E98" s="494" t="s">
        <v>64</v>
      </c>
      <c r="F98" s="495">
        <v>118</v>
      </c>
      <c r="G98" s="495">
        <v>118</v>
      </c>
      <c r="H98" s="493" t="s">
        <v>65</v>
      </c>
      <c r="I98" s="493" t="str">
        <f>VLOOKUP(A98,'TK1+2 dot3'!$A$13:$Q$134,10,0)</f>
        <v>683</v>
      </c>
      <c r="J98" s="493">
        <f>VLOOKUP(A98,'TK1+2 dot3'!$A$13:$Q$134,11,0)</f>
        <v>118</v>
      </c>
      <c r="K98" s="493" t="str">
        <f>VLOOKUP(A98,'TK1+2 dot3'!$A$13:$Q$134,12,0)</f>
        <v>BHK</v>
      </c>
      <c r="L98" s="493" t="s">
        <v>523</v>
      </c>
      <c r="M98" s="497"/>
    </row>
    <row r="99" spans="1:13">
      <c r="A99" s="479" t="str">
        <f t="shared" si="3"/>
        <v>17..684</v>
      </c>
      <c r="B99" s="491"/>
      <c r="C99" s="500" t="s">
        <v>34</v>
      </c>
      <c r="D99" s="493" t="s">
        <v>235</v>
      </c>
      <c r="E99" s="494" t="s">
        <v>64</v>
      </c>
      <c r="F99" s="495">
        <v>405</v>
      </c>
      <c r="G99" s="495">
        <v>375.8</v>
      </c>
      <c r="H99" s="493" t="s">
        <v>65</v>
      </c>
      <c r="I99" s="493" t="str">
        <f>VLOOKUP(A99,'TK1+2 dot3'!$A$13:$Q$134,10,0)</f>
        <v>684</v>
      </c>
      <c r="J99" s="493">
        <f>VLOOKUP(A99,'TK1+2 dot3'!$A$13:$Q$134,11,0)</f>
        <v>405</v>
      </c>
      <c r="K99" s="493" t="str">
        <f>VLOOKUP(A99,'TK1+2 dot3'!$A$13:$Q$134,12,0)</f>
        <v>BHK</v>
      </c>
      <c r="L99" s="493" t="s">
        <v>523</v>
      </c>
      <c r="M99" s="497"/>
    </row>
    <row r="100" spans="1:13">
      <c r="A100" s="479" t="str">
        <f t="shared" si="3"/>
        <v>17..730</v>
      </c>
      <c r="B100" s="491"/>
      <c r="C100" s="500" t="s">
        <v>34</v>
      </c>
      <c r="D100" s="493" t="s">
        <v>236</v>
      </c>
      <c r="E100" s="494" t="s">
        <v>64</v>
      </c>
      <c r="F100" s="495">
        <v>213</v>
      </c>
      <c r="G100" s="495">
        <v>177.2</v>
      </c>
      <c r="H100" s="493" t="s">
        <v>65</v>
      </c>
      <c r="I100" s="493" t="str">
        <f>VLOOKUP(A100,'TK1+2 dot3'!$A$13:$Q$134,10,0)</f>
        <v>730</v>
      </c>
      <c r="J100" s="493">
        <f>VLOOKUP(A100,'TK1+2 dot3'!$A$13:$Q$134,11,0)</f>
        <v>213</v>
      </c>
      <c r="K100" s="493" t="str">
        <f>VLOOKUP(A100,'TK1+2 dot3'!$A$13:$Q$134,12,0)</f>
        <v>BHK</v>
      </c>
      <c r="L100" s="493" t="s">
        <v>523</v>
      </c>
      <c r="M100" s="497"/>
    </row>
    <row r="101" spans="1:13">
      <c r="A101" s="479" t="str">
        <f t="shared" si="3"/>
        <v>17..796</v>
      </c>
      <c r="B101" s="491"/>
      <c r="C101" s="500" t="s">
        <v>34</v>
      </c>
      <c r="D101" s="493" t="s">
        <v>243</v>
      </c>
      <c r="E101" s="494" t="s">
        <v>55</v>
      </c>
      <c r="F101" s="495">
        <v>97</v>
      </c>
      <c r="G101" s="495">
        <v>97</v>
      </c>
      <c r="H101" s="493" t="s">
        <v>65</v>
      </c>
      <c r="I101" s="493" t="str">
        <f>VLOOKUP(A101,'TK1+2 dot3'!$A$13:$Q$134,10,0)</f>
        <v>796</v>
      </c>
      <c r="J101" s="493">
        <f>VLOOKUP(A101,'TK1+2 dot3'!$A$13:$Q$134,11,0)</f>
        <v>97</v>
      </c>
      <c r="K101" s="493" t="str">
        <f>VLOOKUP(A101,'TK1+2 dot3'!$A$13:$Q$134,12,0)</f>
        <v>CLN</v>
      </c>
      <c r="L101" s="493" t="s">
        <v>523</v>
      </c>
      <c r="M101" s="497"/>
    </row>
    <row r="102" spans="1:13">
      <c r="A102" s="479" t="str">
        <f t="shared" si="3"/>
        <v>17..797</v>
      </c>
      <c r="B102" s="491"/>
      <c r="C102" s="500" t="s">
        <v>34</v>
      </c>
      <c r="D102" s="493" t="s">
        <v>244</v>
      </c>
      <c r="E102" s="494" t="s">
        <v>64</v>
      </c>
      <c r="F102" s="495">
        <v>275</v>
      </c>
      <c r="G102" s="495">
        <v>254.6</v>
      </c>
      <c r="H102" s="493" t="s">
        <v>65</v>
      </c>
      <c r="I102" s="493" t="str">
        <f>VLOOKUP(A102,'TK1+2 dot3'!$A$13:$Q$134,10,0)</f>
        <v>797</v>
      </c>
      <c r="J102" s="493">
        <f>VLOOKUP(A102,'TK1+2 dot3'!$A$13:$Q$134,11,0)</f>
        <v>275</v>
      </c>
      <c r="K102" s="493" t="str">
        <f>VLOOKUP(A102,'TK1+2 dot3'!$A$13:$Q$134,12,0)</f>
        <v>BHK</v>
      </c>
      <c r="L102" s="493" t="s">
        <v>523</v>
      </c>
      <c r="M102" s="497"/>
    </row>
    <row r="103" spans="1:13">
      <c r="A103" s="479" t="str">
        <f t="shared" si="3"/>
        <v>17..814</v>
      </c>
      <c r="B103" s="491"/>
      <c r="C103" s="500" t="s">
        <v>34</v>
      </c>
      <c r="D103" s="493" t="s">
        <v>248</v>
      </c>
      <c r="E103" s="494" t="s">
        <v>47</v>
      </c>
      <c r="F103" s="495">
        <v>74</v>
      </c>
      <c r="G103" s="495">
        <v>74</v>
      </c>
      <c r="H103" s="493" t="s">
        <v>65</v>
      </c>
      <c r="I103" s="493" t="str">
        <f>VLOOKUP(A103,'TK1+2 dot3'!$A$13:$Q$134,10,0)</f>
        <v>814</v>
      </c>
      <c r="J103" s="493">
        <f>VLOOKUP(A103,'TK1+2 dot3'!$A$13:$Q$134,11,0)</f>
        <v>74</v>
      </c>
      <c r="K103" s="493" t="str">
        <f>VLOOKUP(A103,'TK1+2 dot3'!$A$13:$Q$134,12,0)</f>
        <v>BCS</v>
      </c>
      <c r="L103" s="493" t="s">
        <v>523</v>
      </c>
      <c r="M103" s="497"/>
    </row>
    <row r="104" spans="1:13">
      <c r="A104" s="479" t="str">
        <f t="shared" si="3"/>
        <v>17..815</v>
      </c>
      <c r="B104" s="491"/>
      <c r="C104" s="500" t="s">
        <v>34</v>
      </c>
      <c r="D104" s="493" t="s">
        <v>249</v>
      </c>
      <c r="E104" s="494" t="s">
        <v>47</v>
      </c>
      <c r="F104" s="495">
        <v>154</v>
      </c>
      <c r="G104" s="495">
        <v>154</v>
      </c>
      <c r="H104" s="493" t="s">
        <v>65</v>
      </c>
      <c r="I104" s="493" t="str">
        <f>VLOOKUP(A104,'TK1+2 dot3'!$A$13:$Q$134,10,0)</f>
        <v>815</v>
      </c>
      <c r="J104" s="493">
        <f>VLOOKUP(A104,'TK1+2 dot3'!$A$13:$Q$134,11,0)</f>
        <v>154</v>
      </c>
      <c r="K104" s="493" t="str">
        <f>VLOOKUP(A104,'TK1+2 dot3'!$A$13:$Q$134,12,0)</f>
        <v>BCS</v>
      </c>
      <c r="L104" s="493" t="s">
        <v>523</v>
      </c>
      <c r="M104" s="497"/>
    </row>
    <row r="105" spans="1:13">
      <c r="A105" s="479" t="str">
        <f t="shared" si="3"/>
        <v>17..817</v>
      </c>
      <c r="B105" s="491"/>
      <c r="C105" s="500" t="s">
        <v>34</v>
      </c>
      <c r="D105" s="493" t="s">
        <v>251</v>
      </c>
      <c r="E105" s="494" t="s">
        <v>64</v>
      </c>
      <c r="F105" s="495">
        <v>349</v>
      </c>
      <c r="G105" s="495">
        <v>349</v>
      </c>
      <c r="H105" s="493" t="s">
        <v>65</v>
      </c>
      <c r="I105" s="493" t="str">
        <f>VLOOKUP(A105,'TK1+2 dot3'!$A$13:$Q$134,10,0)</f>
        <v>817</v>
      </c>
      <c r="J105" s="493">
        <f>VLOOKUP(A105,'TK1+2 dot3'!$A$13:$Q$134,11,0)</f>
        <v>349</v>
      </c>
      <c r="K105" s="493" t="str">
        <f>VLOOKUP(A105,'TK1+2 dot3'!$A$13:$Q$134,12,0)</f>
        <v>BHK</v>
      </c>
      <c r="L105" s="493" t="s">
        <v>523</v>
      </c>
      <c r="M105" s="497"/>
    </row>
    <row r="106" spans="1:13">
      <c r="A106" s="479" t="str">
        <f t="shared" si="3"/>
        <v>17..818</v>
      </c>
      <c r="B106" s="491"/>
      <c r="C106" s="500" t="s">
        <v>34</v>
      </c>
      <c r="D106" s="493" t="s">
        <v>59</v>
      </c>
      <c r="E106" s="494" t="s">
        <v>47</v>
      </c>
      <c r="F106" s="495">
        <v>328</v>
      </c>
      <c r="G106" s="495">
        <v>187</v>
      </c>
      <c r="H106" s="493" t="s">
        <v>65</v>
      </c>
      <c r="I106" s="493" t="str">
        <f>VLOOKUP(A106,'TK1+2 dot3'!$A$13:$Q$134,10,0)</f>
        <v>818</v>
      </c>
      <c r="J106" s="493">
        <f>VLOOKUP(A106,'TK1+2 dot3'!$A$13:$Q$134,11,0)</f>
        <v>328</v>
      </c>
      <c r="K106" s="493" t="str">
        <f>VLOOKUP(A106,'TK1+2 dot3'!$A$13:$Q$134,12,0)</f>
        <v>BCS</v>
      </c>
      <c r="L106" s="493" t="s">
        <v>523</v>
      </c>
      <c r="M106" s="497"/>
    </row>
    <row r="107" spans="1:13">
      <c r="A107" s="479" t="str">
        <f t="shared" si="3"/>
        <v>17..865</v>
      </c>
      <c r="B107" s="491"/>
      <c r="C107" s="500" t="s">
        <v>34</v>
      </c>
      <c r="D107" s="493" t="s">
        <v>117</v>
      </c>
      <c r="E107" s="494" t="s">
        <v>64</v>
      </c>
      <c r="F107" s="495">
        <v>105</v>
      </c>
      <c r="G107" s="495">
        <v>105</v>
      </c>
      <c r="H107" s="493" t="s">
        <v>65</v>
      </c>
      <c r="I107" s="493" t="str">
        <f>VLOOKUP(A107,'TK1+2 dot3'!$A$13:$Q$134,10,0)</f>
        <v>865</v>
      </c>
      <c r="J107" s="493">
        <f>VLOOKUP(A107,'TK1+2 dot3'!$A$13:$Q$134,11,0)</f>
        <v>105</v>
      </c>
      <c r="K107" s="493" t="str">
        <f>VLOOKUP(A107,'TK1+2 dot3'!$A$13:$Q$134,12,0)</f>
        <v>BHK</v>
      </c>
      <c r="L107" s="493" t="s">
        <v>523</v>
      </c>
      <c r="M107" s="497"/>
    </row>
    <row r="108" spans="1:13">
      <c r="A108" s="479" t="str">
        <f t="shared" si="3"/>
        <v>17..905</v>
      </c>
      <c r="B108" s="491"/>
      <c r="C108" s="500" t="s">
        <v>34</v>
      </c>
      <c r="D108" s="493" t="s">
        <v>260</v>
      </c>
      <c r="E108" s="494" t="s">
        <v>55</v>
      </c>
      <c r="F108" s="495">
        <v>1402</v>
      </c>
      <c r="G108" s="495">
        <v>1306.9000000000001</v>
      </c>
      <c r="H108" s="493" t="s">
        <v>65</v>
      </c>
      <c r="I108" s="493" t="str">
        <f>VLOOKUP(A108,'TK1+2 dot3'!$A$13:$Q$134,10,0)</f>
        <v>905</v>
      </c>
      <c r="J108" s="493">
        <f>VLOOKUP(A108,'TK1+2 dot3'!$A$13:$Q$134,11,0)</f>
        <v>2512.6999999999998</v>
      </c>
      <c r="K108" s="493" t="str">
        <f>VLOOKUP(A108,'TK1+2 dot3'!$A$13:$Q$134,12,0)</f>
        <v>NTD</v>
      </c>
      <c r="L108" s="493" t="s">
        <v>523</v>
      </c>
      <c r="M108" s="497"/>
    </row>
    <row r="109" spans="1:13">
      <c r="A109" s="479" t="str">
        <f t="shared" si="3"/>
        <v>17..915</v>
      </c>
      <c r="B109" s="491"/>
      <c r="C109" s="500" t="s">
        <v>34</v>
      </c>
      <c r="D109" s="493" t="s">
        <v>261</v>
      </c>
      <c r="E109" s="494" t="s">
        <v>55</v>
      </c>
      <c r="F109" s="495">
        <v>782</v>
      </c>
      <c r="G109" s="495">
        <v>782</v>
      </c>
      <c r="H109" s="493" t="s">
        <v>65</v>
      </c>
      <c r="I109" s="493" t="str">
        <f>VLOOKUP(A109,'TK1+2 dot3'!$A$13:$Q$134,10,0)</f>
        <v>915</v>
      </c>
      <c r="J109" s="493">
        <f>VLOOKUP(A109,'TK1+2 dot3'!$A$13:$Q$134,11,0)</f>
        <v>651.1</v>
      </c>
      <c r="K109" s="493" t="str">
        <f>VLOOKUP(A109,'TK1+2 dot3'!$A$13:$Q$134,12,0)</f>
        <v>BCS</v>
      </c>
      <c r="L109" s="493" t="s">
        <v>523</v>
      </c>
      <c r="M109" s="497"/>
    </row>
    <row r="110" spans="1:13">
      <c r="A110" s="479" t="str">
        <f t="shared" ref="A110:A135" si="4">H110&amp;".."&amp;D110</f>
        <v>17..965</v>
      </c>
      <c r="B110" s="491"/>
      <c r="C110" s="500" t="s">
        <v>34</v>
      </c>
      <c r="D110" s="493" t="s">
        <v>264</v>
      </c>
      <c r="E110" s="494" t="s">
        <v>55</v>
      </c>
      <c r="F110" s="495">
        <v>352</v>
      </c>
      <c r="G110" s="495">
        <v>259.3</v>
      </c>
      <c r="H110" s="493" t="s">
        <v>65</v>
      </c>
      <c r="I110" s="493" t="str">
        <f>VLOOKUP(A110,'TK1+2 dot3'!$A$13:$Q$134,10,0)</f>
        <v>965</v>
      </c>
      <c r="J110" s="493">
        <f>VLOOKUP(A110,'TK1+2 dot3'!$A$13:$Q$134,11,0)</f>
        <v>195.9</v>
      </c>
      <c r="K110" s="493" t="str">
        <f>VLOOKUP(A110,'TK1+2 dot3'!$A$13:$Q$134,12,0)</f>
        <v>LNK</v>
      </c>
      <c r="L110" s="493" t="s">
        <v>523</v>
      </c>
      <c r="M110" s="497"/>
    </row>
    <row r="111" spans="1:13">
      <c r="A111" s="479" t="str">
        <f t="shared" si="4"/>
        <v>17..1115</v>
      </c>
      <c r="B111" s="491"/>
      <c r="C111" s="500" t="s">
        <v>34</v>
      </c>
      <c r="D111" s="493" t="s">
        <v>270</v>
      </c>
      <c r="E111" s="494" t="s">
        <v>44</v>
      </c>
      <c r="F111" s="495">
        <v>1000</v>
      </c>
      <c r="G111" s="495">
        <v>249</v>
      </c>
      <c r="H111" s="493" t="s">
        <v>65</v>
      </c>
      <c r="I111" s="493" t="str">
        <f>VLOOKUP(A111,'TK1+2 dot3'!$A$13:$Q$134,10,0)</f>
        <v>1115</v>
      </c>
      <c r="J111" s="493">
        <f>VLOOKUP(A111,'TK1+2 dot3'!$A$13:$Q$134,11,0)</f>
        <v>1000</v>
      </c>
      <c r="K111" s="493" t="str">
        <f>VLOOKUP(A111,'TK1+2 dot3'!$A$13:$Q$134,12,0)</f>
        <v>LUC</v>
      </c>
      <c r="L111" s="493" t="s">
        <v>523</v>
      </c>
      <c r="M111" s="497"/>
    </row>
    <row r="112" spans="1:13">
      <c r="A112" s="479" t="str">
        <f t="shared" si="4"/>
        <v>17..1130</v>
      </c>
      <c r="B112" s="491"/>
      <c r="C112" s="500" t="s">
        <v>34</v>
      </c>
      <c r="D112" s="493" t="s">
        <v>271</v>
      </c>
      <c r="E112" s="494" t="s">
        <v>47</v>
      </c>
      <c r="F112" s="495">
        <v>4474</v>
      </c>
      <c r="G112" s="495">
        <v>588.6</v>
      </c>
      <c r="H112" s="493" t="s">
        <v>65</v>
      </c>
      <c r="I112" s="493" t="str">
        <f>VLOOKUP(A112,'TK1+2 dot3'!$A$13:$Q$134,10,0)</f>
        <v>1130</v>
      </c>
      <c r="J112" s="493">
        <f>VLOOKUP(A112,'TK1+2 dot3'!$A$13:$Q$134,11,0)</f>
        <v>4474</v>
      </c>
      <c r="K112" s="493" t="str">
        <f>VLOOKUP(A112,'TK1+2 dot3'!$A$13:$Q$134,12,0)</f>
        <v>BCS</v>
      </c>
      <c r="L112" s="493" t="s">
        <v>523</v>
      </c>
      <c r="M112" s="497"/>
    </row>
    <row r="113" spans="1:13">
      <c r="A113" s="479" t="str">
        <f t="shared" si="4"/>
        <v>17..1160</v>
      </c>
      <c r="B113" s="491"/>
      <c r="C113" s="500" t="s">
        <v>34</v>
      </c>
      <c r="D113" s="493" t="s">
        <v>274</v>
      </c>
      <c r="E113" s="494" t="s">
        <v>55</v>
      </c>
      <c r="F113" s="495">
        <v>778</v>
      </c>
      <c r="G113" s="495">
        <v>327</v>
      </c>
      <c r="H113" s="493" t="s">
        <v>65</v>
      </c>
      <c r="I113" s="493" t="str">
        <f>VLOOKUP(A113,'TK1+2 dot3'!$A$13:$Q$134,10,0)</f>
        <v>TT</v>
      </c>
      <c r="J113" s="493"/>
      <c r="K113" s="493"/>
      <c r="L113" s="493" t="s">
        <v>523</v>
      </c>
      <c r="M113" s="497"/>
    </row>
    <row r="114" spans="1:13">
      <c r="A114" s="479" t="str">
        <f t="shared" si="4"/>
        <v>17..1163</v>
      </c>
      <c r="B114" s="491"/>
      <c r="C114" s="500" t="s">
        <v>34</v>
      </c>
      <c r="D114" s="493" t="s">
        <v>276</v>
      </c>
      <c r="E114" s="494" t="s">
        <v>55</v>
      </c>
      <c r="F114" s="495">
        <v>47</v>
      </c>
      <c r="G114" s="495">
        <v>44.2</v>
      </c>
      <c r="H114" s="493" t="s">
        <v>65</v>
      </c>
      <c r="I114" s="493" t="str">
        <f>VLOOKUP(A114,'TK1+2 dot3'!$A$13:$Q$134,10,0)</f>
        <v>TT</v>
      </c>
      <c r="J114" s="493"/>
      <c r="K114" s="493"/>
      <c r="L114" s="493" t="s">
        <v>523</v>
      </c>
      <c r="M114" s="497"/>
    </row>
    <row r="115" spans="1:13">
      <c r="A115" s="479" t="str">
        <f t="shared" si="4"/>
        <v>17..1164</v>
      </c>
      <c r="B115" s="491"/>
      <c r="C115" s="500" t="s">
        <v>34</v>
      </c>
      <c r="D115" s="493" t="s">
        <v>277</v>
      </c>
      <c r="E115" s="494" t="s">
        <v>55</v>
      </c>
      <c r="F115" s="495">
        <v>168</v>
      </c>
      <c r="G115" s="495">
        <v>168</v>
      </c>
      <c r="H115" s="493" t="s">
        <v>65</v>
      </c>
      <c r="I115" s="493" t="str">
        <f>VLOOKUP(A115,'TK1+2 dot3'!$A$13:$Q$134,10,0)</f>
        <v>TT</v>
      </c>
      <c r="J115" s="493"/>
      <c r="K115" s="493"/>
      <c r="L115" s="493" t="s">
        <v>523</v>
      </c>
      <c r="M115" s="497"/>
    </row>
    <row r="116" spans="1:13">
      <c r="A116" s="479" t="str">
        <f t="shared" si="4"/>
        <v>17..1165</v>
      </c>
      <c r="B116" s="491"/>
      <c r="C116" s="500" t="s">
        <v>34</v>
      </c>
      <c r="D116" s="493" t="s">
        <v>278</v>
      </c>
      <c r="E116" s="494" t="s">
        <v>55</v>
      </c>
      <c r="F116" s="495">
        <v>1463</v>
      </c>
      <c r="G116" s="495">
        <v>1000.2</v>
      </c>
      <c r="H116" s="493" t="s">
        <v>65</v>
      </c>
      <c r="I116" s="493" t="str">
        <f>VLOOKUP(A116,'TK1+2 dot3'!$A$13:$Q$134,10,0)</f>
        <v>TT</v>
      </c>
      <c r="J116" s="493"/>
      <c r="K116" s="493"/>
      <c r="L116" s="493" t="s">
        <v>523</v>
      </c>
      <c r="M116" s="497"/>
    </row>
    <row r="117" spans="1:13">
      <c r="A117" s="479" t="str">
        <f t="shared" si="4"/>
        <v>17..1166</v>
      </c>
      <c r="B117" s="491"/>
      <c r="C117" s="500" t="s">
        <v>34</v>
      </c>
      <c r="D117" s="493" t="s">
        <v>280</v>
      </c>
      <c r="E117" s="494" t="s">
        <v>55</v>
      </c>
      <c r="F117" s="495">
        <v>495</v>
      </c>
      <c r="G117" s="495">
        <v>492.6</v>
      </c>
      <c r="H117" s="493" t="s">
        <v>65</v>
      </c>
      <c r="I117" s="493" t="str">
        <f>VLOOKUP(A117,'TK1+2 dot3'!$A$13:$Q$134,10,0)</f>
        <v>TT</v>
      </c>
      <c r="J117" s="493"/>
      <c r="K117" s="493"/>
      <c r="L117" s="493" t="s">
        <v>523</v>
      </c>
      <c r="M117" s="497"/>
    </row>
    <row r="118" spans="1:13">
      <c r="A118" s="479" t="str">
        <f t="shared" si="4"/>
        <v>17..1167</v>
      </c>
      <c r="B118" s="491"/>
      <c r="C118" s="500" t="s">
        <v>34</v>
      </c>
      <c r="D118" s="493" t="s">
        <v>60</v>
      </c>
      <c r="E118" s="494" t="s">
        <v>55</v>
      </c>
      <c r="F118" s="495">
        <v>897</v>
      </c>
      <c r="G118" s="495">
        <v>134.1</v>
      </c>
      <c r="H118" s="493" t="s">
        <v>65</v>
      </c>
      <c r="I118" s="493" t="str">
        <f>VLOOKUP(A118,'TK1+2 dot3'!$A$13:$Q$134,10,0)</f>
        <v>TT</v>
      </c>
      <c r="J118" s="493"/>
      <c r="K118" s="493"/>
      <c r="L118" s="493" t="s">
        <v>523</v>
      </c>
      <c r="M118" s="497"/>
    </row>
    <row r="119" spans="1:13">
      <c r="A119" s="479" t="str">
        <f t="shared" si="4"/>
        <v>17..1168</v>
      </c>
      <c r="B119" s="491"/>
      <c r="C119" s="500" t="s">
        <v>34</v>
      </c>
      <c r="D119" s="493" t="s">
        <v>281</v>
      </c>
      <c r="E119" s="494" t="s">
        <v>55</v>
      </c>
      <c r="F119" s="495">
        <v>348</v>
      </c>
      <c r="G119" s="495">
        <v>123.2</v>
      </c>
      <c r="H119" s="493" t="s">
        <v>65</v>
      </c>
      <c r="I119" s="493" t="str">
        <f>VLOOKUP(A119,'TK1+2 dot3'!$A$13:$Q$134,10,0)</f>
        <v>TT</v>
      </c>
      <c r="J119" s="493"/>
      <c r="K119" s="493"/>
      <c r="L119" s="493" t="s">
        <v>523</v>
      </c>
      <c r="M119" s="497"/>
    </row>
    <row r="120" spans="1:13">
      <c r="A120" s="479" t="str">
        <f t="shared" si="4"/>
        <v>17..1169</v>
      </c>
      <c r="B120" s="491"/>
      <c r="C120" s="500" t="s">
        <v>34</v>
      </c>
      <c r="D120" s="493" t="s">
        <v>282</v>
      </c>
      <c r="E120" s="494" t="s">
        <v>55</v>
      </c>
      <c r="F120" s="495">
        <v>574</v>
      </c>
      <c r="G120" s="495">
        <v>443.9</v>
      </c>
      <c r="H120" s="493" t="s">
        <v>65</v>
      </c>
      <c r="I120" s="493" t="str">
        <f>VLOOKUP(A120,'TK1+2 dot3'!$A$13:$Q$134,10,0)</f>
        <v>TT</v>
      </c>
      <c r="J120" s="493"/>
      <c r="K120" s="493"/>
      <c r="L120" s="493" t="s">
        <v>523</v>
      </c>
      <c r="M120" s="497"/>
    </row>
    <row r="121" spans="1:13">
      <c r="A121" s="479" t="str">
        <f t="shared" si="4"/>
        <v>18..1110</v>
      </c>
      <c r="B121" s="491"/>
      <c r="C121" s="500" t="s">
        <v>34</v>
      </c>
      <c r="D121" s="493" t="s">
        <v>285</v>
      </c>
      <c r="E121" s="494" t="s">
        <v>55</v>
      </c>
      <c r="F121" s="495">
        <v>1196</v>
      </c>
      <c r="G121" s="495">
        <v>350.8</v>
      </c>
      <c r="H121" s="493" t="s">
        <v>66</v>
      </c>
      <c r="I121" s="493" t="str">
        <f>VLOOKUP(A121,'TK1+2 dot3'!$A$13:$Q$134,10,0)</f>
        <v>TT</v>
      </c>
      <c r="J121" s="493"/>
      <c r="K121" s="493"/>
      <c r="L121" s="493" t="s">
        <v>523</v>
      </c>
      <c r="M121" s="497"/>
    </row>
    <row r="122" spans="1:13">
      <c r="A122" s="479" t="str">
        <f t="shared" si="4"/>
        <v>23..43</v>
      </c>
      <c r="B122" s="491"/>
      <c r="C122" s="500" t="s">
        <v>34</v>
      </c>
      <c r="D122" s="493" t="s">
        <v>89</v>
      </c>
      <c r="E122" s="494" t="s">
        <v>55</v>
      </c>
      <c r="F122" s="495">
        <v>342</v>
      </c>
      <c r="G122" s="495">
        <v>81.3</v>
      </c>
      <c r="H122" s="493" t="s">
        <v>70</v>
      </c>
      <c r="I122" s="493" t="str">
        <f>VLOOKUP(A122,'TK1+2 dot3'!$A$13:$Q$134,10,0)</f>
        <v>43</v>
      </c>
      <c r="J122" s="493">
        <f>VLOOKUP(A122,'TK1+2 dot3'!$A$13:$Q$134,11,0)</f>
        <v>291.2</v>
      </c>
      <c r="K122" s="493" t="str">
        <f>VLOOKUP(A122,'TK1+2 dot3'!$A$13:$Q$134,12,0)</f>
        <v>LNK</v>
      </c>
      <c r="L122" s="493" t="s">
        <v>523</v>
      </c>
      <c r="M122" s="497"/>
    </row>
    <row r="123" spans="1:13">
      <c r="A123" s="479" t="str">
        <f t="shared" si="4"/>
        <v>23..83</v>
      </c>
      <c r="B123" s="491"/>
      <c r="C123" s="500" t="s">
        <v>34</v>
      </c>
      <c r="D123" s="493" t="s">
        <v>122</v>
      </c>
      <c r="E123" s="494" t="s">
        <v>55</v>
      </c>
      <c r="F123" s="495">
        <v>336</v>
      </c>
      <c r="G123" s="495">
        <v>336</v>
      </c>
      <c r="H123" s="493" t="s">
        <v>70</v>
      </c>
      <c r="I123" s="493" t="str">
        <f>VLOOKUP(A123,'TK1+2 dot3'!$A$13:$Q$134,10,0)</f>
        <v>83</v>
      </c>
      <c r="J123" s="493">
        <f>VLOOKUP(A123,'TK1+2 dot3'!$A$13:$Q$134,11,0)</f>
        <v>78</v>
      </c>
      <c r="K123" s="493" t="str">
        <f>VLOOKUP(A123,'TK1+2 dot3'!$A$13:$Q$134,12,0)</f>
        <v>BCS</v>
      </c>
      <c r="L123" s="493" t="s">
        <v>523</v>
      </c>
      <c r="M123" s="497"/>
    </row>
    <row r="124" spans="1:13">
      <c r="A124" s="479" t="str">
        <f t="shared" si="4"/>
        <v>23..89</v>
      </c>
      <c r="B124" s="491"/>
      <c r="C124" s="500" t="s">
        <v>34</v>
      </c>
      <c r="D124" s="493" t="s">
        <v>129</v>
      </c>
      <c r="E124" s="494" t="s">
        <v>44</v>
      </c>
      <c r="F124" s="495">
        <v>144</v>
      </c>
      <c r="G124" s="495">
        <v>144</v>
      </c>
      <c r="H124" s="493" t="s">
        <v>70</v>
      </c>
      <c r="I124" s="493" t="str">
        <f>VLOOKUP(A124,'TK1+2 dot3'!$A$13:$Q$134,10,0)</f>
        <v>89</v>
      </c>
      <c r="J124" s="493">
        <f>VLOOKUP(A124,'TK1+2 dot3'!$A$13:$Q$134,11,0)</f>
        <v>144</v>
      </c>
      <c r="K124" s="493" t="str">
        <f>VLOOKUP(A124,'TK1+2 dot3'!$A$13:$Q$134,12,0)</f>
        <v>LUC</v>
      </c>
      <c r="L124" s="493" t="s">
        <v>523</v>
      </c>
      <c r="M124" s="497"/>
    </row>
    <row r="125" spans="1:13">
      <c r="A125" s="479" t="str">
        <f t="shared" si="4"/>
        <v>23..90</v>
      </c>
      <c r="B125" s="491"/>
      <c r="C125" s="500" t="s">
        <v>34</v>
      </c>
      <c r="D125" s="493" t="s">
        <v>131</v>
      </c>
      <c r="E125" s="494" t="s">
        <v>44</v>
      </c>
      <c r="F125" s="495">
        <v>124</v>
      </c>
      <c r="G125" s="495">
        <v>124</v>
      </c>
      <c r="H125" s="493" t="s">
        <v>70</v>
      </c>
      <c r="I125" s="493" t="str">
        <f>VLOOKUP(A125,'TK1+2 dot3'!$A$13:$Q$134,10,0)</f>
        <v>90</v>
      </c>
      <c r="J125" s="493">
        <f>VLOOKUP(A125,'TK1+2 dot3'!$A$13:$Q$134,11,0)</f>
        <v>124</v>
      </c>
      <c r="K125" s="493" t="str">
        <f>VLOOKUP(A125,'TK1+2 dot3'!$A$13:$Q$134,12,0)</f>
        <v>LUC</v>
      </c>
      <c r="L125" s="493" t="s">
        <v>523</v>
      </c>
      <c r="M125" s="497"/>
    </row>
    <row r="126" spans="1:13">
      <c r="A126" s="479" t="str">
        <f t="shared" si="4"/>
        <v>23..91</v>
      </c>
      <c r="B126" s="491"/>
      <c r="C126" s="500" t="s">
        <v>34</v>
      </c>
      <c r="D126" s="493" t="s">
        <v>133</v>
      </c>
      <c r="E126" s="494" t="s">
        <v>55</v>
      </c>
      <c r="F126" s="495">
        <v>307</v>
      </c>
      <c r="G126" s="495">
        <v>200.3</v>
      </c>
      <c r="H126" s="493" t="s">
        <v>70</v>
      </c>
      <c r="I126" s="493" t="str">
        <f>VLOOKUP(A126,'TK1+2 dot3'!$A$13:$Q$134,10,0)</f>
        <v>91</v>
      </c>
      <c r="J126" s="493">
        <f>VLOOKUP(A126,'TK1+2 dot3'!$A$13:$Q$134,11,0)</f>
        <v>307</v>
      </c>
      <c r="K126" s="493" t="str">
        <f>VLOOKUP(A126,'TK1+2 dot3'!$A$13:$Q$134,12,0)</f>
        <v>CLN</v>
      </c>
      <c r="L126" s="493" t="s">
        <v>523</v>
      </c>
      <c r="M126" s="497"/>
    </row>
    <row r="127" spans="1:13">
      <c r="A127" s="479" t="str">
        <f t="shared" si="4"/>
        <v>23..677</v>
      </c>
      <c r="B127" s="491"/>
      <c r="C127" s="500" t="s">
        <v>34</v>
      </c>
      <c r="D127" s="493" t="s">
        <v>100</v>
      </c>
      <c r="E127" s="494" t="s">
        <v>55</v>
      </c>
      <c r="F127" s="495">
        <v>881</v>
      </c>
      <c r="G127" s="495">
        <v>328.5</v>
      </c>
      <c r="H127" s="493" t="s">
        <v>70</v>
      </c>
      <c r="I127" s="493" t="str">
        <f>VLOOKUP(A127,'TK1+2 dot3'!$A$13:$Q$134,10,0)</f>
        <v>TT</v>
      </c>
      <c r="J127" s="493"/>
      <c r="K127" s="493"/>
      <c r="L127" s="493" t="s">
        <v>523</v>
      </c>
      <c r="M127" s="497"/>
    </row>
    <row r="128" spans="1:13">
      <c r="A128" s="479" t="str">
        <f t="shared" si="4"/>
        <v>23..682</v>
      </c>
      <c r="B128" s="491"/>
      <c r="C128" s="500" t="s">
        <v>34</v>
      </c>
      <c r="D128" s="493">
        <v>682</v>
      </c>
      <c r="E128" s="494" t="s">
        <v>55</v>
      </c>
      <c r="F128" s="495">
        <v>269</v>
      </c>
      <c r="G128" s="495">
        <v>269</v>
      </c>
      <c r="H128" s="493">
        <v>23</v>
      </c>
      <c r="I128" s="493">
        <f>VLOOKUP(A128,'TK1+2 dot3'!$A$13:$Q$134,10,0)</f>
        <v>1</v>
      </c>
      <c r="J128" s="493"/>
      <c r="K128" s="493"/>
      <c r="L128" s="493" t="s">
        <v>523</v>
      </c>
      <c r="M128" s="497"/>
    </row>
    <row r="129" spans="1:13">
      <c r="A129" s="479" t="str">
        <f t="shared" si="4"/>
        <v>23..256</v>
      </c>
      <c r="B129" s="491"/>
      <c r="C129" s="500" t="s">
        <v>34</v>
      </c>
      <c r="D129" s="493" t="s">
        <v>240</v>
      </c>
      <c r="E129" s="494" t="s">
        <v>64</v>
      </c>
      <c r="F129" s="495">
        <v>382</v>
      </c>
      <c r="G129" s="495">
        <v>382</v>
      </c>
      <c r="H129" s="493" t="s">
        <v>70</v>
      </c>
      <c r="I129" s="493" t="str">
        <f>VLOOKUP(A129,'TK1+2 dot3'!$A$13:$Q$134,10,0)</f>
        <v>256</v>
      </c>
      <c r="J129" s="493">
        <f>VLOOKUP(A129,'TK1+2 dot3'!$A$13:$Q$134,11,0)</f>
        <v>382</v>
      </c>
      <c r="K129" s="493" t="str">
        <f>VLOOKUP(A129,'TK1+2 dot3'!$A$13:$Q$134,12,0)</f>
        <v>BHK</v>
      </c>
      <c r="L129" s="493" t="s">
        <v>523</v>
      </c>
      <c r="M129" s="497"/>
    </row>
    <row r="130" spans="1:13">
      <c r="A130" s="479" t="str">
        <f t="shared" si="4"/>
        <v>23..257</v>
      </c>
      <c r="B130" s="491"/>
      <c r="C130" s="500" t="s">
        <v>34</v>
      </c>
      <c r="D130" s="493" t="s">
        <v>241</v>
      </c>
      <c r="E130" s="493" t="s">
        <v>44</v>
      </c>
      <c r="F130" s="495">
        <v>644</v>
      </c>
      <c r="G130" s="495">
        <v>644</v>
      </c>
      <c r="H130" s="493" t="s">
        <v>70</v>
      </c>
      <c r="I130" s="493" t="str">
        <f>VLOOKUP(A130,'TK1+2 dot3'!$A$13:$Q$134,10,0)</f>
        <v>257</v>
      </c>
      <c r="J130" s="493">
        <f>VLOOKUP(A130,'TK1+2 dot3'!$A$13:$Q$134,11,0)</f>
        <v>644</v>
      </c>
      <c r="K130" s="493" t="str">
        <f>VLOOKUP(A130,'TK1+2 dot3'!$A$13:$Q$134,12,0)</f>
        <v>LUC</v>
      </c>
      <c r="L130" s="493" t="s">
        <v>523</v>
      </c>
      <c r="M130" s="497"/>
    </row>
    <row r="131" spans="1:13">
      <c r="A131" s="479" t="str">
        <f t="shared" si="4"/>
        <v>23..272</v>
      </c>
      <c r="B131" s="491"/>
      <c r="C131" s="500" t="s">
        <v>34</v>
      </c>
      <c r="D131" s="493" t="s">
        <v>253</v>
      </c>
      <c r="E131" s="493" t="s">
        <v>64</v>
      </c>
      <c r="F131" s="495">
        <v>374</v>
      </c>
      <c r="G131" s="495">
        <v>173.1</v>
      </c>
      <c r="H131" s="493" t="s">
        <v>70</v>
      </c>
      <c r="I131" s="493" t="str">
        <f>VLOOKUP(A131,'TK1+2 dot3'!$A$13:$Q$134,10,0)</f>
        <v>272</v>
      </c>
      <c r="J131" s="493">
        <f>VLOOKUP(A131,'TK1+2 dot3'!$A$13:$Q$134,11,0)</f>
        <v>374</v>
      </c>
      <c r="K131" s="493" t="str">
        <f>VLOOKUP(A131,'TK1+2 dot3'!$A$13:$Q$134,12,0)</f>
        <v>BHK</v>
      </c>
      <c r="L131" s="493" t="s">
        <v>523</v>
      </c>
      <c r="M131" s="497"/>
    </row>
    <row r="132" spans="1:13">
      <c r="A132" s="479" t="str">
        <f t="shared" si="4"/>
        <v>23..397</v>
      </c>
      <c r="B132" s="491"/>
      <c r="C132" s="500" t="s">
        <v>34</v>
      </c>
      <c r="D132" s="493" t="s">
        <v>208</v>
      </c>
      <c r="E132" s="494" t="s">
        <v>64</v>
      </c>
      <c r="F132" s="495">
        <v>191</v>
      </c>
      <c r="G132" s="495">
        <v>191</v>
      </c>
      <c r="H132" s="493" t="s">
        <v>70</v>
      </c>
      <c r="I132" s="493" t="str">
        <f>VLOOKUP(A132,'TK1+2 dot3'!$A$13:$Q$134,10,0)</f>
        <v>397</v>
      </c>
      <c r="J132" s="493">
        <f>VLOOKUP(A132,'TK1+2 dot3'!$A$13:$Q$134,11,0)</f>
        <v>191</v>
      </c>
      <c r="K132" s="493" t="str">
        <f>VLOOKUP(A132,'TK1+2 dot3'!$A$13:$Q$134,12,0)</f>
        <v>BHK</v>
      </c>
      <c r="L132" s="493" t="s">
        <v>523</v>
      </c>
      <c r="M132" s="497"/>
    </row>
    <row r="133" spans="1:13">
      <c r="A133" s="479" t="str">
        <f t="shared" si="4"/>
        <v>23..560</v>
      </c>
      <c r="B133" s="491"/>
      <c r="C133" s="500" t="s">
        <v>34</v>
      </c>
      <c r="D133" s="493" t="s">
        <v>227</v>
      </c>
      <c r="E133" s="494" t="s">
        <v>68</v>
      </c>
      <c r="F133" s="495">
        <v>8030</v>
      </c>
      <c r="G133" s="495">
        <v>5748.3</v>
      </c>
      <c r="H133" s="493" t="s">
        <v>70</v>
      </c>
      <c r="I133" s="493" t="str">
        <f>VLOOKUP(A133,'TK1+2 dot3'!$A$13:$Q$134,10,0)</f>
        <v>560</v>
      </c>
      <c r="J133" s="493">
        <f>VLOOKUP(A133,'TK1+2 dot3'!$A$13:$Q$134,11,0)</f>
        <v>8030</v>
      </c>
      <c r="K133" s="493" t="str">
        <f>VLOOKUP(A133,'TK1+2 dot3'!$A$13:$Q$134,12,0)</f>
        <v>RSX</v>
      </c>
      <c r="L133" s="493" t="s">
        <v>523</v>
      </c>
      <c r="M133" s="497"/>
    </row>
    <row r="134" spans="1:13">
      <c r="A134" s="479" t="str">
        <f t="shared" si="4"/>
        <v>23..572</v>
      </c>
      <c r="B134" s="491"/>
      <c r="C134" s="500" t="s">
        <v>34</v>
      </c>
      <c r="D134" s="493" t="s">
        <v>294</v>
      </c>
      <c r="E134" s="494" t="s">
        <v>44</v>
      </c>
      <c r="F134" s="495">
        <v>421</v>
      </c>
      <c r="G134" s="495">
        <v>421</v>
      </c>
      <c r="H134" s="493" t="s">
        <v>70</v>
      </c>
      <c r="I134" s="493" t="str">
        <f>VLOOKUP(A134,'TK1+2 dot3'!$A$13:$Q$134,10,0)</f>
        <v>572</v>
      </c>
      <c r="J134" s="493">
        <f>VLOOKUP(A134,'TK1+2 dot3'!$A$13:$Q$134,11,0)</f>
        <v>421</v>
      </c>
      <c r="K134" s="493" t="str">
        <f>VLOOKUP(A134,'TK1+2 dot3'!$A$13:$Q$134,12,0)</f>
        <v>LUC</v>
      </c>
      <c r="L134" s="493" t="s">
        <v>523</v>
      </c>
      <c r="M134" s="497"/>
    </row>
    <row r="135" spans="1:13">
      <c r="A135" s="479" t="str">
        <f t="shared" si="4"/>
        <v>23..594</v>
      </c>
      <c r="B135" s="491"/>
      <c r="C135" s="500" t="s">
        <v>34</v>
      </c>
      <c r="D135" s="493" t="s">
        <v>229</v>
      </c>
      <c r="E135" s="494" t="s">
        <v>64</v>
      </c>
      <c r="F135" s="495">
        <v>699</v>
      </c>
      <c r="G135" s="495">
        <v>699</v>
      </c>
      <c r="H135" s="493" t="s">
        <v>70</v>
      </c>
      <c r="I135" s="496"/>
      <c r="J135" s="496"/>
      <c r="K135" s="496"/>
      <c r="L135" s="509" t="s">
        <v>523</v>
      </c>
      <c r="M135" s="497"/>
    </row>
    <row r="136" spans="1:13" ht="17.399999999999999" thickBot="1">
      <c r="A136" s="479"/>
      <c r="B136" s="734" t="s">
        <v>521</v>
      </c>
      <c r="C136" s="735"/>
      <c r="D136" s="503"/>
      <c r="E136" s="504"/>
      <c r="F136" s="505">
        <f>SUM(F14:F135)</f>
        <v>105302</v>
      </c>
      <c r="G136" s="505">
        <f>SUM(G14:G135)</f>
        <v>54671.400000000016</v>
      </c>
      <c r="H136" s="503"/>
      <c r="I136" s="506"/>
      <c r="J136" s="506"/>
      <c r="K136" s="506"/>
      <c r="L136" s="506"/>
      <c r="M136" s="507"/>
    </row>
    <row r="137" spans="1:13">
      <c r="B137" s="481"/>
      <c r="C137" s="481"/>
      <c r="E137" s="482"/>
      <c r="G137" s="482"/>
    </row>
    <row r="138" spans="1:13">
      <c r="B138" s="481"/>
      <c r="C138" s="481"/>
      <c r="E138" s="482"/>
      <c r="G138" s="482"/>
    </row>
    <row r="139" spans="1:13">
      <c r="B139" s="481"/>
      <c r="C139" s="481"/>
      <c r="E139" s="482"/>
      <c r="G139" s="482"/>
    </row>
    <row r="140" spans="1:13">
      <c r="B140" s="481"/>
      <c r="C140" s="481"/>
      <c r="E140" s="482"/>
      <c r="G140" s="482"/>
    </row>
    <row r="141" spans="1:13">
      <c r="B141" s="481"/>
      <c r="C141" s="481"/>
      <c r="E141" s="482"/>
      <c r="G141" s="482"/>
    </row>
    <row r="142" spans="1:13">
      <c r="B142" s="481"/>
      <c r="C142" s="481"/>
      <c r="E142" s="482"/>
      <c r="G142" s="482"/>
    </row>
    <row r="143" spans="1:13">
      <c r="B143" s="481"/>
      <c r="C143" s="481"/>
      <c r="E143" s="482"/>
      <c r="G143" s="482"/>
    </row>
    <row r="144" spans="1:13">
      <c r="B144" s="481"/>
      <c r="C144" s="481"/>
      <c r="E144" s="482"/>
      <c r="G144" s="482"/>
    </row>
    <row r="145" spans="2:7">
      <c r="B145" s="481"/>
      <c r="C145" s="481"/>
      <c r="E145" s="482"/>
      <c r="G145" s="482"/>
    </row>
    <row r="146" spans="2:7">
      <c r="B146" s="481"/>
      <c r="C146" s="481"/>
      <c r="E146" s="482"/>
      <c r="G146" s="482"/>
    </row>
    <row r="147" spans="2:7">
      <c r="B147" s="481"/>
      <c r="C147" s="481"/>
      <c r="E147" s="482"/>
      <c r="G147" s="482"/>
    </row>
    <row r="148" spans="2:7">
      <c r="B148" s="481"/>
      <c r="C148" s="481"/>
      <c r="E148" s="482"/>
      <c r="G148" s="482"/>
    </row>
    <row r="149" spans="2:7">
      <c r="B149" s="481"/>
      <c r="C149" s="481"/>
      <c r="E149" s="482"/>
      <c r="G149" s="482"/>
    </row>
    <row r="150" spans="2:7">
      <c r="B150" s="481"/>
      <c r="C150" s="481"/>
      <c r="E150" s="482"/>
      <c r="G150" s="482"/>
    </row>
    <row r="151" spans="2:7">
      <c r="B151" s="481"/>
      <c r="C151" s="481"/>
      <c r="E151" s="482"/>
      <c r="G151" s="482"/>
    </row>
    <row r="152" spans="2:7">
      <c r="B152" s="481"/>
      <c r="C152" s="481"/>
      <c r="E152" s="482"/>
      <c r="G152" s="482"/>
    </row>
    <row r="153" spans="2:7">
      <c r="B153" s="481"/>
      <c r="C153" s="481"/>
      <c r="E153" s="482"/>
      <c r="G153" s="482"/>
    </row>
    <row r="154" spans="2:7">
      <c r="B154" s="481"/>
      <c r="C154" s="481"/>
      <c r="E154" s="482"/>
      <c r="G154" s="482"/>
    </row>
    <row r="155" spans="2:7">
      <c r="B155" s="481"/>
      <c r="C155" s="481"/>
      <c r="E155" s="482"/>
      <c r="G155" s="482"/>
    </row>
    <row r="156" spans="2:7">
      <c r="B156" s="481"/>
      <c r="C156" s="481"/>
      <c r="E156" s="482"/>
      <c r="G156" s="482"/>
    </row>
    <row r="157" spans="2:7">
      <c r="B157" s="481"/>
      <c r="C157" s="481"/>
      <c r="E157" s="482"/>
      <c r="G157" s="482"/>
    </row>
    <row r="158" spans="2:7">
      <c r="B158" s="481"/>
      <c r="C158" s="481"/>
      <c r="E158" s="482"/>
      <c r="G158" s="482"/>
    </row>
    <row r="159" spans="2:7">
      <c r="B159" s="481"/>
      <c r="C159" s="481"/>
      <c r="E159" s="482"/>
      <c r="G159" s="482"/>
    </row>
    <row r="160" spans="2:7">
      <c r="B160" s="481"/>
      <c r="C160" s="481"/>
      <c r="E160" s="482"/>
      <c r="G160" s="482"/>
    </row>
    <row r="161" spans="1:8">
      <c r="A161" s="483"/>
      <c r="B161" s="481"/>
      <c r="C161" s="481"/>
      <c r="D161" s="481"/>
      <c r="E161" s="485"/>
      <c r="F161" s="484"/>
      <c r="G161" s="484"/>
      <c r="H161" s="481"/>
    </row>
    <row r="162" spans="1:8">
      <c r="A162" s="483"/>
      <c r="B162" s="486"/>
      <c r="C162" s="486"/>
      <c r="D162" s="486"/>
      <c r="E162"/>
      <c r="F162" s="484"/>
      <c r="G162" s="484"/>
      <c r="H162" s="486"/>
    </row>
    <row r="163" spans="1:8">
      <c r="A163" s="483"/>
      <c r="B163" s="486"/>
      <c r="C163" s="481"/>
      <c r="D163" s="484"/>
      <c r="E163" s="484"/>
      <c r="F163" s="484"/>
      <c r="G163" s="484"/>
      <c r="H163" s="484"/>
    </row>
    <row r="164" spans="1:8">
      <c r="A164" s="483"/>
      <c r="B164" s="486" t="s">
        <v>25</v>
      </c>
      <c r="C164" s="486"/>
      <c r="D164" s="486"/>
      <c r="E164"/>
      <c r="F164" s="484"/>
      <c r="G164" s="484"/>
      <c r="H164" s="486"/>
    </row>
    <row r="165" spans="1:8">
      <c r="A165" s="479"/>
      <c r="D165" s="478"/>
      <c r="H165" s="478"/>
    </row>
    <row r="166" spans="1:8">
      <c r="A166" s="479"/>
      <c r="D166" s="478"/>
      <c r="H166" s="478"/>
    </row>
    <row r="167" spans="1:8">
      <c r="A167" s="479"/>
      <c r="B167" s="487"/>
      <c r="C167" s="487"/>
      <c r="D167" s="487"/>
      <c r="E167"/>
      <c r="H167" s="487"/>
    </row>
    <row r="168" spans="1:8">
      <c r="A168" s="479"/>
      <c r="D168" s="478"/>
      <c r="H168" s="478"/>
    </row>
  </sheetData>
  <autoFilter ref="A13:WWF136"/>
  <mergeCells count="24">
    <mergeCell ref="K6:M6"/>
    <mergeCell ref="L9:L12"/>
    <mergeCell ref="M7:M12"/>
    <mergeCell ref="C8:G8"/>
    <mergeCell ref="H8:L8"/>
    <mergeCell ref="B1:M1"/>
    <mergeCell ref="B2:M2"/>
    <mergeCell ref="B3:M3"/>
    <mergeCell ref="B4:M4"/>
    <mergeCell ref="B5:M5"/>
    <mergeCell ref="B136:C136"/>
    <mergeCell ref="H9:H12"/>
    <mergeCell ref="I9:I12"/>
    <mergeCell ref="J9:J12"/>
    <mergeCell ref="K9:K12"/>
    <mergeCell ref="C9:C12"/>
    <mergeCell ref="D9:D12"/>
    <mergeCell ref="E9:E12"/>
    <mergeCell ref="F9:G9"/>
    <mergeCell ref="B7:B12"/>
    <mergeCell ref="C7:G7"/>
    <mergeCell ref="H7:L7"/>
    <mergeCell ref="F10:F12"/>
    <mergeCell ref="G10:G12"/>
  </mergeCells>
  <pageMargins left="0.19685039370078741" right="0" top="0.39370078740157483" bottom="0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9"/>
  <sheetViews>
    <sheetView view="pageBreakPreview" topLeftCell="A28" zoomScale="85" zoomScaleNormal="100" zoomScaleSheetLayoutView="85" workbookViewId="0">
      <selection activeCell="F39" sqref="F39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10.88671875" style="219" customWidth="1"/>
    <col min="7" max="7" width="9.88671875" style="71" customWidth="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36.75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 t="s">
        <v>544</v>
      </c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32.2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ht="60" customHeight="1">
      <c r="A12" s="539">
        <v>1</v>
      </c>
      <c r="B12" s="540" t="s">
        <v>552</v>
      </c>
      <c r="C12" s="540" t="s">
        <v>562</v>
      </c>
      <c r="D12" s="541">
        <v>1</v>
      </c>
      <c r="E12" s="541">
        <v>47</v>
      </c>
      <c r="F12" s="542">
        <v>557.4</v>
      </c>
      <c r="G12" s="542">
        <v>158.5</v>
      </c>
      <c r="H12" s="546">
        <v>18.2</v>
      </c>
      <c r="I12" s="547"/>
      <c r="J12" s="547">
        <v>18.2</v>
      </c>
      <c r="K12" s="543" t="s">
        <v>64</v>
      </c>
      <c r="L12" s="541">
        <v>19</v>
      </c>
      <c r="M12" s="541">
        <v>152</v>
      </c>
      <c r="N12" s="548">
        <v>548</v>
      </c>
      <c r="O12" s="549" t="s">
        <v>568</v>
      </c>
      <c r="P12" s="550"/>
      <c r="Q12" s="569">
        <v>206</v>
      </c>
      <c r="R12" s="570" t="s">
        <v>551</v>
      </c>
    </row>
    <row r="13" spans="1:18" ht="60" customHeight="1">
      <c r="A13" s="539">
        <v>2</v>
      </c>
      <c r="B13" s="540" t="s">
        <v>553</v>
      </c>
      <c r="C13" s="540" t="s">
        <v>563</v>
      </c>
      <c r="D13" s="541">
        <v>2</v>
      </c>
      <c r="E13" s="541">
        <v>1</v>
      </c>
      <c r="F13" s="542">
        <v>400.1</v>
      </c>
      <c r="G13" s="542">
        <v>35.4</v>
      </c>
      <c r="H13" s="546">
        <v>35.5</v>
      </c>
      <c r="I13" s="547"/>
      <c r="J13" s="547">
        <v>35.5</v>
      </c>
      <c r="K13" s="543" t="s">
        <v>44</v>
      </c>
      <c r="L13" s="541">
        <v>17</v>
      </c>
      <c r="M13" s="541">
        <v>475</v>
      </c>
      <c r="N13" s="548">
        <v>404</v>
      </c>
      <c r="O13" s="549" t="s">
        <v>569</v>
      </c>
      <c r="P13" s="550"/>
      <c r="Q13" s="569">
        <v>213</v>
      </c>
      <c r="R13" s="570" t="s">
        <v>551</v>
      </c>
    </row>
    <row r="14" spans="1:18" ht="60" customHeight="1">
      <c r="A14" s="539">
        <v>3</v>
      </c>
      <c r="B14" s="540" t="s">
        <v>554</v>
      </c>
      <c r="C14" s="540" t="s">
        <v>563</v>
      </c>
      <c r="D14" s="541">
        <v>2</v>
      </c>
      <c r="E14" s="541">
        <v>2</v>
      </c>
      <c r="F14" s="542">
        <v>702.7</v>
      </c>
      <c r="G14" s="542">
        <v>310.2</v>
      </c>
      <c r="H14" s="546">
        <v>54.5</v>
      </c>
      <c r="I14" s="547"/>
      <c r="J14" s="547">
        <v>54.5</v>
      </c>
      <c r="K14" s="543" t="s">
        <v>44</v>
      </c>
      <c r="L14" s="541">
        <v>17</v>
      </c>
      <c r="M14" s="541">
        <v>476</v>
      </c>
      <c r="N14" s="548">
        <v>692</v>
      </c>
      <c r="O14" s="549" t="s">
        <v>569</v>
      </c>
      <c r="P14" s="550"/>
      <c r="Q14" s="569">
        <v>214</v>
      </c>
      <c r="R14" s="570" t="s">
        <v>551</v>
      </c>
    </row>
    <row r="15" spans="1:18" ht="60" customHeight="1">
      <c r="A15" s="539"/>
      <c r="B15" s="540"/>
      <c r="C15" s="540"/>
      <c r="D15" s="541">
        <v>2</v>
      </c>
      <c r="E15" s="541">
        <v>3</v>
      </c>
      <c r="F15" s="542">
        <v>1396.9</v>
      </c>
      <c r="G15" s="542">
        <v>314.7</v>
      </c>
      <c r="H15" s="546">
        <v>89.1</v>
      </c>
      <c r="I15" s="547"/>
      <c r="J15" s="547">
        <v>89.1</v>
      </c>
      <c r="K15" s="543" t="s">
        <v>44</v>
      </c>
      <c r="L15" s="541">
        <v>17</v>
      </c>
      <c r="M15" s="541">
        <v>477</v>
      </c>
      <c r="N15" s="548">
        <v>1376</v>
      </c>
      <c r="O15" s="549" t="s">
        <v>569</v>
      </c>
      <c r="P15" s="550"/>
      <c r="Q15" s="569">
        <v>215</v>
      </c>
      <c r="R15" s="570" t="s">
        <v>551</v>
      </c>
    </row>
    <row r="16" spans="1:18" ht="60" customHeight="1">
      <c r="A16" s="539">
        <v>4</v>
      </c>
      <c r="B16" s="540" t="s">
        <v>555</v>
      </c>
      <c r="C16" s="540" t="s">
        <v>563</v>
      </c>
      <c r="D16" s="541">
        <v>2</v>
      </c>
      <c r="E16" s="541">
        <v>4</v>
      </c>
      <c r="F16" s="542">
        <v>514.70000000000005</v>
      </c>
      <c r="G16" s="542">
        <v>58.1</v>
      </c>
      <c r="H16" s="546">
        <v>20.2</v>
      </c>
      <c r="I16" s="547"/>
      <c r="J16" s="547">
        <v>20.2</v>
      </c>
      <c r="K16" s="549" t="s">
        <v>44</v>
      </c>
      <c r="L16" s="541">
        <v>17</v>
      </c>
      <c r="M16" s="541">
        <v>479</v>
      </c>
      <c r="N16" s="548">
        <v>508</v>
      </c>
      <c r="O16" s="549" t="s">
        <v>569</v>
      </c>
      <c r="P16" s="550"/>
      <c r="Q16" s="569">
        <v>216</v>
      </c>
      <c r="R16" s="570" t="s">
        <v>551</v>
      </c>
    </row>
    <row r="17" spans="1:18" ht="60" customHeight="1">
      <c r="A17" s="539">
        <v>5</v>
      </c>
      <c r="B17" s="540" t="s">
        <v>556</v>
      </c>
      <c r="C17" s="540" t="s">
        <v>563</v>
      </c>
      <c r="D17" s="541">
        <v>2</v>
      </c>
      <c r="E17" s="541">
        <v>6</v>
      </c>
      <c r="F17" s="542">
        <v>1402.1</v>
      </c>
      <c r="G17" s="542">
        <v>906.3</v>
      </c>
      <c r="H17" s="546">
        <v>5.2</v>
      </c>
      <c r="I17" s="547"/>
      <c r="J17" s="547">
        <v>5.2</v>
      </c>
      <c r="K17" s="549" t="s">
        <v>44</v>
      </c>
      <c r="L17" s="541">
        <v>17</v>
      </c>
      <c r="M17" s="541">
        <v>486</v>
      </c>
      <c r="N17" s="548">
        <v>1500</v>
      </c>
      <c r="O17" s="549" t="s">
        <v>44</v>
      </c>
      <c r="P17" s="550"/>
      <c r="Q17" s="569">
        <v>217</v>
      </c>
      <c r="R17" s="570" t="s">
        <v>551</v>
      </c>
    </row>
    <row r="18" spans="1:18" ht="60" customHeight="1">
      <c r="A18" s="539">
        <v>6</v>
      </c>
      <c r="B18" s="540" t="s">
        <v>557</v>
      </c>
      <c r="C18" s="540" t="s">
        <v>563</v>
      </c>
      <c r="D18" s="541">
        <v>2</v>
      </c>
      <c r="E18" s="541">
        <v>41</v>
      </c>
      <c r="F18" s="542">
        <v>685.3</v>
      </c>
      <c r="G18" s="542">
        <v>2.8</v>
      </c>
      <c r="H18" s="546">
        <v>498.4</v>
      </c>
      <c r="I18" s="547"/>
      <c r="J18" s="547">
        <v>498.4</v>
      </c>
      <c r="K18" s="543" t="s">
        <v>44</v>
      </c>
      <c r="L18" s="541">
        <v>17</v>
      </c>
      <c r="M18" s="541">
        <v>556</v>
      </c>
      <c r="N18" s="548">
        <v>592</v>
      </c>
      <c r="O18" s="549" t="s">
        <v>569</v>
      </c>
      <c r="P18" s="550"/>
      <c r="Q18" s="569">
        <v>218</v>
      </c>
      <c r="R18" s="570" t="s">
        <v>551</v>
      </c>
    </row>
    <row r="19" spans="1:18" ht="60" customHeight="1">
      <c r="A19" s="539">
        <v>7</v>
      </c>
      <c r="B19" s="540" t="s">
        <v>558</v>
      </c>
      <c r="C19" s="540" t="s">
        <v>563</v>
      </c>
      <c r="D19" s="541">
        <v>2</v>
      </c>
      <c r="E19" s="541">
        <v>42</v>
      </c>
      <c r="F19" s="542">
        <v>636.79999999999995</v>
      </c>
      <c r="G19" s="542">
        <v>13.6</v>
      </c>
      <c r="H19" s="546">
        <v>0.4</v>
      </c>
      <c r="I19" s="547"/>
      <c r="J19" s="547">
        <v>0.4</v>
      </c>
      <c r="K19" s="543" t="s">
        <v>44</v>
      </c>
      <c r="L19" s="541">
        <v>17</v>
      </c>
      <c r="M19" s="541">
        <v>553</v>
      </c>
      <c r="N19" s="548">
        <v>580</v>
      </c>
      <c r="O19" s="549" t="s">
        <v>569</v>
      </c>
      <c r="P19" s="550"/>
      <c r="Q19" s="569">
        <v>219</v>
      </c>
      <c r="R19" s="570" t="s">
        <v>551</v>
      </c>
    </row>
    <row r="20" spans="1:18" ht="133.5" customHeight="1">
      <c r="A20" s="539">
        <v>8</v>
      </c>
      <c r="B20" s="540" t="s">
        <v>559</v>
      </c>
      <c r="C20" s="540" t="s">
        <v>562</v>
      </c>
      <c r="D20" s="541">
        <v>1</v>
      </c>
      <c r="E20" s="541">
        <v>59</v>
      </c>
      <c r="F20" s="542">
        <v>642.70000000000005</v>
      </c>
      <c r="G20" s="542">
        <v>64.5</v>
      </c>
      <c r="H20" s="546">
        <v>151.30000000000001</v>
      </c>
      <c r="I20" s="547"/>
      <c r="J20" s="547">
        <v>151.30000000000001</v>
      </c>
      <c r="K20" s="543" t="s">
        <v>64</v>
      </c>
      <c r="L20" s="541">
        <v>18</v>
      </c>
      <c r="M20" s="541">
        <v>153</v>
      </c>
      <c r="N20" s="548">
        <v>751</v>
      </c>
      <c r="O20" s="549" t="s">
        <v>565</v>
      </c>
      <c r="P20" s="550"/>
      <c r="Q20" s="569">
        <v>207</v>
      </c>
      <c r="R20" s="570" t="s">
        <v>551</v>
      </c>
    </row>
    <row r="21" spans="1:18" ht="30" customHeight="1">
      <c r="A21" s="539">
        <v>9</v>
      </c>
      <c r="B21" s="540" t="s">
        <v>560</v>
      </c>
      <c r="C21" s="540" t="s">
        <v>563</v>
      </c>
      <c r="D21" s="541">
        <v>2</v>
      </c>
      <c r="E21" s="541">
        <v>480</v>
      </c>
      <c r="F21" s="542">
        <v>1361</v>
      </c>
      <c r="G21" s="542">
        <v>0</v>
      </c>
      <c r="H21" s="546">
        <v>413</v>
      </c>
      <c r="I21" s="547"/>
      <c r="J21" s="547">
        <v>413</v>
      </c>
      <c r="K21" s="543" t="s">
        <v>44</v>
      </c>
      <c r="L21" s="541">
        <v>17</v>
      </c>
      <c r="M21" s="541">
        <v>554</v>
      </c>
      <c r="N21" s="548">
        <v>1300</v>
      </c>
      <c r="O21" s="549" t="s">
        <v>569</v>
      </c>
      <c r="P21" s="550"/>
      <c r="Q21" s="569">
        <v>220</v>
      </c>
      <c r="R21" s="570" t="s">
        <v>551</v>
      </c>
    </row>
    <row r="22" spans="1:18" ht="36" customHeight="1">
      <c r="A22" s="539">
        <v>10</v>
      </c>
      <c r="B22" s="540" t="s">
        <v>561</v>
      </c>
      <c r="C22" s="540" t="s">
        <v>562</v>
      </c>
      <c r="D22" s="541"/>
      <c r="E22" s="541"/>
      <c r="F22" s="542"/>
      <c r="G22" s="573"/>
      <c r="H22" s="546"/>
      <c r="I22" s="547"/>
      <c r="J22" s="547"/>
      <c r="K22" s="543"/>
      <c r="L22" s="541"/>
      <c r="M22" s="541"/>
      <c r="N22" s="548"/>
      <c r="O22" s="549"/>
      <c r="P22" s="550"/>
      <c r="Q22" s="569">
        <v>221</v>
      </c>
      <c r="R22" s="570" t="s">
        <v>551</v>
      </c>
    </row>
    <row r="23" spans="1:18" ht="36" customHeight="1">
      <c r="A23" s="539"/>
      <c r="B23" s="540"/>
      <c r="C23" s="540"/>
      <c r="D23" s="541">
        <v>1</v>
      </c>
      <c r="E23" s="541">
        <v>220</v>
      </c>
      <c r="F23" s="542">
        <v>333.4</v>
      </c>
      <c r="G23" s="573">
        <v>2.4</v>
      </c>
      <c r="H23" s="546">
        <v>35.299999999999997</v>
      </c>
      <c r="I23" s="547"/>
      <c r="J23" s="547">
        <v>35.299999999999997</v>
      </c>
      <c r="K23" s="543" t="s">
        <v>64</v>
      </c>
      <c r="L23" s="541">
        <v>18</v>
      </c>
      <c r="M23" s="541">
        <v>160</v>
      </c>
      <c r="N23" s="548">
        <v>738</v>
      </c>
      <c r="O23" s="549" t="s">
        <v>64</v>
      </c>
      <c r="P23" s="550"/>
      <c r="Q23" s="551"/>
      <c r="R23" s="560"/>
    </row>
    <row r="24" spans="1:18" ht="36" customHeight="1">
      <c r="A24" s="539"/>
      <c r="B24" s="540"/>
      <c r="C24" s="540"/>
      <c r="D24" s="541">
        <v>2</v>
      </c>
      <c r="E24" s="541">
        <v>38</v>
      </c>
      <c r="F24" s="542">
        <v>2804.7</v>
      </c>
      <c r="G24" s="573"/>
      <c r="H24" s="546">
        <v>813.6</v>
      </c>
      <c r="I24" s="547"/>
      <c r="J24" s="547">
        <v>813.6</v>
      </c>
      <c r="K24" s="543" t="s">
        <v>61</v>
      </c>
      <c r="L24" s="541"/>
      <c r="M24" s="541"/>
      <c r="N24" s="548"/>
      <c r="O24" s="549"/>
      <c r="P24" s="550"/>
      <c r="Q24" s="551"/>
      <c r="R24" s="560"/>
    </row>
    <row r="25" spans="1:18" ht="36" customHeight="1">
      <c r="A25" s="539"/>
      <c r="B25" s="540"/>
      <c r="C25" s="540"/>
      <c r="D25" s="541">
        <v>2</v>
      </c>
      <c r="E25" s="541">
        <v>40</v>
      </c>
      <c r="F25" s="542">
        <v>506.9</v>
      </c>
      <c r="G25" s="573">
        <v>122.6</v>
      </c>
      <c r="H25" s="546">
        <v>181.7</v>
      </c>
      <c r="I25" s="547"/>
      <c r="J25" s="547">
        <v>181.7</v>
      </c>
      <c r="K25" s="543" t="s">
        <v>40</v>
      </c>
      <c r="L25" s="541"/>
      <c r="M25" s="541"/>
      <c r="N25" s="548"/>
      <c r="O25" s="549"/>
      <c r="P25" s="550"/>
      <c r="Q25" s="551"/>
      <c r="R25" s="560"/>
    </row>
    <row r="26" spans="1:18" ht="36" customHeight="1">
      <c r="A26" s="539"/>
      <c r="B26" s="540"/>
      <c r="C26" s="540"/>
      <c r="D26" s="541">
        <v>2</v>
      </c>
      <c r="E26" s="541">
        <v>39</v>
      </c>
      <c r="F26" s="542">
        <v>221.6</v>
      </c>
      <c r="G26" s="573">
        <v>215</v>
      </c>
      <c r="H26" s="546">
        <v>6.6</v>
      </c>
      <c r="I26" s="547"/>
      <c r="J26" s="547">
        <v>6.6</v>
      </c>
      <c r="K26" s="543" t="s">
        <v>44</v>
      </c>
      <c r="L26" s="541">
        <v>17</v>
      </c>
      <c r="M26" s="541">
        <v>546</v>
      </c>
      <c r="N26" s="548">
        <v>468</v>
      </c>
      <c r="O26" s="549" t="s">
        <v>564</v>
      </c>
      <c r="P26" s="550"/>
      <c r="Q26" s="551"/>
      <c r="R26" s="560"/>
    </row>
    <row r="27" spans="1:18" ht="36" customHeight="1">
      <c r="A27" s="539"/>
      <c r="B27" s="540"/>
      <c r="C27" s="540"/>
      <c r="D27" s="541">
        <v>2</v>
      </c>
      <c r="E27" s="541">
        <v>19</v>
      </c>
      <c r="F27" s="542">
        <v>139.9</v>
      </c>
      <c r="G27" s="573">
        <v>16.2</v>
      </c>
      <c r="H27" s="546">
        <v>123.7</v>
      </c>
      <c r="I27" s="547"/>
      <c r="J27" s="547">
        <v>123.7</v>
      </c>
      <c r="K27" s="543" t="s">
        <v>44</v>
      </c>
      <c r="L27" s="541">
        <v>17</v>
      </c>
      <c r="M27" s="541">
        <v>549</v>
      </c>
      <c r="N27" s="548">
        <v>268</v>
      </c>
      <c r="O27" s="549" t="s">
        <v>564</v>
      </c>
      <c r="P27" s="550"/>
      <c r="Q27" s="551"/>
      <c r="R27" s="560"/>
    </row>
    <row r="28" spans="1:18" ht="36" customHeight="1">
      <c r="A28" s="539"/>
      <c r="B28" s="540"/>
      <c r="C28" s="540"/>
      <c r="D28" s="541">
        <v>2</v>
      </c>
      <c r="E28" s="541">
        <v>20</v>
      </c>
      <c r="F28" s="542">
        <v>113.9</v>
      </c>
      <c r="G28" s="573">
        <v>48.8</v>
      </c>
      <c r="H28" s="546">
        <v>65.099999999999994</v>
      </c>
      <c r="I28" s="547"/>
      <c r="J28" s="547">
        <v>65.099999999999994</v>
      </c>
      <c r="K28" s="543" t="s">
        <v>64</v>
      </c>
      <c r="L28" s="541">
        <v>17</v>
      </c>
      <c r="M28" s="541">
        <v>548</v>
      </c>
      <c r="N28" s="548">
        <v>140</v>
      </c>
      <c r="O28" s="549" t="s">
        <v>564</v>
      </c>
      <c r="P28" s="550"/>
      <c r="Q28" s="551"/>
      <c r="R28" s="560"/>
    </row>
    <row r="29" spans="1:18" ht="36" customHeight="1">
      <c r="A29" s="539"/>
      <c r="B29" s="540"/>
      <c r="C29" s="540"/>
      <c r="D29" s="541">
        <v>2</v>
      </c>
      <c r="E29" s="541">
        <v>45</v>
      </c>
      <c r="F29" s="542">
        <v>265.10000000000002</v>
      </c>
      <c r="G29" s="573">
        <v>110</v>
      </c>
      <c r="H29" s="546">
        <v>3.1</v>
      </c>
      <c r="I29" s="547"/>
      <c r="J29" s="547">
        <v>3.1</v>
      </c>
      <c r="K29" s="543" t="s">
        <v>44</v>
      </c>
      <c r="L29" s="541">
        <v>17</v>
      </c>
      <c r="M29" s="541">
        <v>481</v>
      </c>
      <c r="N29" s="548">
        <v>264</v>
      </c>
      <c r="O29" s="549" t="s">
        <v>564</v>
      </c>
      <c r="P29" s="550"/>
      <c r="Q29" s="551"/>
      <c r="R29" s="560"/>
    </row>
    <row r="30" spans="1:18" ht="36" customHeight="1">
      <c r="A30" s="539"/>
      <c r="B30" s="540"/>
      <c r="C30" s="540"/>
      <c r="D30" s="541">
        <v>2</v>
      </c>
      <c r="E30" s="541">
        <v>55</v>
      </c>
      <c r="F30" s="542">
        <v>283.7</v>
      </c>
      <c r="G30" s="573">
        <v>181.3</v>
      </c>
      <c r="H30" s="546">
        <v>102.4</v>
      </c>
      <c r="I30" s="547"/>
      <c r="J30" s="547">
        <v>102.4</v>
      </c>
      <c r="K30" s="543" t="s">
        <v>44</v>
      </c>
      <c r="L30" s="541">
        <v>17</v>
      </c>
      <c r="M30" s="541">
        <v>1028</v>
      </c>
      <c r="N30" s="548">
        <v>157</v>
      </c>
      <c r="O30" s="549" t="s">
        <v>44</v>
      </c>
      <c r="P30" s="550"/>
      <c r="Q30" s="551"/>
      <c r="R30" s="560"/>
    </row>
    <row r="31" spans="1:18" ht="36" customHeight="1">
      <c r="A31" s="539"/>
      <c r="B31" s="540"/>
      <c r="C31" s="540"/>
      <c r="D31" s="541">
        <v>2</v>
      </c>
      <c r="E31" s="541">
        <v>444</v>
      </c>
      <c r="F31" s="542">
        <v>1635.3</v>
      </c>
      <c r="G31" s="573">
        <v>438.9</v>
      </c>
      <c r="H31" s="546">
        <v>21</v>
      </c>
      <c r="I31" s="547"/>
      <c r="J31" s="547">
        <v>21</v>
      </c>
      <c r="K31" s="543" t="s">
        <v>61</v>
      </c>
      <c r="L31" s="541"/>
      <c r="M31" s="541"/>
      <c r="N31" s="548"/>
      <c r="O31" s="549"/>
      <c r="P31" s="550"/>
      <c r="Q31" s="551"/>
      <c r="R31" s="560"/>
    </row>
    <row r="32" spans="1:18" ht="36" customHeight="1">
      <c r="A32" s="539"/>
      <c r="B32" s="540"/>
      <c r="C32" s="540"/>
      <c r="D32" s="541">
        <v>2</v>
      </c>
      <c r="E32" s="541">
        <v>445</v>
      </c>
      <c r="F32" s="542">
        <v>640.20000000000005</v>
      </c>
      <c r="G32" s="573">
        <v>219.1</v>
      </c>
      <c r="H32" s="546">
        <v>32.5</v>
      </c>
      <c r="I32" s="547"/>
      <c r="J32" s="547">
        <v>32.5</v>
      </c>
      <c r="K32" s="543" t="s">
        <v>40</v>
      </c>
      <c r="L32" s="541"/>
      <c r="M32" s="541"/>
      <c r="N32" s="548"/>
      <c r="O32" s="549"/>
      <c r="P32" s="550"/>
      <c r="Q32" s="551"/>
      <c r="R32" s="560"/>
    </row>
    <row r="33" spans="1:18" ht="36" customHeight="1">
      <c r="A33" s="539"/>
      <c r="B33" s="540"/>
      <c r="C33" s="540"/>
      <c r="D33" s="541">
        <v>1</v>
      </c>
      <c r="E33" s="541">
        <v>222</v>
      </c>
      <c r="F33" s="542">
        <v>9.6999999999999993</v>
      </c>
      <c r="G33" s="573"/>
      <c r="H33" s="546">
        <v>7.6</v>
      </c>
      <c r="I33" s="547"/>
      <c r="J33" s="547">
        <v>7.6</v>
      </c>
      <c r="K33" s="543" t="s">
        <v>40</v>
      </c>
      <c r="L33" s="541">
        <v>18</v>
      </c>
      <c r="M33" s="541"/>
      <c r="N33" s="548"/>
      <c r="O33" s="549"/>
      <c r="P33" s="550"/>
      <c r="Q33" s="551"/>
      <c r="R33" s="560"/>
    </row>
    <row r="34" spans="1:18" ht="36" customHeight="1">
      <c r="A34" s="539"/>
      <c r="B34" s="540"/>
      <c r="C34" s="540"/>
      <c r="D34" s="541">
        <v>1</v>
      </c>
      <c r="E34" s="541">
        <v>65</v>
      </c>
      <c r="F34" s="542">
        <v>1821.5</v>
      </c>
      <c r="G34" s="573"/>
      <c r="H34" s="546">
        <v>353.4</v>
      </c>
      <c r="I34" s="547"/>
      <c r="J34" s="547">
        <v>353.4</v>
      </c>
      <c r="K34" s="543" t="s">
        <v>61</v>
      </c>
      <c r="L34" s="541"/>
      <c r="M34" s="541"/>
      <c r="N34" s="548"/>
      <c r="O34" s="549"/>
      <c r="P34" s="550"/>
      <c r="Q34" s="551"/>
      <c r="R34" s="560"/>
    </row>
    <row r="35" spans="1:18" ht="27" customHeight="1">
      <c r="A35" s="539"/>
      <c r="B35" s="540"/>
      <c r="C35" s="540"/>
      <c r="D35" s="541">
        <v>1</v>
      </c>
      <c r="E35" s="541">
        <v>74</v>
      </c>
      <c r="F35" s="542">
        <v>26.1</v>
      </c>
      <c r="G35" s="573">
        <v>8.9</v>
      </c>
      <c r="H35" s="546">
        <v>9</v>
      </c>
      <c r="I35" s="547"/>
      <c r="J35" s="547">
        <v>9</v>
      </c>
      <c r="K35" s="543" t="s">
        <v>40</v>
      </c>
      <c r="L35" s="541"/>
      <c r="M35" s="541"/>
      <c r="N35" s="548"/>
      <c r="O35" s="549"/>
      <c r="P35" s="550"/>
      <c r="Q35" s="551"/>
      <c r="R35" s="552"/>
    </row>
    <row r="36" spans="1:18" ht="27" customHeight="1">
      <c r="A36" s="539"/>
      <c r="B36" s="540"/>
      <c r="C36" s="540"/>
      <c r="D36" s="541">
        <v>1</v>
      </c>
      <c r="E36" s="541">
        <v>63</v>
      </c>
      <c r="F36" s="542">
        <v>380.4</v>
      </c>
      <c r="G36" s="542">
        <v>317.3</v>
      </c>
      <c r="H36" s="546">
        <v>59.9</v>
      </c>
      <c r="I36" s="547"/>
      <c r="J36" s="547">
        <v>59.9</v>
      </c>
      <c r="K36" s="543" t="s">
        <v>64</v>
      </c>
      <c r="L36" s="541">
        <v>18</v>
      </c>
      <c r="M36" s="541">
        <v>308</v>
      </c>
      <c r="N36" s="548">
        <v>304</v>
      </c>
      <c r="O36" s="549" t="s">
        <v>565</v>
      </c>
      <c r="P36" s="550"/>
      <c r="Q36" s="551"/>
      <c r="R36" s="552"/>
    </row>
    <row r="37" spans="1:18" ht="27" customHeight="1">
      <c r="A37" s="539"/>
      <c r="B37" s="540"/>
      <c r="C37" s="540"/>
      <c r="D37" s="541">
        <v>1</v>
      </c>
      <c r="E37" s="541">
        <v>87</v>
      </c>
      <c r="F37" s="542">
        <v>264.10000000000002</v>
      </c>
      <c r="G37" s="542">
        <v>240.2</v>
      </c>
      <c r="H37" s="546">
        <v>23.9</v>
      </c>
      <c r="I37" s="547"/>
      <c r="J37" s="547">
        <v>23.9</v>
      </c>
      <c r="K37" s="543" t="s">
        <v>64</v>
      </c>
      <c r="L37" s="541">
        <v>18</v>
      </c>
      <c r="M37" s="541">
        <v>1122</v>
      </c>
      <c r="N37" s="548">
        <v>263</v>
      </c>
      <c r="O37" s="549" t="s">
        <v>566</v>
      </c>
      <c r="P37" s="550"/>
      <c r="Q37" s="551"/>
      <c r="R37" s="552"/>
    </row>
    <row r="38" spans="1:18" ht="27" customHeight="1">
      <c r="A38" s="539"/>
      <c r="B38" s="540"/>
      <c r="C38" s="540"/>
      <c r="D38" s="541">
        <v>1</v>
      </c>
      <c r="E38" s="541">
        <v>199</v>
      </c>
      <c r="F38" s="542">
        <v>546.4</v>
      </c>
      <c r="G38" s="542">
        <v>538.1</v>
      </c>
      <c r="H38" s="546">
        <v>8.3000000000000007</v>
      </c>
      <c r="I38" s="547"/>
      <c r="J38" s="547">
        <v>8.3000000000000007</v>
      </c>
      <c r="K38" s="543" t="s">
        <v>55</v>
      </c>
      <c r="L38" s="541">
        <v>18</v>
      </c>
      <c r="M38" s="541">
        <v>1153</v>
      </c>
      <c r="N38" s="548">
        <v>500</v>
      </c>
      <c r="O38" s="549" t="s">
        <v>567</v>
      </c>
      <c r="P38" s="550"/>
      <c r="Q38" s="551"/>
      <c r="R38" s="552"/>
    </row>
    <row r="39" spans="1:18" ht="20.25" customHeight="1">
      <c r="A39" s="759" t="s">
        <v>13</v>
      </c>
      <c r="B39" s="759"/>
      <c r="C39" s="759"/>
      <c r="D39" s="759"/>
      <c r="E39" s="759"/>
      <c r="F39" s="553">
        <f>SUM(F12:F38)</f>
        <v>18292.599999999999</v>
      </c>
      <c r="G39" s="553"/>
      <c r="H39" s="553">
        <f>SUM(H12:H38)</f>
        <v>3132.8999999999996</v>
      </c>
      <c r="I39" s="554">
        <f>SUM(I12:I38)</f>
        <v>0</v>
      </c>
      <c r="J39" s="554">
        <f>SUM(J12:J38)</f>
        <v>3132.8999999999996</v>
      </c>
      <c r="K39" s="555"/>
      <c r="L39" s="556"/>
      <c r="M39" s="561"/>
      <c r="N39" s="557"/>
      <c r="O39" s="556"/>
      <c r="P39" s="556"/>
      <c r="Q39" s="558"/>
      <c r="R39" s="559"/>
    </row>
    <row r="40" spans="1:18" s="279" customFormat="1" ht="18" customHeight="1">
      <c r="A40" s="754"/>
      <c r="B40" s="754"/>
      <c r="C40" s="754"/>
      <c r="D40" s="754"/>
      <c r="E40" s="754"/>
      <c r="F40" s="538"/>
      <c r="G40" s="286"/>
      <c r="H40" s="758"/>
      <c r="I40" s="758"/>
      <c r="J40" s="758"/>
      <c r="K40" s="758"/>
      <c r="L40" s="758"/>
      <c r="M40" s="758"/>
      <c r="N40" s="758"/>
      <c r="O40" s="758"/>
      <c r="P40" s="758"/>
      <c r="Q40" s="758"/>
      <c r="R40" s="758"/>
    </row>
    <row r="41" spans="1:18" s="279" customFormat="1" ht="18" customHeight="1">
      <c r="A41" s="751"/>
      <c r="B41" s="751"/>
      <c r="C41" s="564"/>
      <c r="D41" s="297"/>
      <c r="E41" s="521"/>
      <c r="F41" s="538"/>
      <c r="H41" s="751"/>
      <c r="I41" s="751"/>
      <c r="J41" s="751"/>
      <c r="K41" s="751"/>
      <c r="L41" s="751"/>
      <c r="M41" s="751"/>
      <c r="N41" s="751"/>
      <c r="O41" s="751"/>
      <c r="P41" s="751"/>
      <c r="Q41" s="751"/>
      <c r="R41" s="751"/>
    </row>
    <row r="42" spans="1:18" s="279" customFormat="1" ht="21" customHeight="1">
      <c r="A42" s="521"/>
      <c r="B42" s="310"/>
      <c r="C42" s="310"/>
      <c r="D42" s="521"/>
      <c r="E42" s="310"/>
      <c r="F42" s="538"/>
      <c r="G42" s="309"/>
      <c r="H42" s="751"/>
      <c r="I42" s="751"/>
      <c r="J42" s="751"/>
      <c r="K42" s="751"/>
      <c r="L42" s="751"/>
      <c r="M42" s="751"/>
      <c r="N42" s="751"/>
      <c r="O42" s="751"/>
      <c r="P42" s="751"/>
      <c r="Q42" s="751"/>
      <c r="R42" s="751"/>
    </row>
    <row r="43" spans="1:18" s="302" customFormat="1" ht="21" customHeight="1">
      <c r="A43" s="297"/>
      <c r="B43" s="301"/>
      <c r="C43" s="301"/>
      <c r="D43" s="297"/>
      <c r="E43" s="306"/>
      <c r="F43" s="538"/>
      <c r="G43" s="307"/>
      <c r="H43" s="307"/>
      <c r="I43" s="305"/>
      <c r="J43" s="305"/>
      <c r="K43" s="305"/>
      <c r="L43" s="299"/>
      <c r="M43" s="298"/>
      <c r="N43" s="303"/>
      <c r="O43" s="297"/>
      <c r="P43" s="297"/>
      <c r="Q43" s="297"/>
      <c r="R43" s="282"/>
    </row>
    <row r="44" spans="1:18" s="302" customFormat="1" ht="21" customHeight="1">
      <c r="A44" s="297"/>
      <c r="B44" s="301"/>
      <c r="C44" s="301"/>
      <c r="D44" s="297"/>
      <c r="E44" s="306"/>
      <c r="F44" s="538"/>
      <c r="G44" s="303"/>
      <c r="H44" s="303"/>
      <c r="I44" s="305"/>
      <c r="J44" s="305"/>
      <c r="K44" s="305"/>
      <c r="L44" s="299"/>
      <c r="M44" s="298"/>
      <c r="N44" s="303"/>
      <c r="O44" s="297"/>
      <c r="P44" s="297"/>
      <c r="Q44" s="297"/>
      <c r="R44" s="282"/>
    </row>
    <row r="45" spans="1:18" s="302" customFormat="1" ht="21" customHeight="1">
      <c r="A45" s="297"/>
      <c r="B45" s="301"/>
      <c r="C45" s="301"/>
      <c r="D45" s="297"/>
      <c r="E45" s="304"/>
      <c r="F45" s="297"/>
      <c r="G45" s="297"/>
      <c r="H45" s="297"/>
      <c r="I45" s="305"/>
      <c r="J45" s="305"/>
      <c r="K45" s="305"/>
      <c r="L45" s="299"/>
      <c r="M45" s="298"/>
      <c r="N45" s="303"/>
      <c r="O45" s="297"/>
      <c r="P45" s="297"/>
      <c r="Q45" s="297"/>
      <c r="R45" s="282"/>
    </row>
    <row r="46" spans="1:18" s="279" customFormat="1" ht="21" customHeight="1">
      <c r="A46" s="297"/>
      <c r="B46" s="301"/>
      <c r="C46" s="301"/>
      <c r="D46" s="297"/>
      <c r="E46" s="301"/>
      <c r="F46" s="300"/>
      <c r="G46" s="300"/>
      <c r="H46" s="300"/>
      <c r="I46" s="305"/>
      <c r="J46" s="305"/>
      <c r="K46" s="305"/>
      <c r="L46" s="299"/>
      <c r="M46" s="298"/>
      <c r="N46" s="303"/>
      <c r="O46" s="297"/>
      <c r="P46" s="297"/>
      <c r="Q46" s="297"/>
      <c r="R46" s="282"/>
    </row>
    <row r="47" spans="1:18" s="279" customFormat="1" ht="21" customHeight="1">
      <c r="A47" s="751"/>
      <c r="B47" s="751"/>
      <c r="C47" s="564"/>
      <c r="D47" s="521"/>
      <c r="E47" s="521"/>
      <c r="F47" s="296"/>
      <c r="G47" s="296"/>
      <c r="H47" s="751"/>
      <c r="I47" s="751"/>
      <c r="J47" s="751"/>
      <c r="K47" s="751"/>
      <c r="L47" s="751"/>
      <c r="M47" s="751"/>
      <c r="N47" s="751"/>
      <c r="O47" s="751"/>
      <c r="P47" s="751"/>
      <c r="Q47" s="751"/>
      <c r="R47" s="751"/>
    </row>
    <row r="48" spans="1:18" s="279" customFormat="1" ht="18" customHeight="1">
      <c r="A48" s="290"/>
      <c r="B48" s="293"/>
      <c r="C48" s="293"/>
      <c r="D48" s="290"/>
      <c r="E48" s="293"/>
      <c r="F48" s="290"/>
      <c r="G48" s="290"/>
      <c r="H48" s="290"/>
      <c r="I48" s="536"/>
      <c r="J48" s="536"/>
      <c r="K48" s="536"/>
      <c r="L48" s="292"/>
      <c r="M48" s="291"/>
      <c r="N48" s="291"/>
      <c r="O48" s="290"/>
      <c r="P48" s="290"/>
      <c r="Q48" s="290"/>
      <c r="R48" s="282"/>
    </row>
    <row r="49" spans="1:18" s="279" customFormat="1" ht="18" customHeight="1">
      <c r="A49" s="754"/>
      <c r="B49" s="754"/>
      <c r="C49" s="754"/>
      <c r="D49" s="754"/>
      <c r="E49" s="754"/>
      <c r="F49" s="754"/>
      <c r="G49" s="754"/>
      <c r="H49" s="754"/>
      <c r="I49" s="754"/>
      <c r="J49" s="754"/>
      <c r="K49" s="754"/>
      <c r="L49" s="754"/>
      <c r="M49" s="754"/>
      <c r="N49" s="754"/>
      <c r="O49" s="754"/>
      <c r="P49" s="754"/>
      <c r="Q49" s="754"/>
      <c r="R49" s="282"/>
    </row>
    <row r="50" spans="1:18" s="279" customFormat="1" ht="18" customHeight="1">
      <c r="A50" s="751"/>
      <c r="B50" s="751"/>
      <c r="C50" s="751"/>
      <c r="D50" s="751"/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751"/>
      <c r="R50" s="282"/>
    </row>
    <row r="51" spans="1:18" s="279" customFormat="1">
      <c r="B51" s="289"/>
      <c r="C51" s="289"/>
      <c r="D51" s="282"/>
      <c r="E51" s="288"/>
      <c r="F51" s="749"/>
      <c r="G51" s="749"/>
      <c r="H51" s="749"/>
      <c r="I51" s="749"/>
      <c r="J51" s="749"/>
      <c r="K51" s="749"/>
      <c r="L51" s="749"/>
      <c r="M51" s="749"/>
      <c r="N51" s="749"/>
      <c r="O51" s="749"/>
      <c r="P51" s="749"/>
      <c r="Q51" s="749"/>
      <c r="R51" s="282"/>
    </row>
    <row r="59" spans="1:18">
      <c r="P59" s="545">
        <f>4858.9+1410.5</f>
        <v>6269.4</v>
      </c>
    </row>
  </sheetData>
  <mergeCells count="42">
    <mergeCell ref="A1:G1"/>
    <mergeCell ref="A2:G2"/>
    <mergeCell ref="A4:R4"/>
    <mergeCell ref="A5:R5"/>
    <mergeCell ref="H1:R1"/>
    <mergeCell ref="H2:R2"/>
    <mergeCell ref="A39:E39"/>
    <mergeCell ref="N6:R6"/>
    <mergeCell ref="O9:O11"/>
    <mergeCell ref="P9:P11"/>
    <mergeCell ref="L7:P8"/>
    <mergeCell ref="A7:A11"/>
    <mergeCell ref="D7:K7"/>
    <mergeCell ref="D8:K8"/>
    <mergeCell ref="C7:C11"/>
    <mergeCell ref="D9:D11"/>
    <mergeCell ref="E9:E11"/>
    <mergeCell ref="B7:B11"/>
    <mergeCell ref="A50:E50"/>
    <mergeCell ref="F50:Q50"/>
    <mergeCell ref="A40:E40"/>
    <mergeCell ref="H40:R40"/>
    <mergeCell ref="A41:B41"/>
    <mergeCell ref="H42:R42"/>
    <mergeCell ref="A47:B47"/>
    <mergeCell ref="A49:E49"/>
    <mergeCell ref="F51:Q51"/>
    <mergeCell ref="I10:I11"/>
    <mergeCell ref="J10:J11"/>
    <mergeCell ref="H41:R41"/>
    <mergeCell ref="R7:R11"/>
    <mergeCell ref="G10:G11"/>
    <mergeCell ref="H10:H11"/>
    <mergeCell ref="K10:K11"/>
    <mergeCell ref="H47:R47"/>
    <mergeCell ref="F49:Q49"/>
    <mergeCell ref="Q7:Q11"/>
    <mergeCell ref="F9:F11"/>
    <mergeCell ref="L9:L11"/>
    <mergeCell ref="G9:K9"/>
    <mergeCell ref="M9:M11"/>
    <mergeCell ref="N9:N11"/>
  </mergeCells>
  <printOptions horizontalCentered="1"/>
  <pageMargins left="0.196850393700787" right="0" top="0.39370078740157499" bottom="0" header="0" footer="0"/>
  <pageSetup paperSize="9" scale="83" fitToHeight="0" orientation="landscape" r:id="rId1"/>
  <rowBreaks count="10" manualBreakCount="10">
    <brk id="12" max="17" man="1"/>
    <brk id="13" max="17" man="1"/>
    <brk id="14" max="17" man="1"/>
    <brk id="15" max="17" man="1"/>
    <brk id="16" max="17" man="1"/>
    <brk id="17" max="17" man="1"/>
    <brk id="18" max="17" man="1"/>
    <brk id="19" max="17" man="1"/>
    <brk id="20" max="17" man="1"/>
    <brk id="21" max="1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9"/>
  <sheetViews>
    <sheetView tabSelected="1" topLeftCell="A16" workbookViewId="0">
      <selection activeCell="F29" sqref="F29:G29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36.75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9" t="s">
        <v>538</v>
      </c>
      <c r="E7" s="770"/>
      <c r="F7" s="770"/>
      <c r="G7" s="770"/>
      <c r="H7" s="770"/>
      <c r="I7" s="770"/>
      <c r="J7" s="770"/>
      <c r="K7" s="771"/>
      <c r="L7" s="753" t="s">
        <v>537</v>
      </c>
      <c r="M7" s="753"/>
      <c r="N7" s="753"/>
      <c r="O7" s="753"/>
      <c r="P7" s="753"/>
      <c r="Q7" s="753" t="s">
        <v>545</v>
      </c>
      <c r="R7" s="753" t="s">
        <v>534</v>
      </c>
    </row>
    <row r="8" spans="1:18" s="279" customFormat="1" ht="15.6">
      <c r="A8" s="762"/>
      <c r="B8" s="753"/>
      <c r="C8" s="753"/>
      <c r="D8" s="769" t="s">
        <v>543</v>
      </c>
      <c r="E8" s="770"/>
      <c r="F8" s="770"/>
      <c r="G8" s="770"/>
      <c r="H8" s="770"/>
      <c r="I8" s="770"/>
      <c r="J8" s="770"/>
      <c r="K8" s="771"/>
      <c r="L8" s="753"/>
      <c r="M8" s="753"/>
      <c r="N8" s="753"/>
      <c r="O8" s="753"/>
      <c r="P8" s="753"/>
      <c r="Q8" s="753"/>
      <c r="R8" s="753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3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3"/>
    </row>
    <row r="11" spans="1:18" s="279" customFormat="1" ht="27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3"/>
    </row>
    <row r="12" spans="1:18" ht="27" customHeight="1">
      <c r="A12" s="539">
        <v>1</v>
      </c>
      <c r="B12" s="540" t="s">
        <v>561</v>
      </c>
      <c r="C12" s="540" t="s">
        <v>562</v>
      </c>
      <c r="D12" s="541"/>
      <c r="E12" s="541"/>
      <c r="F12" s="542"/>
      <c r="G12" s="573"/>
      <c r="H12" s="546"/>
      <c r="I12" s="547"/>
      <c r="J12" s="547"/>
      <c r="K12" s="543"/>
      <c r="L12" s="541"/>
      <c r="M12" s="541"/>
      <c r="N12" s="548"/>
      <c r="O12" s="549"/>
      <c r="P12" s="550"/>
      <c r="Q12" s="569">
        <v>221</v>
      </c>
      <c r="R12" s="570" t="s">
        <v>551</v>
      </c>
    </row>
    <row r="13" spans="1:18" ht="27" customHeight="1">
      <c r="A13" s="539"/>
      <c r="B13" s="540"/>
      <c r="C13" s="540"/>
      <c r="D13" s="541">
        <v>1</v>
      </c>
      <c r="E13" s="541">
        <v>220</v>
      </c>
      <c r="F13" s="542">
        <v>333.4</v>
      </c>
      <c r="G13" s="542">
        <v>2.4</v>
      </c>
      <c r="H13" s="546">
        <v>35.299999999999997</v>
      </c>
      <c r="I13" s="547"/>
      <c r="J13" s="547">
        <v>35.299999999999997</v>
      </c>
      <c r="K13" s="543" t="s">
        <v>64</v>
      </c>
      <c r="L13" s="541">
        <v>18</v>
      </c>
      <c r="M13" s="541">
        <v>160</v>
      </c>
      <c r="N13" s="548">
        <v>738</v>
      </c>
      <c r="O13" s="549" t="s">
        <v>64</v>
      </c>
      <c r="P13" s="550"/>
      <c r="Q13" s="571"/>
      <c r="R13" s="572"/>
    </row>
    <row r="14" spans="1:18" ht="27" customHeight="1">
      <c r="A14" s="539"/>
      <c r="B14" s="540"/>
      <c r="C14" s="540"/>
      <c r="D14" s="541">
        <v>2</v>
      </c>
      <c r="E14" s="541">
        <v>38</v>
      </c>
      <c r="F14" s="542">
        <v>2804.7</v>
      </c>
      <c r="G14" s="542"/>
      <c r="H14" s="546">
        <v>813.6</v>
      </c>
      <c r="I14" s="547"/>
      <c r="J14" s="547">
        <v>813.6</v>
      </c>
      <c r="K14" s="543" t="s">
        <v>61</v>
      </c>
      <c r="L14" s="541"/>
      <c r="M14" s="541"/>
      <c r="N14" s="548"/>
      <c r="O14" s="549"/>
      <c r="P14" s="550"/>
      <c r="Q14" s="571"/>
      <c r="R14" s="572"/>
    </row>
    <row r="15" spans="1:18" ht="27" customHeight="1">
      <c r="A15" s="539"/>
      <c r="B15" s="540"/>
      <c r="C15" s="540"/>
      <c r="D15" s="541">
        <v>2</v>
      </c>
      <c r="E15" s="541">
        <v>40</v>
      </c>
      <c r="F15" s="542">
        <v>506.9</v>
      </c>
      <c r="G15" s="542">
        <v>122.6</v>
      </c>
      <c r="H15" s="546">
        <v>181.7</v>
      </c>
      <c r="I15" s="547"/>
      <c r="J15" s="547">
        <v>181.7</v>
      </c>
      <c r="K15" s="543" t="s">
        <v>40</v>
      </c>
      <c r="L15" s="541"/>
      <c r="M15" s="541"/>
      <c r="N15" s="548"/>
      <c r="O15" s="549"/>
      <c r="P15" s="550"/>
      <c r="Q15" s="571"/>
      <c r="R15" s="572"/>
    </row>
    <row r="16" spans="1:18" ht="27" customHeight="1">
      <c r="A16" s="539"/>
      <c r="B16" s="540"/>
      <c r="C16" s="540"/>
      <c r="D16" s="541">
        <v>2</v>
      </c>
      <c r="E16" s="541">
        <v>39</v>
      </c>
      <c r="F16" s="542">
        <v>221.6</v>
      </c>
      <c r="G16" s="542">
        <v>215</v>
      </c>
      <c r="H16" s="546">
        <v>6.6</v>
      </c>
      <c r="I16" s="547"/>
      <c r="J16" s="547">
        <v>6.6</v>
      </c>
      <c r="K16" s="543" t="s">
        <v>44</v>
      </c>
      <c r="L16" s="541">
        <v>17</v>
      </c>
      <c r="M16" s="541">
        <v>546</v>
      </c>
      <c r="N16" s="548">
        <v>468</v>
      </c>
      <c r="O16" s="549" t="s">
        <v>564</v>
      </c>
      <c r="P16" s="550"/>
      <c r="Q16" s="571"/>
      <c r="R16" s="572"/>
    </row>
    <row r="17" spans="1:18" ht="27" customHeight="1">
      <c r="A17" s="539"/>
      <c r="B17" s="540"/>
      <c r="C17" s="540"/>
      <c r="D17" s="541">
        <v>2</v>
      </c>
      <c r="E17" s="541">
        <v>19</v>
      </c>
      <c r="F17" s="542">
        <v>139.9</v>
      </c>
      <c r="G17" s="542">
        <v>16.2</v>
      </c>
      <c r="H17" s="546">
        <v>123.7</v>
      </c>
      <c r="I17" s="547"/>
      <c r="J17" s="547">
        <v>123.7</v>
      </c>
      <c r="K17" s="543" t="s">
        <v>44</v>
      </c>
      <c r="L17" s="541">
        <v>17</v>
      </c>
      <c r="M17" s="541">
        <v>549</v>
      </c>
      <c r="N17" s="548">
        <v>268</v>
      </c>
      <c r="O17" s="549" t="s">
        <v>564</v>
      </c>
      <c r="P17" s="550"/>
      <c r="Q17" s="571"/>
      <c r="R17" s="572"/>
    </row>
    <row r="18" spans="1:18" ht="27" customHeight="1">
      <c r="A18" s="539"/>
      <c r="B18" s="540"/>
      <c r="C18" s="540"/>
      <c r="D18" s="541">
        <v>2</v>
      </c>
      <c r="E18" s="541">
        <v>20</v>
      </c>
      <c r="F18" s="542">
        <v>113.9</v>
      </c>
      <c r="G18" s="542">
        <v>48.8</v>
      </c>
      <c r="H18" s="546">
        <v>65.099999999999994</v>
      </c>
      <c r="I18" s="547"/>
      <c r="J18" s="547">
        <v>65.099999999999994</v>
      </c>
      <c r="K18" s="543" t="s">
        <v>64</v>
      </c>
      <c r="L18" s="541">
        <v>17</v>
      </c>
      <c r="M18" s="541">
        <v>548</v>
      </c>
      <c r="N18" s="548">
        <v>140</v>
      </c>
      <c r="O18" s="549" t="s">
        <v>564</v>
      </c>
      <c r="P18" s="550"/>
      <c r="Q18" s="571"/>
      <c r="R18" s="572"/>
    </row>
    <row r="19" spans="1:18" ht="27" customHeight="1">
      <c r="A19" s="539"/>
      <c r="B19" s="540"/>
      <c r="C19" s="540"/>
      <c r="D19" s="541">
        <v>2</v>
      </c>
      <c r="E19" s="541">
        <v>45</v>
      </c>
      <c r="F19" s="542">
        <v>265.10000000000002</v>
      </c>
      <c r="G19" s="542">
        <v>110</v>
      </c>
      <c r="H19" s="546">
        <v>3.1</v>
      </c>
      <c r="I19" s="547"/>
      <c r="J19" s="547">
        <v>3.1</v>
      </c>
      <c r="K19" s="543" t="s">
        <v>44</v>
      </c>
      <c r="L19" s="541">
        <v>17</v>
      </c>
      <c r="M19" s="541">
        <v>481</v>
      </c>
      <c r="N19" s="548">
        <v>264</v>
      </c>
      <c r="O19" s="549" t="s">
        <v>564</v>
      </c>
      <c r="P19" s="550"/>
      <c r="Q19" s="571"/>
      <c r="R19" s="572"/>
    </row>
    <row r="20" spans="1:18" ht="27" customHeight="1">
      <c r="A20" s="539"/>
      <c r="B20" s="540"/>
      <c r="C20" s="540"/>
      <c r="D20" s="541">
        <v>2</v>
      </c>
      <c r="E20" s="541">
        <v>55</v>
      </c>
      <c r="F20" s="542">
        <v>283.7</v>
      </c>
      <c r="G20" s="542">
        <v>181.3</v>
      </c>
      <c r="H20" s="546">
        <v>102.4</v>
      </c>
      <c r="I20" s="547"/>
      <c r="J20" s="547">
        <v>102.4</v>
      </c>
      <c r="K20" s="543" t="s">
        <v>44</v>
      </c>
      <c r="L20" s="541">
        <v>17</v>
      </c>
      <c r="M20" s="541">
        <v>1028</v>
      </c>
      <c r="N20" s="548">
        <v>157</v>
      </c>
      <c r="O20" s="549" t="s">
        <v>44</v>
      </c>
      <c r="P20" s="550"/>
      <c r="Q20" s="571"/>
      <c r="R20" s="572"/>
    </row>
    <row r="21" spans="1:18" ht="27" customHeight="1">
      <c r="A21" s="539"/>
      <c r="B21" s="540"/>
      <c r="C21" s="540"/>
      <c r="D21" s="541">
        <v>2</v>
      </c>
      <c r="E21" s="541">
        <v>444</v>
      </c>
      <c r="F21" s="542">
        <v>1635.3</v>
      </c>
      <c r="G21" s="542">
        <v>438.9</v>
      </c>
      <c r="H21" s="546">
        <v>21</v>
      </c>
      <c r="I21" s="547"/>
      <c r="J21" s="547">
        <v>21</v>
      </c>
      <c r="K21" s="543" t="s">
        <v>61</v>
      </c>
      <c r="L21" s="541"/>
      <c r="M21" s="541"/>
      <c r="N21" s="548"/>
      <c r="O21" s="549"/>
      <c r="P21" s="550"/>
      <c r="Q21" s="551"/>
      <c r="R21" s="560"/>
    </row>
    <row r="22" spans="1:18" ht="27" customHeight="1">
      <c r="A22" s="539"/>
      <c r="B22" s="540"/>
      <c r="C22" s="540"/>
      <c r="D22" s="541">
        <v>2</v>
      </c>
      <c r="E22" s="541">
        <v>445</v>
      </c>
      <c r="F22" s="542">
        <v>640.20000000000005</v>
      </c>
      <c r="G22" s="542">
        <v>219.1</v>
      </c>
      <c r="H22" s="546">
        <v>32.5</v>
      </c>
      <c r="I22" s="547"/>
      <c r="J22" s="547">
        <v>32.5</v>
      </c>
      <c r="K22" s="543" t="s">
        <v>40</v>
      </c>
      <c r="L22" s="541"/>
      <c r="M22" s="541"/>
      <c r="N22" s="548"/>
      <c r="O22" s="549"/>
      <c r="P22" s="550"/>
      <c r="Q22" s="551"/>
      <c r="R22" s="560"/>
    </row>
    <row r="23" spans="1:18" ht="27" customHeight="1">
      <c r="A23" s="539"/>
      <c r="B23" s="540"/>
      <c r="C23" s="540"/>
      <c r="D23" s="541">
        <v>1</v>
      </c>
      <c r="E23" s="541">
        <v>222</v>
      </c>
      <c r="F23" s="542">
        <v>9.6999999999999993</v>
      </c>
      <c r="G23" s="542"/>
      <c r="H23" s="546">
        <v>7.6</v>
      </c>
      <c r="I23" s="547"/>
      <c r="J23" s="547">
        <v>7.6</v>
      </c>
      <c r="K23" s="543" t="s">
        <v>40</v>
      </c>
      <c r="L23" s="541">
        <v>18</v>
      </c>
      <c r="M23" s="541"/>
      <c r="N23" s="548"/>
      <c r="O23" s="549"/>
      <c r="P23" s="550"/>
      <c r="Q23" s="551"/>
      <c r="R23" s="552"/>
    </row>
    <row r="24" spans="1:18" ht="27" customHeight="1">
      <c r="A24" s="539"/>
      <c r="B24" s="540"/>
      <c r="C24" s="540"/>
      <c r="D24" s="541">
        <v>1</v>
      </c>
      <c r="E24" s="541">
        <v>65</v>
      </c>
      <c r="F24" s="542">
        <v>1821.5</v>
      </c>
      <c r="G24" s="542"/>
      <c r="H24" s="546">
        <v>353.4</v>
      </c>
      <c r="I24" s="547"/>
      <c r="J24" s="547">
        <v>353.4</v>
      </c>
      <c r="K24" s="543" t="s">
        <v>61</v>
      </c>
      <c r="L24" s="541"/>
      <c r="M24" s="541"/>
      <c r="N24" s="548"/>
      <c r="O24" s="549"/>
      <c r="P24" s="550"/>
      <c r="Q24" s="551"/>
      <c r="R24" s="552"/>
    </row>
    <row r="25" spans="1:18" ht="27" customHeight="1">
      <c r="A25" s="539"/>
      <c r="B25" s="540"/>
      <c r="C25" s="540"/>
      <c r="D25" s="541">
        <v>1</v>
      </c>
      <c r="E25" s="541">
        <v>74</v>
      </c>
      <c r="F25" s="542">
        <v>26.1</v>
      </c>
      <c r="G25" s="542">
        <v>8.9</v>
      </c>
      <c r="H25" s="546">
        <v>9</v>
      </c>
      <c r="I25" s="547"/>
      <c r="J25" s="547">
        <v>9</v>
      </c>
      <c r="K25" s="543" t="s">
        <v>40</v>
      </c>
      <c r="L25" s="541"/>
      <c r="M25" s="541"/>
      <c r="N25" s="548"/>
      <c r="O25" s="549"/>
      <c r="P25" s="550"/>
      <c r="Q25" s="551"/>
      <c r="R25" s="552"/>
    </row>
    <row r="26" spans="1:18" ht="27" customHeight="1">
      <c r="A26" s="539"/>
      <c r="B26" s="540"/>
      <c r="C26" s="540"/>
      <c r="D26" s="541">
        <v>1</v>
      </c>
      <c r="E26" s="541">
        <v>63</v>
      </c>
      <c r="F26" s="542">
        <v>380.4</v>
      </c>
      <c r="G26" s="542">
        <v>317.3</v>
      </c>
      <c r="H26" s="546">
        <v>59.9</v>
      </c>
      <c r="I26" s="547"/>
      <c r="J26" s="547">
        <v>59.9</v>
      </c>
      <c r="K26" s="543" t="s">
        <v>64</v>
      </c>
      <c r="L26" s="541">
        <v>18</v>
      </c>
      <c r="M26" s="541">
        <v>308</v>
      </c>
      <c r="N26" s="548">
        <v>304</v>
      </c>
      <c r="O26" s="549" t="s">
        <v>565</v>
      </c>
      <c r="P26" s="550"/>
      <c r="Q26" s="551"/>
      <c r="R26" s="552"/>
    </row>
    <row r="27" spans="1:18" ht="27" customHeight="1">
      <c r="A27" s="539"/>
      <c r="B27" s="540"/>
      <c r="C27" s="540"/>
      <c r="D27" s="541">
        <v>1</v>
      </c>
      <c r="E27" s="541">
        <v>87</v>
      </c>
      <c r="F27" s="542">
        <v>264.10000000000002</v>
      </c>
      <c r="G27" s="542">
        <v>240.2</v>
      </c>
      <c r="H27" s="546">
        <v>23.9</v>
      </c>
      <c r="I27" s="547"/>
      <c r="J27" s="547">
        <v>23.9</v>
      </c>
      <c r="K27" s="543" t="s">
        <v>64</v>
      </c>
      <c r="L27" s="541">
        <v>18</v>
      </c>
      <c r="M27" s="541">
        <v>1122</v>
      </c>
      <c r="N27" s="548">
        <v>263</v>
      </c>
      <c r="O27" s="549" t="s">
        <v>566</v>
      </c>
      <c r="P27" s="550"/>
      <c r="Q27" s="551"/>
      <c r="R27" s="552"/>
    </row>
    <row r="28" spans="1:18" ht="27" customHeight="1">
      <c r="A28" s="539"/>
      <c r="B28" s="540"/>
      <c r="C28" s="540"/>
      <c r="D28" s="541">
        <v>1</v>
      </c>
      <c r="E28" s="541">
        <v>199</v>
      </c>
      <c r="F28" s="542">
        <v>546.4</v>
      </c>
      <c r="G28" s="542">
        <v>538.1</v>
      </c>
      <c r="H28" s="546">
        <v>8.3000000000000007</v>
      </c>
      <c r="I28" s="547"/>
      <c r="J28" s="547">
        <v>8.3000000000000007</v>
      </c>
      <c r="K28" s="543" t="s">
        <v>55</v>
      </c>
      <c r="L28" s="541">
        <v>18</v>
      </c>
      <c r="M28" s="541">
        <v>1153</v>
      </c>
      <c r="N28" s="548">
        <v>500</v>
      </c>
      <c r="O28" s="549" t="s">
        <v>567</v>
      </c>
      <c r="P28" s="550"/>
      <c r="Q28" s="551"/>
      <c r="R28" s="552"/>
    </row>
    <row r="29" spans="1:18" ht="20.25" customHeight="1">
      <c r="A29" s="759" t="s">
        <v>13</v>
      </c>
      <c r="B29" s="759"/>
      <c r="C29" s="759"/>
      <c r="D29" s="759"/>
      <c r="E29" s="759"/>
      <c r="F29" s="553">
        <f>SUM(F13:F28)</f>
        <v>9992.9</v>
      </c>
      <c r="G29" s="553">
        <f>SUM(G13:G28)</f>
        <v>2458.7999999999997</v>
      </c>
      <c r="H29" s="553">
        <f>SUM(H13:H28)</f>
        <v>1847.0999999999997</v>
      </c>
      <c r="I29" s="554"/>
      <c r="J29" s="553">
        <f>SUM(J13:J28)</f>
        <v>1847.0999999999997</v>
      </c>
      <c r="K29" s="555"/>
      <c r="L29" s="556"/>
      <c r="M29" s="561"/>
      <c r="N29" s="557"/>
      <c r="O29" s="556"/>
      <c r="P29" s="556"/>
      <c r="Q29" s="558"/>
      <c r="R29" s="559"/>
    </row>
    <row r="30" spans="1:18" s="279" customFormat="1" ht="18" customHeight="1">
      <c r="A30" s="754"/>
      <c r="B30" s="754"/>
      <c r="C30" s="754"/>
      <c r="D30" s="754"/>
      <c r="E30" s="754"/>
      <c r="F30" s="538"/>
      <c r="G30" s="286"/>
      <c r="H30" s="758"/>
      <c r="I30" s="758"/>
      <c r="J30" s="758"/>
      <c r="K30" s="758"/>
      <c r="L30" s="758"/>
      <c r="M30" s="758"/>
      <c r="N30" s="758"/>
      <c r="O30" s="758"/>
      <c r="P30" s="758"/>
      <c r="Q30" s="758"/>
      <c r="R30" s="758"/>
    </row>
    <row r="31" spans="1:18" s="279" customFormat="1" ht="18" customHeight="1">
      <c r="A31" s="751"/>
      <c r="B31" s="751"/>
      <c r="C31" s="564"/>
      <c r="D31" s="297"/>
      <c r="E31" s="564"/>
      <c r="F31" s="538"/>
      <c r="H31" s="751"/>
      <c r="I31" s="751"/>
      <c r="J31" s="751"/>
      <c r="K31" s="751"/>
      <c r="L31" s="751"/>
      <c r="M31" s="751"/>
      <c r="N31" s="751"/>
      <c r="O31" s="751"/>
      <c r="P31" s="751"/>
      <c r="Q31" s="751"/>
      <c r="R31" s="751"/>
    </row>
    <row r="32" spans="1:18" s="279" customFormat="1" ht="21" customHeight="1">
      <c r="A32" s="564"/>
      <c r="B32" s="310"/>
      <c r="C32" s="310"/>
      <c r="D32" s="564"/>
      <c r="E32" s="310"/>
      <c r="F32" s="538"/>
      <c r="G32" s="309"/>
      <c r="H32" s="751"/>
      <c r="I32" s="751"/>
      <c r="J32" s="751"/>
      <c r="K32" s="751"/>
      <c r="L32" s="751"/>
      <c r="M32" s="751"/>
      <c r="N32" s="751"/>
      <c r="O32" s="751"/>
      <c r="P32" s="751"/>
      <c r="Q32" s="751"/>
      <c r="R32" s="751"/>
    </row>
    <row r="33" spans="1:18" s="302" customFormat="1" ht="21" customHeight="1">
      <c r="A33" s="297"/>
      <c r="B33" s="301"/>
      <c r="C33" s="301"/>
      <c r="D33" s="297"/>
      <c r="E33" s="306"/>
      <c r="F33" s="538"/>
      <c r="G33" s="307"/>
      <c r="H33" s="307"/>
      <c r="I33" s="305"/>
      <c r="J33" s="305"/>
      <c r="K33" s="305"/>
      <c r="L33" s="299"/>
      <c r="M33" s="298"/>
      <c r="N33" s="303"/>
      <c r="O33" s="297"/>
      <c r="P33" s="297"/>
      <c r="Q33" s="297"/>
      <c r="R33" s="282"/>
    </row>
    <row r="34" spans="1:18" s="302" customFormat="1" ht="21" customHeight="1">
      <c r="A34" s="297"/>
      <c r="B34" s="301"/>
      <c r="C34" s="301"/>
      <c r="D34" s="297"/>
      <c r="E34" s="306"/>
      <c r="F34" s="538"/>
      <c r="G34" s="303"/>
      <c r="H34" s="303"/>
      <c r="I34" s="305"/>
      <c r="J34" s="305"/>
      <c r="K34" s="305"/>
      <c r="L34" s="299"/>
      <c r="M34" s="298"/>
      <c r="N34" s="303"/>
      <c r="O34" s="297"/>
      <c r="P34" s="297"/>
      <c r="Q34" s="297"/>
      <c r="R34" s="282"/>
    </row>
    <row r="35" spans="1:18" s="302" customFormat="1" ht="21" customHeight="1">
      <c r="A35" s="297"/>
      <c r="B35" s="301"/>
      <c r="C35" s="301"/>
      <c r="D35" s="297"/>
      <c r="E35" s="304"/>
      <c r="F35" s="297"/>
      <c r="G35" s="297"/>
      <c r="H35" s="297"/>
      <c r="I35" s="305"/>
      <c r="J35" s="305"/>
      <c r="K35" s="305"/>
      <c r="L35" s="299"/>
      <c r="M35" s="298"/>
      <c r="N35" s="303"/>
      <c r="O35" s="297"/>
      <c r="P35" s="297"/>
      <c r="Q35" s="297"/>
      <c r="R35" s="282"/>
    </row>
    <row r="36" spans="1:18" s="279" customFormat="1" ht="21" customHeight="1">
      <c r="A36" s="297"/>
      <c r="B36" s="301"/>
      <c r="C36" s="301"/>
      <c r="D36" s="297"/>
      <c r="E36" s="301"/>
      <c r="F36" s="300"/>
      <c r="G36" s="300"/>
      <c r="H36" s="300"/>
      <c r="I36" s="305"/>
      <c r="J36" s="305"/>
      <c r="K36" s="305"/>
      <c r="L36" s="299"/>
      <c r="M36" s="298"/>
      <c r="N36" s="303"/>
      <c r="O36" s="297"/>
      <c r="P36" s="297"/>
      <c r="Q36" s="297"/>
      <c r="R36" s="282"/>
    </row>
    <row r="37" spans="1:18" s="279" customFormat="1" ht="21" customHeight="1">
      <c r="A37" s="751"/>
      <c r="B37" s="751"/>
      <c r="C37" s="564"/>
      <c r="D37" s="564"/>
      <c r="E37" s="564"/>
      <c r="F37" s="296"/>
      <c r="G37" s="296"/>
      <c r="H37" s="751"/>
      <c r="I37" s="751"/>
      <c r="J37" s="751"/>
      <c r="K37" s="751"/>
      <c r="L37" s="751"/>
      <c r="M37" s="751"/>
      <c r="N37" s="751"/>
      <c r="O37" s="751"/>
      <c r="P37" s="751"/>
      <c r="Q37" s="751"/>
      <c r="R37" s="751"/>
    </row>
    <row r="38" spans="1:18" s="279" customFormat="1" ht="18" customHeight="1">
      <c r="A38" s="290"/>
      <c r="B38" s="293"/>
      <c r="C38" s="293"/>
      <c r="D38" s="290"/>
      <c r="E38" s="293"/>
      <c r="F38" s="290"/>
      <c r="G38" s="290"/>
      <c r="H38" s="290"/>
      <c r="I38" s="536"/>
      <c r="J38" s="536"/>
      <c r="K38" s="536"/>
      <c r="L38" s="292"/>
      <c r="M38" s="291"/>
      <c r="N38" s="291"/>
      <c r="O38" s="290"/>
      <c r="P38" s="290"/>
      <c r="Q38" s="290"/>
      <c r="R38" s="282"/>
    </row>
    <row r="39" spans="1:18" s="279" customFormat="1" ht="18" customHeight="1">
      <c r="A39" s="754"/>
      <c r="B39" s="754"/>
      <c r="C39" s="754"/>
      <c r="D39" s="754"/>
      <c r="E39" s="754"/>
      <c r="F39" s="754"/>
      <c r="G39" s="754"/>
      <c r="H39" s="754"/>
      <c r="I39" s="754"/>
      <c r="J39" s="754"/>
      <c r="K39" s="754"/>
      <c r="L39" s="754"/>
      <c r="M39" s="754"/>
      <c r="N39" s="754"/>
      <c r="O39" s="754"/>
      <c r="P39" s="754"/>
      <c r="Q39" s="754"/>
      <c r="R39" s="282"/>
    </row>
    <row r="40" spans="1:18" s="279" customFormat="1" ht="18" customHeight="1">
      <c r="A40" s="751"/>
      <c r="B40" s="751"/>
      <c r="C40" s="751"/>
      <c r="D40" s="751"/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1"/>
      <c r="P40" s="751"/>
      <c r="Q40" s="751"/>
      <c r="R40" s="282"/>
    </row>
    <row r="41" spans="1:18" s="279" customFormat="1">
      <c r="B41" s="289"/>
      <c r="C41" s="289"/>
      <c r="D41" s="282"/>
      <c r="E41" s="288"/>
      <c r="F41" s="749"/>
      <c r="G41" s="749"/>
      <c r="H41" s="749"/>
      <c r="I41" s="749"/>
      <c r="J41" s="749"/>
      <c r="K41" s="749"/>
      <c r="L41" s="749"/>
      <c r="M41" s="749"/>
      <c r="N41" s="749"/>
      <c r="O41" s="749"/>
      <c r="P41" s="749"/>
      <c r="Q41" s="749"/>
      <c r="R41" s="282"/>
    </row>
    <row r="49" spans="16:16">
      <c r="P49" s="545">
        <f>4858.9+1410.5</f>
        <v>6269.4</v>
      </c>
    </row>
  </sheetData>
  <mergeCells count="42">
    <mergeCell ref="F41:Q41"/>
    <mergeCell ref="A37:B37"/>
    <mergeCell ref="H37:R37"/>
    <mergeCell ref="A39:E39"/>
    <mergeCell ref="F39:Q39"/>
    <mergeCell ref="A40:E40"/>
    <mergeCell ref="F40:Q40"/>
    <mergeCell ref="A29:E29"/>
    <mergeCell ref="A30:E30"/>
    <mergeCell ref="H30:R30"/>
    <mergeCell ref="A31:B31"/>
    <mergeCell ref="H31:R31"/>
    <mergeCell ref="H32:R32"/>
    <mergeCell ref="O9:O11"/>
    <mergeCell ref="P9:P11"/>
    <mergeCell ref="G10:G11"/>
    <mergeCell ref="H10:H11"/>
    <mergeCell ref="I10:I11"/>
    <mergeCell ref="J10:J11"/>
    <mergeCell ref="K10:K11"/>
    <mergeCell ref="N9:N11"/>
    <mergeCell ref="N6:R6"/>
    <mergeCell ref="A7:A11"/>
    <mergeCell ref="B7:B11"/>
    <mergeCell ref="C7:C11"/>
    <mergeCell ref="D7:K7"/>
    <mergeCell ref="L7:P8"/>
    <mergeCell ref="Q7:Q11"/>
    <mergeCell ref="R7:R11"/>
    <mergeCell ref="D8:K8"/>
    <mergeCell ref="D9:D11"/>
    <mergeCell ref="E9:E11"/>
    <mergeCell ref="F9:F11"/>
    <mergeCell ref="G9:K9"/>
    <mergeCell ref="L9:L11"/>
    <mergeCell ref="M9:M11"/>
    <mergeCell ref="A5:R5"/>
    <mergeCell ref="A1:G1"/>
    <mergeCell ref="H1:R1"/>
    <mergeCell ref="A2:G2"/>
    <mergeCell ref="H2:R2"/>
    <mergeCell ref="A4:R4"/>
  </mergeCells>
  <pageMargins left="0.2" right="0.2" top="1" bottom="0.75" header="0.05" footer="0.05"/>
  <pageSetup paperSize="9" scale="84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workbookViewId="0">
      <selection activeCell="H10" sqref="H10:H11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36.75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37.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s="279" customFormat="1" ht="27.75" hidden="1" customHeight="1">
      <c r="A12" s="563">
        <v>2</v>
      </c>
      <c r="B12" s="562">
        <v>3</v>
      </c>
      <c r="C12" s="753"/>
      <c r="D12" s="562">
        <f>B12+1</f>
        <v>4</v>
      </c>
      <c r="E12" s="562">
        <f t="shared" ref="E12" si="0">D12+1</f>
        <v>5</v>
      </c>
      <c r="F12" s="562">
        <v>6</v>
      </c>
      <c r="G12" s="562">
        <v>7</v>
      </c>
      <c r="H12" s="562">
        <v>8</v>
      </c>
      <c r="I12" s="565">
        <v>9</v>
      </c>
      <c r="J12" s="565">
        <v>10</v>
      </c>
      <c r="K12" s="565">
        <v>11</v>
      </c>
      <c r="L12" s="565">
        <v>12</v>
      </c>
      <c r="M12" s="565">
        <v>13</v>
      </c>
      <c r="N12" s="565">
        <v>14</v>
      </c>
      <c r="O12" s="565">
        <v>15</v>
      </c>
      <c r="P12" s="565">
        <v>16</v>
      </c>
      <c r="Q12" s="565">
        <v>17</v>
      </c>
      <c r="R12" s="752"/>
    </row>
    <row r="13" spans="1:18" ht="60" customHeight="1">
      <c r="A13" s="539">
        <v>1</v>
      </c>
      <c r="B13" s="540" t="s">
        <v>552</v>
      </c>
      <c r="C13" s="540" t="s">
        <v>562</v>
      </c>
      <c r="D13" s="541">
        <v>1</v>
      </c>
      <c r="E13" s="541">
        <v>47</v>
      </c>
      <c r="F13" s="542">
        <v>557.4</v>
      </c>
      <c r="G13" s="542">
        <v>158.5</v>
      </c>
      <c r="H13" s="546">
        <v>18.2</v>
      </c>
      <c r="I13" s="547"/>
      <c r="J13" s="547">
        <v>18.2</v>
      </c>
      <c r="K13" s="543" t="s">
        <v>64</v>
      </c>
      <c r="L13" s="541">
        <v>19</v>
      </c>
      <c r="M13" s="541">
        <v>152</v>
      </c>
      <c r="N13" s="548">
        <v>548</v>
      </c>
      <c r="O13" s="549" t="s">
        <v>568</v>
      </c>
      <c r="P13" s="550"/>
      <c r="Q13" s="569">
        <v>206</v>
      </c>
      <c r="R13" s="570" t="s">
        <v>551</v>
      </c>
    </row>
    <row r="14" spans="1:18" s="279" customFormat="1" ht="18" customHeight="1">
      <c r="A14" s="751"/>
      <c r="B14" s="751"/>
      <c r="C14" s="564"/>
      <c r="D14" s="297"/>
      <c r="E14" s="564"/>
      <c r="F14" s="538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</row>
    <row r="15" spans="1:18" s="279" customFormat="1" ht="21" customHeight="1">
      <c r="A15" s="564"/>
      <c r="B15" s="310"/>
      <c r="C15" s="310"/>
      <c r="D15" s="564"/>
      <c r="E15" s="310"/>
      <c r="F15" s="538"/>
      <c r="G15" s="309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1"/>
    </row>
    <row r="16" spans="1:18" s="302" customFormat="1" ht="21" customHeight="1">
      <c r="A16" s="297"/>
      <c r="B16" s="301"/>
      <c r="C16" s="301"/>
      <c r="D16" s="297"/>
      <c r="E16" s="306"/>
      <c r="F16" s="538"/>
      <c r="G16" s="307"/>
      <c r="H16" s="307"/>
      <c r="I16" s="305"/>
      <c r="J16" s="305"/>
      <c r="K16" s="305"/>
      <c r="L16" s="299"/>
      <c r="M16" s="298"/>
      <c r="N16" s="303"/>
      <c r="O16" s="297"/>
      <c r="P16" s="297"/>
      <c r="Q16" s="297"/>
      <c r="R16" s="282"/>
    </row>
    <row r="17" spans="1:18" s="302" customFormat="1" ht="21" customHeight="1">
      <c r="A17" s="297"/>
      <c r="B17" s="301"/>
      <c r="C17" s="301"/>
      <c r="D17" s="297"/>
      <c r="E17" s="306"/>
      <c r="F17" s="538"/>
      <c r="G17" s="303"/>
      <c r="H17" s="303"/>
      <c r="I17" s="305"/>
      <c r="J17" s="305"/>
      <c r="K17" s="305"/>
      <c r="L17" s="299"/>
      <c r="M17" s="298"/>
      <c r="N17" s="303"/>
      <c r="O17" s="297"/>
      <c r="P17" s="297"/>
      <c r="Q17" s="297"/>
      <c r="R17" s="282"/>
    </row>
    <row r="18" spans="1:18" s="302" customFormat="1" ht="21" customHeight="1">
      <c r="A18" s="297"/>
      <c r="B18" s="301"/>
      <c r="C18" s="301"/>
      <c r="D18" s="297"/>
      <c r="E18" s="304"/>
      <c r="F18" s="297"/>
      <c r="G18" s="297"/>
      <c r="H18" s="297"/>
      <c r="I18" s="305"/>
      <c r="J18" s="305"/>
      <c r="K18" s="305"/>
      <c r="L18" s="299"/>
      <c r="M18" s="298"/>
      <c r="N18" s="303"/>
      <c r="O18" s="297"/>
      <c r="P18" s="297"/>
      <c r="Q18" s="297"/>
      <c r="R18" s="282"/>
    </row>
    <row r="19" spans="1:18" s="279" customFormat="1" ht="21" customHeight="1">
      <c r="A19" s="297"/>
      <c r="B19" s="301"/>
      <c r="C19" s="301"/>
      <c r="D19" s="297"/>
      <c r="E19" s="301"/>
      <c r="F19" s="300"/>
      <c r="G19" s="300"/>
      <c r="H19" s="300"/>
      <c r="I19" s="305"/>
      <c r="J19" s="305"/>
      <c r="K19" s="305"/>
      <c r="L19" s="299"/>
      <c r="M19" s="298"/>
      <c r="N19" s="303"/>
      <c r="O19" s="297"/>
      <c r="P19" s="297"/>
      <c r="Q19" s="297"/>
      <c r="R19" s="282"/>
    </row>
    <row r="20" spans="1:18" s="279" customFormat="1" ht="21" customHeight="1">
      <c r="A20" s="751"/>
      <c r="B20" s="751"/>
      <c r="C20" s="564"/>
      <c r="D20" s="564"/>
      <c r="E20" s="564"/>
      <c r="F20" s="296"/>
      <c r="G20" s="296"/>
      <c r="H20" s="751"/>
      <c r="I20" s="751"/>
      <c r="J20" s="751"/>
      <c r="K20" s="751"/>
      <c r="L20" s="751"/>
      <c r="M20" s="751"/>
      <c r="N20" s="751"/>
      <c r="O20" s="751"/>
      <c r="P20" s="751"/>
      <c r="Q20" s="751"/>
      <c r="R20" s="751"/>
    </row>
    <row r="21" spans="1:18" s="279" customFormat="1" ht="18" customHeight="1">
      <c r="A21" s="290"/>
      <c r="B21" s="293"/>
      <c r="C21" s="293"/>
      <c r="D21" s="290"/>
      <c r="E21" s="293"/>
      <c r="F21" s="290"/>
      <c r="G21" s="290"/>
      <c r="H21" s="290"/>
      <c r="I21" s="536"/>
      <c r="J21" s="536"/>
      <c r="K21" s="536"/>
      <c r="L21" s="292"/>
      <c r="M21" s="291"/>
      <c r="N21" s="291"/>
      <c r="O21" s="290"/>
      <c r="P21" s="290"/>
      <c r="Q21" s="290"/>
      <c r="R21" s="282"/>
    </row>
    <row r="22" spans="1:18" s="279" customFormat="1" ht="18" customHeight="1">
      <c r="A22" s="754"/>
      <c r="B22" s="754"/>
      <c r="C22" s="754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282"/>
    </row>
    <row r="23" spans="1:18" s="279" customFormat="1" ht="18" customHeight="1">
      <c r="A23" s="751"/>
      <c r="B23" s="751"/>
      <c r="C23" s="751"/>
      <c r="D23" s="751"/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282"/>
    </row>
    <row r="24" spans="1:18" s="279" customFormat="1">
      <c r="B24" s="289"/>
      <c r="C24" s="289"/>
      <c r="D24" s="282"/>
      <c r="E24" s="288"/>
      <c r="F24" s="749"/>
      <c r="G24" s="749"/>
      <c r="H24" s="749"/>
      <c r="I24" s="749"/>
      <c r="J24" s="749"/>
      <c r="K24" s="749"/>
      <c r="L24" s="749"/>
      <c r="M24" s="749"/>
      <c r="N24" s="749"/>
      <c r="O24" s="749"/>
      <c r="P24" s="749"/>
      <c r="Q24" s="749"/>
      <c r="R24" s="282"/>
    </row>
    <row r="32" spans="1:18">
      <c r="P32" s="545">
        <f>4858.9+1410.5</f>
        <v>6269.4</v>
      </c>
    </row>
  </sheetData>
  <mergeCells count="39">
    <mergeCell ref="F24:Q24"/>
    <mergeCell ref="A20:B20"/>
    <mergeCell ref="H20:R20"/>
    <mergeCell ref="A22:E22"/>
    <mergeCell ref="F22:Q22"/>
    <mergeCell ref="A23:E23"/>
    <mergeCell ref="F23:Q23"/>
    <mergeCell ref="A14:B14"/>
    <mergeCell ref="H14:R14"/>
    <mergeCell ref="H15:R15"/>
    <mergeCell ref="O9:O11"/>
    <mergeCell ref="P9:P11"/>
    <mergeCell ref="G10:G11"/>
    <mergeCell ref="H10:H11"/>
    <mergeCell ref="I10:I11"/>
    <mergeCell ref="J10:J11"/>
    <mergeCell ref="K10:K11"/>
    <mergeCell ref="E9:E11"/>
    <mergeCell ref="F9:F11"/>
    <mergeCell ref="G9:K9"/>
    <mergeCell ref="L9:L11"/>
    <mergeCell ref="M9:M11"/>
    <mergeCell ref="N9:N11"/>
    <mergeCell ref="N6:R6"/>
    <mergeCell ref="A7:A11"/>
    <mergeCell ref="B7:B11"/>
    <mergeCell ref="C7:C12"/>
    <mergeCell ref="D7:K7"/>
    <mergeCell ref="L7:P8"/>
    <mergeCell ref="Q7:Q11"/>
    <mergeCell ref="R7:R12"/>
    <mergeCell ref="D8:K8"/>
    <mergeCell ref="D9:D11"/>
    <mergeCell ref="A5:R5"/>
    <mergeCell ref="A1:G1"/>
    <mergeCell ref="H1:R1"/>
    <mergeCell ref="A2:G2"/>
    <mergeCell ref="H2:R2"/>
    <mergeCell ref="A4:R4"/>
  </mergeCells>
  <pageMargins left="0.2" right="0.2" top="1" bottom="0.5" header="0" footer="0.05"/>
  <pageSetup paperSize="9" scale="84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workbookViewId="0">
      <selection activeCell="C13" sqref="C13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36.75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37.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s="279" customFormat="1" ht="27.75" hidden="1" customHeight="1">
      <c r="A12" s="563">
        <v>2</v>
      </c>
      <c r="B12" s="562">
        <v>3</v>
      </c>
      <c r="C12" s="753"/>
      <c r="D12" s="562">
        <f>B12+1</f>
        <v>4</v>
      </c>
      <c r="E12" s="562">
        <f t="shared" ref="E12" si="0">D12+1</f>
        <v>5</v>
      </c>
      <c r="F12" s="562">
        <v>6</v>
      </c>
      <c r="G12" s="562">
        <v>7</v>
      </c>
      <c r="H12" s="562">
        <v>8</v>
      </c>
      <c r="I12" s="565">
        <v>9</v>
      </c>
      <c r="J12" s="565">
        <v>10</v>
      </c>
      <c r="K12" s="565">
        <v>11</v>
      </c>
      <c r="L12" s="565">
        <v>12</v>
      </c>
      <c r="M12" s="565">
        <v>13</v>
      </c>
      <c r="N12" s="565">
        <v>14</v>
      </c>
      <c r="O12" s="565">
        <v>15</v>
      </c>
      <c r="P12" s="565">
        <v>16</v>
      </c>
      <c r="Q12" s="565">
        <v>17</v>
      </c>
      <c r="R12" s="752"/>
    </row>
    <row r="13" spans="1:18" ht="60" customHeight="1">
      <c r="A13" s="539">
        <v>1</v>
      </c>
      <c r="B13" s="540" t="s">
        <v>553</v>
      </c>
      <c r="C13" s="540" t="s">
        <v>563</v>
      </c>
      <c r="D13" s="541">
        <v>2</v>
      </c>
      <c r="E13" s="541">
        <v>1</v>
      </c>
      <c r="F13" s="542">
        <v>400.1</v>
      </c>
      <c r="G13" s="542">
        <v>35.4</v>
      </c>
      <c r="H13" s="546">
        <v>35.5</v>
      </c>
      <c r="I13" s="547"/>
      <c r="J13" s="547">
        <v>35.5</v>
      </c>
      <c r="K13" s="543" t="s">
        <v>44</v>
      </c>
      <c r="L13" s="541">
        <v>17</v>
      </c>
      <c r="M13" s="541">
        <v>475</v>
      </c>
      <c r="N13" s="548">
        <v>404</v>
      </c>
      <c r="O13" s="549" t="s">
        <v>569</v>
      </c>
      <c r="P13" s="550"/>
      <c r="Q13" s="569">
        <v>213</v>
      </c>
      <c r="R13" s="570" t="s">
        <v>551</v>
      </c>
    </row>
    <row r="14" spans="1:18" s="279" customFormat="1" ht="18" customHeight="1">
      <c r="A14" s="751"/>
      <c r="B14" s="751"/>
      <c r="C14" s="564"/>
      <c r="D14" s="297"/>
      <c r="E14" s="564"/>
      <c r="F14" s="538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</row>
    <row r="15" spans="1:18" s="279" customFormat="1" ht="21" customHeight="1">
      <c r="A15" s="564"/>
      <c r="B15" s="310"/>
      <c r="C15" s="310"/>
      <c r="D15" s="564"/>
      <c r="E15" s="310"/>
      <c r="F15" s="538"/>
      <c r="G15" s="309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1"/>
    </row>
    <row r="16" spans="1:18" s="302" customFormat="1" ht="21" customHeight="1">
      <c r="A16" s="297"/>
      <c r="B16" s="301"/>
      <c r="C16" s="301"/>
      <c r="D16" s="297"/>
      <c r="E16" s="306"/>
      <c r="F16" s="538"/>
      <c r="G16" s="307"/>
      <c r="H16" s="307"/>
      <c r="I16" s="305"/>
      <c r="J16" s="305"/>
      <c r="K16" s="305"/>
      <c r="L16" s="299"/>
      <c r="M16" s="298"/>
      <c r="N16" s="303"/>
      <c r="O16" s="297"/>
      <c r="P16" s="297"/>
      <c r="Q16" s="297"/>
      <c r="R16" s="282"/>
    </row>
    <row r="17" spans="1:18" s="302" customFormat="1" ht="21" customHeight="1">
      <c r="A17" s="297"/>
      <c r="B17" s="301"/>
      <c r="C17" s="301"/>
      <c r="D17" s="297"/>
      <c r="E17" s="306"/>
      <c r="F17" s="538"/>
      <c r="G17" s="303"/>
      <c r="H17" s="303"/>
      <c r="I17" s="305"/>
      <c r="J17" s="305"/>
      <c r="K17" s="305"/>
      <c r="L17" s="299"/>
      <c r="M17" s="298"/>
      <c r="N17" s="303"/>
      <c r="O17" s="297"/>
      <c r="P17" s="297"/>
      <c r="Q17" s="297"/>
      <c r="R17" s="282"/>
    </row>
    <row r="18" spans="1:18" s="302" customFormat="1" ht="21" customHeight="1">
      <c r="A18" s="297"/>
      <c r="B18" s="301"/>
      <c r="C18" s="301"/>
      <c r="D18" s="297"/>
      <c r="E18" s="304"/>
      <c r="F18" s="297"/>
      <c r="G18" s="297"/>
      <c r="H18" s="297"/>
      <c r="I18" s="305"/>
      <c r="J18" s="305"/>
      <c r="K18" s="305"/>
      <c r="L18" s="299"/>
      <c r="M18" s="298"/>
      <c r="N18" s="303"/>
      <c r="O18" s="297"/>
      <c r="P18" s="297"/>
      <c r="Q18" s="297"/>
      <c r="R18" s="282"/>
    </row>
    <row r="19" spans="1:18" s="279" customFormat="1" ht="21" customHeight="1">
      <c r="A19" s="297"/>
      <c r="B19" s="301"/>
      <c r="C19" s="301"/>
      <c r="D19" s="297"/>
      <c r="E19" s="301"/>
      <c r="F19" s="300"/>
      <c r="G19" s="300"/>
      <c r="H19" s="300"/>
      <c r="I19" s="305"/>
      <c r="J19" s="305"/>
      <c r="K19" s="305"/>
      <c r="L19" s="299"/>
      <c r="M19" s="298"/>
      <c r="N19" s="303"/>
      <c r="O19" s="297"/>
      <c r="P19" s="297"/>
      <c r="Q19" s="297"/>
      <c r="R19" s="282"/>
    </row>
    <row r="20" spans="1:18" s="279" customFormat="1" ht="21" customHeight="1">
      <c r="A20" s="751"/>
      <c r="B20" s="751"/>
      <c r="C20" s="564"/>
      <c r="D20" s="564"/>
      <c r="E20" s="564"/>
      <c r="F20" s="296"/>
      <c r="G20" s="296"/>
      <c r="H20" s="751"/>
      <c r="I20" s="751"/>
      <c r="J20" s="751"/>
      <c r="K20" s="751"/>
      <c r="L20" s="751"/>
      <c r="M20" s="751"/>
      <c r="N20" s="751"/>
      <c r="O20" s="751"/>
      <c r="P20" s="751"/>
      <c r="Q20" s="751"/>
      <c r="R20" s="751"/>
    </row>
    <row r="21" spans="1:18" s="279" customFormat="1" ht="18" customHeight="1">
      <c r="A21" s="290"/>
      <c r="B21" s="293"/>
      <c r="C21" s="293"/>
      <c r="D21" s="290"/>
      <c r="E21" s="293"/>
      <c r="F21" s="290"/>
      <c r="G21" s="290"/>
      <c r="H21" s="290"/>
      <c r="I21" s="536"/>
      <c r="J21" s="536"/>
      <c r="K21" s="536"/>
      <c r="L21" s="292"/>
      <c r="M21" s="291"/>
      <c r="N21" s="291"/>
      <c r="O21" s="290"/>
      <c r="P21" s="290"/>
      <c r="Q21" s="290"/>
      <c r="R21" s="282"/>
    </row>
    <row r="22" spans="1:18" s="279" customFormat="1" ht="18" customHeight="1">
      <c r="A22" s="754"/>
      <c r="B22" s="754"/>
      <c r="C22" s="754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282"/>
    </row>
    <row r="23" spans="1:18" s="279" customFormat="1" ht="18" customHeight="1">
      <c r="A23" s="751"/>
      <c r="B23" s="751"/>
      <c r="C23" s="751"/>
      <c r="D23" s="751"/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282"/>
    </row>
    <row r="24" spans="1:18" s="279" customFormat="1">
      <c r="B24" s="289"/>
      <c r="C24" s="289"/>
      <c r="D24" s="282"/>
      <c r="E24" s="288"/>
      <c r="F24" s="749"/>
      <c r="G24" s="749"/>
      <c r="H24" s="749"/>
      <c r="I24" s="749"/>
      <c r="J24" s="749"/>
      <c r="K24" s="749"/>
      <c r="L24" s="749"/>
      <c r="M24" s="749"/>
      <c r="N24" s="749"/>
      <c r="O24" s="749"/>
      <c r="P24" s="749"/>
      <c r="Q24" s="749"/>
      <c r="R24" s="282"/>
    </row>
    <row r="32" spans="1:18">
      <c r="P32" s="545">
        <f>4858.9+1410.5</f>
        <v>6269.4</v>
      </c>
    </row>
  </sheetData>
  <mergeCells count="39">
    <mergeCell ref="F24:Q24"/>
    <mergeCell ref="A20:B20"/>
    <mergeCell ref="H20:R20"/>
    <mergeCell ref="A22:E22"/>
    <mergeCell ref="F22:Q22"/>
    <mergeCell ref="A23:E23"/>
    <mergeCell ref="F23:Q23"/>
    <mergeCell ref="A14:B14"/>
    <mergeCell ref="H14:R14"/>
    <mergeCell ref="H15:R15"/>
    <mergeCell ref="O9:O11"/>
    <mergeCell ref="P9:P11"/>
    <mergeCell ref="G10:G11"/>
    <mergeCell ref="H10:H11"/>
    <mergeCell ref="I10:I11"/>
    <mergeCell ref="J10:J11"/>
    <mergeCell ref="K10:K11"/>
    <mergeCell ref="E9:E11"/>
    <mergeCell ref="F9:F11"/>
    <mergeCell ref="G9:K9"/>
    <mergeCell ref="L9:L11"/>
    <mergeCell ref="M9:M11"/>
    <mergeCell ref="N9:N11"/>
    <mergeCell ref="N6:R6"/>
    <mergeCell ref="A7:A11"/>
    <mergeCell ref="B7:B11"/>
    <mergeCell ref="C7:C12"/>
    <mergeCell ref="D7:K7"/>
    <mergeCell ref="L7:P8"/>
    <mergeCell ref="Q7:Q11"/>
    <mergeCell ref="R7:R12"/>
    <mergeCell ref="D8:K8"/>
    <mergeCell ref="D9:D11"/>
    <mergeCell ref="A5:R5"/>
    <mergeCell ref="A1:G1"/>
    <mergeCell ref="H1:R1"/>
    <mergeCell ref="A2:G2"/>
    <mergeCell ref="H2:R2"/>
    <mergeCell ref="A4:R4"/>
  </mergeCells>
  <pageMargins left="0.2" right="0.2" top="1" bottom="0.75" header="0.05" footer="0.05"/>
  <pageSetup paperSize="9" scale="84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3"/>
  <sheetViews>
    <sheetView workbookViewId="0">
      <selection activeCell="A4" sqref="A4:XFD4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53.4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28.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s="279" customFormat="1" ht="28.5" customHeight="1">
      <c r="A12" s="574">
        <v>1</v>
      </c>
      <c r="B12" s="575" t="s">
        <v>554</v>
      </c>
      <c r="C12" s="575" t="s">
        <v>563</v>
      </c>
      <c r="D12" s="575">
        <v>2</v>
      </c>
      <c r="E12" s="575">
        <v>2</v>
      </c>
      <c r="F12" s="576">
        <v>702.7</v>
      </c>
      <c r="G12" s="575">
        <v>310.2</v>
      </c>
      <c r="H12" s="575">
        <v>54.5</v>
      </c>
      <c r="I12" s="577"/>
      <c r="J12" s="577">
        <v>54.5</v>
      </c>
      <c r="K12" s="577" t="s">
        <v>44</v>
      </c>
      <c r="L12" s="575">
        <v>17</v>
      </c>
      <c r="M12" s="575">
        <v>476</v>
      </c>
      <c r="N12" s="578">
        <v>692</v>
      </c>
      <c r="O12" s="575" t="s">
        <v>569</v>
      </c>
      <c r="P12" s="575"/>
      <c r="Q12" s="575">
        <v>214</v>
      </c>
      <c r="R12" s="579" t="s">
        <v>551</v>
      </c>
    </row>
    <row r="13" spans="1:18" s="279" customFormat="1" ht="28.5" customHeight="1">
      <c r="A13" s="574"/>
      <c r="B13" s="575"/>
      <c r="C13" s="575"/>
      <c r="D13" s="575">
        <v>2</v>
      </c>
      <c r="E13" s="575">
        <v>3</v>
      </c>
      <c r="F13" s="576">
        <v>1396.9</v>
      </c>
      <c r="G13" s="575">
        <v>314.7</v>
      </c>
      <c r="H13" s="575">
        <v>89.1</v>
      </c>
      <c r="I13" s="577"/>
      <c r="J13" s="577">
        <v>89.1</v>
      </c>
      <c r="K13" s="577" t="s">
        <v>44</v>
      </c>
      <c r="L13" s="575">
        <v>17</v>
      </c>
      <c r="M13" s="575">
        <v>477</v>
      </c>
      <c r="N13" s="578">
        <v>1376</v>
      </c>
      <c r="O13" s="575" t="s">
        <v>569</v>
      </c>
      <c r="P13" s="575"/>
      <c r="Q13" s="575">
        <v>215</v>
      </c>
      <c r="R13" s="579" t="s">
        <v>551</v>
      </c>
    </row>
    <row r="14" spans="1:18" ht="38.25" customHeight="1">
      <c r="A14" s="539"/>
      <c r="B14" s="540" t="s">
        <v>570</v>
      </c>
      <c r="C14" s="540"/>
      <c r="D14" s="541"/>
      <c r="E14" s="541"/>
      <c r="F14" s="542"/>
      <c r="G14" s="542"/>
      <c r="H14" s="546"/>
      <c r="I14" s="547"/>
      <c r="J14" s="580">
        <f>SUM(J12:J13)</f>
        <v>143.6</v>
      </c>
      <c r="K14" s="543"/>
      <c r="L14" s="541"/>
      <c r="M14" s="541"/>
      <c r="N14" s="548"/>
      <c r="O14" s="549"/>
      <c r="P14" s="550"/>
      <c r="Q14" s="569"/>
      <c r="R14" s="570"/>
    </row>
    <row r="15" spans="1:18" s="279" customFormat="1" ht="18" customHeight="1">
      <c r="A15" s="751"/>
      <c r="B15" s="751"/>
      <c r="C15" s="564"/>
      <c r="D15" s="297"/>
      <c r="E15" s="564"/>
      <c r="F15" s="538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1"/>
    </row>
    <row r="16" spans="1:18" s="279" customFormat="1" ht="21" customHeight="1">
      <c r="A16" s="564"/>
      <c r="B16" s="310"/>
      <c r="C16" s="310"/>
      <c r="D16" s="564"/>
      <c r="E16" s="310"/>
      <c r="F16" s="538"/>
      <c r="G16" s="309"/>
      <c r="H16" s="751"/>
      <c r="I16" s="751"/>
      <c r="J16" s="751"/>
      <c r="K16" s="751"/>
      <c r="L16" s="751"/>
      <c r="M16" s="751"/>
      <c r="N16" s="751"/>
      <c r="O16" s="751"/>
      <c r="P16" s="751"/>
      <c r="Q16" s="751"/>
      <c r="R16" s="751"/>
    </row>
    <row r="17" spans="1:18" s="302" customFormat="1" ht="21" customHeight="1">
      <c r="A17" s="297"/>
      <c r="B17" s="301"/>
      <c r="C17" s="301"/>
      <c r="D17" s="297"/>
      <c r="E17" s="306"/>
      <c r="F17" s="538"/>
      <c r="G17" s="307"/>
      <c r="H17" s="307"/>
      <c r="I17" s="305"/>
      <c r="J17" s="305"/>
      <c r="K17" s="305"/>
      <c r="L17" s="299"/>
      <c r="M17" s="298"/>
      <c r="N17" s="303"/>
      <c r="O17" s="297"/>
      <c r="P17" s="297"/>
      <c r="Q17" s="297"/>
      <c r="R17" s="282"/>
    </row>
    <row r="18" spans="1:18" s="302" customFormat="1" ht="21" customHeight="1">
      <c r="A18" s="297"/>
      <c r="B18" s="301"/>
      <c r="C18" s="301"/>
      <c r="D18" s="297"/>
      <c r="E18" s="306"/>
      <c r="F18" s="538"/>
      <c r="G18" s="303"/>
      <c r="H18" s="303"/>
      <c r="I18" s="305"/>
      <c r="J18" s="305"/>
      <c r="K18" s="305"/>
      <c r="L18" s="299"/>
      <c r="M18" s="298"/>
      <c r="N18" s="303"/>
      <c r="O18" s="297"/>
      <c r="P18" s="297"/>
      <c r="Q18" s="297"/>
      <c r="R18" s="282"/>
    </row>
    <row r="19" spans="1:18" s="302" customFormat="1" ht="21" customHeight="1">
      <c r="A19" s="297"/>
      <c r="B19" s="301"/>
      <c r="C19" s="301"/>
      <c r="D19" s="297"/>
      <c r="E19" s="304"/>
      <c r="F19" s="297"/>
      <c r="G19" s="297"/>
      <c r="H19" s="297"/>
      <c r="I19" s="305"/>
      <c r="J19" s="305"/>
      <c r="K19" s="305"/>
      <c r="L19" s="299"/>
      <c r="M19" s="298"/>
      <c r="N19" s="303"/>
      <c r="O19" s="297"/>
      <c r="P19" s="297"/>
      <c r="Q19" s="297"/>
      <c r="R19" s="282"/>
    </row>
    <row r="20" spans="1:18" s="279" customFormat="1" ht="21" customHeight="1">
      <c r="A20" s="297"/>
      <c r="B20" s="301"/>
      <c r="C20" s="301"/>
      <c r="D20" s="297"/>
      <c r="E20" s="301"/>
      <c r="F20" s="300"/>
      <c r="G20" s="300"/>
      <c r="H20" s="300"/>
      <c r="I20" s="305"/>
      <c r="J20" s="305"/>
      <c r="K20" s="305"/>
      <c r="L20" s="299"/>
      <c r="M20" s="298"/>
      <c r="N20" s="303"/>
      <c r="O20" s="297"/>
      <c r="P20" s="297"/>
      <c r="Q20" s="297"/>
      <c r="R20" s="282"/>
    </row>
    <row r="21" spans="1:18" s="279" customFormat="1" ht="21" customHeight="1">
      <c r="A21" s="751"/>
      <c r="B21" s="751"/>
      <c r="C21" s="564"/>
      <c r="D21" s="564"/>
      <c r="E21" s="564"/>
      <c r="F21" s="296"/>
      <c r="G21" s="296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</row>
    <row r="22" spans="1:18" s="279" customFormat="1" ht="18" customHeight="1">
      <c r="A22" s="290"/>
      <c r="B22" s="293"/>
      <c r="C22" s="293"/>
      <c r="D22" s="290"/>
      <c r="E22" s="293"/>
      <c r="F22" s="290"/>
      <c r="G22" s="290"/>
      <c r="H22" s="290"/>
      <c r="I22" s="536"/>
      <c r="J22" s="536"/>
      <c r="K22" s="536"/>
      <c r="L22" s="292"/>
      <c r="M22" s="291"/>
      <c r="N22" s="291"/>
      <c r="O22" s="290"/>
      <c r="P22" s="290"/>
      <c r="Q22" s="290"/>
      <c r="R22" s="282"/>
    </row>
    <row r="23" spans="1:18" s="279" customFormat="1" ht="18" customHeight="1">
      <c r="A23" s="754"/>
      <c r="B23" s="754"/>
      <c r="C23" s="754"/>
      <c r="D23" s="754"/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O23" s="754"/>
      <c r="P23" s="754"/>
      <c r="Q23" s="754"/>
      <c r="R23" s="282"/>
    </row>
    <row r="24" spans="1:18" s="279" customFormat="1" ht="18" customHeight="1">
      <c r="A24" s="751"/>
      <c r="B24" s="751"/>
      <c r="C24" s="751"/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51"/>
      <c r="Q24" s="751"/>
      <c r="R24" s="282"/>
    </row>
    <row r="25" spans="1:18" s="279" customFormat="1">
      <c r="B25" s="289"/>
      <c r="C25" s="289"/>
      <c r="D25" s="282"/>
      <c r="E25" s="288"/>
      <c r="F25" s="749"/>
      <c r="G25" s="749"/>
      <c r="H25" s="749"/>
      <c r="I25" s="749"/>
      <c r="J25" s="749"/>
      <c r="K25" s="749"/>
      <c r="L25" s="749"/>
      <c r="M25" s="749"/>
      <c r="N25" s="749"/>
      <c r="O25" s="749"/>
      <c r="P25" s="749"/>
      <c r="Q25" s="749"/>
      <c r="R25" s="282"/>
    </row>
    <row r="33" spans="16:16">
      <c r="P33" s="545">
        <f>4858.9+1410.5</f>
        <v>6269.4</v>
      </c>
    </row>
  </sheetData>
  <mergeCells count="39">
    <mergeCell ref="F25:Q25"/>
    <mergeCell ref="A21:B21"/>
    <mergeCell ref="H21:R21"/>
    <mergeCell ref="A23:E23"/>
    <mergeCell ref="F23:Q23"/>
    <mergeCell ref="A24:E24"/>
    <mergeCell ref="F24:Q24"/>
    <mergeCell ref="A15:B15"/>
    <mergeCell ref="H15:R15"/>
    <mergeCell ref="H16:R16"/>
    <mergeCell ref="O9:O11"/>
    <mergeCell ref="P9:P11"/>
    <mergeCell ref="G10:G11"/>
    <mergeCell ref="H10:H11"/>
    <mergeCell ref="I10:I11"/>
    <mergeCell ref="J10:J11"/>
    <mergeCell ref="K10:K11"/>
    <mergeCell ref="E9:E11"/>
    <mergeCell ref="F9:F11"/>
    <mergeCell ref="G9:K9"/>
    <mergeCell ref="L9:L11"/>
    <mergeCell ref="M9:M11"/>
    <mergeCell ref="N9:N11"/>
    <mergeCell ref="N6:R6"/>
    <mergeCell ref="A7:A11"/>
    <mergeCell ref="B7:B11"/>
    <mergeCell ref="C7:C11"/>
    <mergeCell ref="D7:K7"/>
    <mergeCell ref="L7:P8"/>
    <mergeCell ref="Q7:Q11"/>
    <mergeCell ref="R7:R11"/>
    <mergeCell ref="D8:K8"/>
    <mergeCell ref="D9:D11"/>
    <mergeCell ref="A5:R5"/>
    <mergeCell ref="A1:G1"/>
    <mergeCell ref="H1:R1"/>
    <mergeCell ref="A2:G2"/>
    <mergeCell ref="H2:R2"/>
    <mergeCell ref="A4:R4"/>
  </mergeCells>
  <pageMargins left="0.2" right="0.2" top="1" bottom="0.5" header="0.05" footer="0.05"/>
  <pageSetup paperSize="9" scale="8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R30"/>
  <sheetViews>
    <sheetView topLeftCell="A7" zoomScaleNormal="100" workbookViewId="0">
      <selection activeCell="H26" sqref="H26"/>
    </sheetView>
  </sheetViews>
  <sheetFormatPr defaultRowHeight="15.6"/>
  <cols>
    <col min="1" max="1" width="6.44140625" style="364" customWidth="1"/>
    <col min="2" max="2" width="36.109375" style="366" customWidth="1"/>
    <col min="3" max="3" width="13.109375" style="364" customWidth="1"/>
    <col min="4" max="4" width="14.88671875" style="364" customWidth="1"/>
    <col min="5" max="5" width="14.88671875" style="365" customWidth="1"/>
    <col min="6" max="6" width="13.6640625" style="364" customWidth="1"/>
    <col min="7" max="7" width="7.6640625" style="364" customWidth="1"/>
    <col min="8" max="9" width="9.109375" style="364"/>
    <col min="10" max="10" width="19.5546875" style="364" customWidth="1"/>
    <col min="11" max="258" width="9.109375" style="364"/>
    <col min="259" max="259" width="6.44140625" style="364" customWidth="1"/>
    <col min="260" max="260" width="39.88671875" style="364" bestFit="1" customWidth="1"/>
    <col min="261" max="261" width="11.5546875" style="364" bestFit="1" customWidth="1"/>
    <col min="262" max="262" width="20.33203125" style="364" customWidth="1"/>
    <col min="263" max="263" width="9.109375" style="364"/>
    <col min="264" max="264" width="26.109375" style="364" customWidth="1"/>
    <col min="265" max="265" width="9.109375" style="364"/>
    <col min="266" max="266" width="13.88671875" style="364" customWidth="1"/>
    <col min="267" max="514" width="9.109375" style="364"/>
    <col min="515" max="515" width="6.44140625" style="364" customWidth="1"/>
    <col min="516" max="516" width="39.88671875" style="364" bestFit="1" customWidth="1"/>
    <col min="517" max="517" width="11.5546875" style="364" bestFit="1" customWidth="1"/>
    <col min="518" max="518" width="20.33203125" style="364" customWidth="1"/>
    <col min="519" max="519" width="9.109375" style="364"/>
    <col min="520" max="520" width="26.109375" style="364" customWidth="1"/>
    <col min="521" max="521" width="9.109375" style="364"/>
    <col min="522" max="522" width="13.88671875" style="364" customWidth="1"/>
    <col min="523" max="770" width="9.109375" style="364"/>
    <col min="771" max="771" width="6.44140625" style="364" customWidth="1"/>
    <col min="772" max="772" width="39.88671875" style="364" bestFit="1" customWidth="1"/>
    <col min="773" max="773" width="11.5546875" style="364" bestFit="1" customWidth="1"/>
    <col min="774" max="774" width="20.33203125" style="364" customWidth="1"/>
    <col min="775" max="775" width="9.109375" style="364"/>
    <col min="776" max="776" width="26.109375" style="364" customWidth="1"/>
    <col min="777" max="777" width="9.109375" style="364"/>
    <col min="778" max="778" width="13.88671875" style="364" customWidth="1"/>
    <col min="779" max="1026" width="9.109375" style="364"/>
    <col min="1027" max="1027" width="6.44140625" style="364" customWidth="1"/>
    <col min="1028" max="1028" width="39.88671875" style="364" bestFit="1" customWidth="1"/>
    <col min="1029" max="1029" width="11.5546875" style="364" bestFit="1" customWidth="1"/>
    <col min="1030" max="1030" width="20.33203125" style="364" customWidth="1"/>
    <col min="1031" max="1031" width="9.109375" style="364"/>
    <col min="1032" max="1032" width="26.109375" style="364" customWidth="1"/>
    <col min="1033" max="1033" width="9.109375" style="364"/>
    <col min="1034" max="1034" width="13.88671875" style="364" customWidth="1"/>
    <col min="1035" max="1282" width="9.109375" style="364"/>
    <col min="1283" max="1283" width="6.44140625" style="364" customWidth="1"/>
    <col min="1284" max="1284" width="39.88671875" style="364" bestFit="1" customWidth="1"/>
    <col min="1285" max="1285" width="11.5546875" style="364" bestFit="1" customWidth="1"/>
    <col min="1286" max="1286" width="20.33203125" style="364" customWidth="1"/>
    <col min="1287" max="1287" width="9.109375" style="364"/>
    <col min="1288" max="1288" width="26.109375" style="364" customWidth="1"/>
    <col min="1289" max="1289" width="9.109375" style="364"/>
    <col min="1290" max="1290" width="13.88671875" style="364" customWidth="1"/>
    <col min="1291" max="1538" width="9.109375" style="364"/>
    <col min="1539" max="1539" width="6.44140625" style="364" customWidth="1"/>
    <col min="1540" max="1540" width="39.88671875" style="364" bestFit="1" customWidth="1"/>
    <col min="1541" max="1541" width="11.5546875" style="364" bestFit="1" customWidth="1"/>
    <col min="1542" max="1542" width="20.33203125" style="364" customWidth="1"/>
    <col min="1543" max="1543" width="9.109375" style="364"/>
    <col min="1544" max="1544" width="26.109375" style="364" customWidth="1"/>
    <col min="1545" max="1545" width="9.109375" style="364"/>
    <col min="1546" max="1546" width="13.88671875" style="364" customWidth="1"/>
    <col min="1547" max="1794" width="9.109375" style="364"/>
    <col min="1795" max="1795" width="6.44140625" style="364" customWidth="1"/>
    <col min="1796" max="1796" width="39.88671875" style="364" bestFit="1" customWidth="1"/>
    <col min="1797" max="1797" width="11.5546875" style="364" bestFit="1" customWidth="1"/>
    <col min="1798" max="1798" width="20.33203125" style="364" customWidth="1"/>
    <col min="1799" max="1799" width="9.109375" style="364"/>
    <col min="1800" max="1800" width="26.109375" style="364" customWidth="1"/>
    <col min="1801" max="1801" width="9.109375" style="364"/>
    <col min="1802" max="1802" width="13.88671875" style="364" customWidth="1"/>
    <col min="1803" max="2050" width="9.109375" style="364"/>
    <col min="2051" max="2051" width="6.44140625" style="364" customWidth="1"/>
    <col min="2052" max="2052" width="39.88671875" style="364" bestFit="1" customWidth="1"/>
    <col min="2053" max="2053" width="11.5546875" style="364" bestFit="1" customWidth="1"/>
    <col min="2054" max="2054" width="20.33203125" style="364" customWidth="1"/>
    <col min="2055" max="2055" width="9.109375" style="364"/>
    <col min="2056" max="2056" width="26.109375" style="364" customWidth="1"/>
    <col min="2057" max="2057" width="9.109375" style="364"/>
    <col min="2058" max="2058" width="13.88671875" style="364" customWidth="1"/>
    <col min="2059" max="2306" width="9.109375" style="364"/>
    <col min="2307" max="2307" width="6.44140625" style="364" customWidth="1"/>
    <col min="2308" max="2308" width="39.88671875" style="364" bestFit="1" customWidth="1"/>
    <col min="2309" max="2309" width="11.5546875" style="364" bestFit="1" customWidth="1"/>
    <col min="2310" max="2310" width="20.33203125" style="364" customWidth="1"/>
    <col min="2311" max="2311" width="9.109375" style="364"/>
    <col min="2312" max="2312" width="26.109375" style="364" customWidth="1"/>
    <col min="2313" max="2313" width="9.109375" style="364"/>
    <col min="2314" max="2314" width="13.88671875" style="364" customWidth="1"/>
    <col min="2315" max="2562" width="9.109375" style="364"/>
    <col min="2563" max="2563" width="6.44140625" style="364" customWidth="1"/>
    <col min="2564" max="2564" width="39.88671875" style="364" bestFit="1" customWidth="1"/>
    <col min="2565" max="2565" width="11.5546875" style="364" bestFit="1" customWidth="1"/>
    <col min="2566" max="2566" width="20.33203125" style="364" customWidth="1"/>
    <col min="2567" max="2567" width="9.109375" style="364"/>
    <col min="2568" max="2568" width="26.109375" style="364" customWidth="1"/>
    <col min="2569" max="2569" width="9.109375" style="364"/>
    <col min="2570" max="2570" width="13.88671875" style="364" customWidth="1"/>
    <col min="2571" max="2818" width="9.109375" style="364"/>
    <col min="2819" max="2819" width="6.44140625" style="364" customWidth="1"/>
    <col min="2820" max="2820" width="39.88671875" style="364" bestFit="1" customWidth="1"/>
    <col min="2821" max="2821" width="11.5546875" style="364" bestFit="1" customWidth="1"/>
    <col min="2822" max="2822" width="20.33203125" style="364" customWidth="1"/>
    <col min="2823" max="2823" width="9.109375" style="364"/>
    <col min="2824" max="2824" width="26.109375" style="364" customWidth="1"/>
    <col min="2825" max="2825" width="9.109375" style="364"/>
    <col min="2826" max="2826" width="13.88671875" style="364" customWidth="1"/>
    <col min="2827" max="3074" width="9.109375" style="364"/>
    <col min="3075" max="3075" width="6.44140625" style="364" customWidth="1"/>
    <col min="3076" max="3076" width="39.88671875" style="364" bestFit="1" customWidth="1"/>
    <col min="3077" max="3077" width="11.5546875" style="364" bestFit="1" customWidth="1"/>
    <col min="3078" max="3078" width="20.33203125" style="364" customWidth="1"/>
    <col min="3079" max="3079" width="9.109375" style="364"/>
    <col min="3080" max="3080" width="26.109375" style="364" customWidth="1"/>
    <col min="3081" max="3081" width="9.109375" style="364"/>
    <col min="3082" max="3082" width="13.88671875" style="364" customWidth="1"/>
    <col min="3083" max="3330" width="9.109375" style="364"/>
    <col min="3331" max="3331" width="6.44140625" style="364" customWidth="1"/>
    <col min="3332" max="3332" width="39.88671875" style="364" bestFit="1" customWidth="1"/>
    <col min="3333" max="3333" width="11.5546875" style="364" bestFit="1" customWidth="1"/>
    <col min="3334" max="3334" width="20.33203125" style="364" customWidth="1"/>
    <col min="3335" max="3335" width="9.109375" style="364"/>
    <col min="3336" max="3336" width="26.109375" style="364" customWidth="1"/>
    <col min="3337" max="3337" width="9.109375" style="364"/>
    <col min="3338" max="3338" width="13.88671875" style="364" customWidth="1"/>
    <col min="3339" max="3586" width="9.109375" style="364"/>
    <col min="3587" max="3587" width="6.44140625" style="364" customWidth="1"/>
    <col min="3588" max="3588" width="39.88671875" style="364" bestFit="1" customWidth="1"/>
    <col min="3589" max="3589" width="11.5546875" style="364" bestFit="1" customWidth="1"/>
    <col min="3590" max="3590" width="20.33203125" style="364" customWidth="1"/>
    <col min="3591" max="3591" width="9.109375" style="364"/>
    <col min="3592" max="3592" width="26.109375" style="364" customWidth="1"/>
    <col min="3593" max="3593" width="9.109375" style="364"/>
    <col min="3594" max="3594" width="13.88671875" style="364" customWidth="1"/>
    <col min="3595" max="3842" width="9.109375" style="364"/>
    <col min="3843" max="3843" width="6.44140625" style="364" customWidth="1"/>
    <col min="3844" max="3844" width="39.88671875" style="364" bestFit="1" customWidth="1"/>
    <col min="3845" max="3845" width="11.5546875" style="364" bestFit="1" customWidth="1"/>
    <col min="3846" max="3846" width="20.33203125" style="364" customWidth="1"/>
    <col min="3847" max="3847" width="9.109375" style="364"/>
    <col min="3848" max="3848" width="26.109375" style="364" customWidth="1"/>
    <col min="3849" max="3849" width="9.109375" style="364"/>
    <col min="3850" max="3850" width="13.88671875" style="364" customWidth="1"/>
    <col min="3851" max="4098" width="9.109375" style="364"/>
    <col min="4099" max="4099" width="6.44140625" style="364" customWidth="1"/>
    <col min="4100" max="4100" width="39.88671875" style="364" bestFit="1" customWidth="1"/>
    <col min="4101" max="4101" width="11.5546875" style="364" bestFit="1" customWidth="1"/>
    <col min="4102" max="4102" width="20.33203125" style="364" customWidth="1"/>
    <col min="4103" max="4103" width="9.109375" style="364"/>
    <col min="4104" max="4104" width="26.109375" style="364" customWidth="1"/>
    <col min="4105" max="4105" width="9.109375" style="364"/>
    <col min="4106" max="4106" width="13.88671875" style="364" customWidth="1"/>
    <col min="4107" max="4354" width="9.109375" style="364"/>
    <col min="4355" max="4355" width="6.44140625" style="364" customWidth="1"/>
    <col min="4356" max="4356" width="39.88671875" style="364" bestFit="1" customWidth="1"/>
    <col min="4357" max="4357" width="11.5546875" style="364" bestFit="1" customWidth="1"/>
    <col min="4358" max="4358" width="20.33203125" style="364" customWidth="1"/>
    <col min="4359" max="4359" width="9.109375" style="364"/>
    <col min="4360" max="4360" width="26.109375" style="364" customWidth="1"/>
    <col min="4361" max="4361" width="9.109375" style="364"/>
    <col min="4362" max="4362" width="13.88671875" style="364" customWidth="1"/>
    <col min="4363" max="4610" width="9.109375" style="364"/>
    <col min="4611" max="4611" width="6.44140625" style="364" customWidth="1"/>
    <col min="4612" max="4612" width="39.88671875" style="364" bestFit="1" customWidth="1"/>
    <col min="4613" max="4613" width="11.5546875" style="364" bestFit="1" customWidth="1"/>
    <col min="4614" max="4614" width="20.33203125" style="364" customWidth="1"/>
    <col min="4615" max="4615" width="9.109375" style="364"/>
    <col min="4616" max="4616" width="26.109375" style="364" customWidth="1"/>
    <col min="4617" max="4617" width="9.109375" style="364"/>
    <col min="4618" max="4618" width="13.88671875" style="364" customWidth="1"/>
    <col min="4619" max="4866" width="9.109375" style="364"/>
    <col min="4867" max="4867" width="6.44140625" style="364" customWidth="1"/>
    <col min="4868" max="4868" width="39.88671875" style="364" bestFit="1" customWidth="1"/>
    <col min="4869" max="4869" width="11.5546875" style="364" bestFit="1" customWidth="1"/>
    <col min="4870" max="4870" width="20.33203125" style="364" customWidth="1"/>
    <col min="4871" max="4871" width="9.109375" style="364"/>
    <col min="4872" max="4872" width="26.109375" style="364" customWidth="1"/>
    <col min="4873" max="4873" width="9.109375" style="364"/>
    <col min="4874" max="4874" width="13.88671875" style="364" customWidth="1"/>
    <col min="4875" max="5122" width="9.109375" style="364"/>
    <col min="5123" max="5123" width="6.44140625" style="364" customWidth="1"/>
    <col min="5124" max="5124" width="39.88671875" style="364" bestFit="1" customWidth="1"/>
    <col min="5125" max="5125" width="11.5546875" style="364" bestFit="1" customWidth="1"/>
    <col min="5126" max="5126" width="20.33203125" style="364" customWidth="1"/>
    <col min="5127" max="5127" width="9.109375" style="364"/>
    <col min="5128" max="5128" width="26.109375" style="364" customWidth="1"/>
    <col min="5129" max="5129" width="9.109375" style="364"/>
    <col min="5130" max="5130" width="13.88671875" style="364" customWidth="1"/>
    <col min="5131" max="5378" width="9.109375" style="364"/>
    <col min="5379" max="5379" width="6.44140625" style="364" customWidth="1"/>
    <col min="5380" max="5380" width="39.88671875" style="364" bestFit="1" customWidth="1"/>
    <col min="5381" max="5381" width="11.5546875" style="364" bestFit="1" customWidth="1"/>
    <col min="5382" max="5382" width="20.33203125" style="364" customWidth="1"/>
    <col min="5383" max="5383" width="9.109375" style="364"/>
    <col min="5384" max="5384" width="26.109375" style="364" customWidth="1"/>
    <col min="5385" max="5385" width="9.109375" style="364"/>
    <col min="5386" max="5386" width="13.88671875" style="364" customWidth="1"/>
    <col min="5387" max="5634" width="9.109375" style="364"/>
    <col min="5635" max="5635" width="6.44140625" style="364" customWidth="1"/>
    <col min="5636" max="5636" width="39.88671875" style="364" bestFit="1" customWidth="1"/>
    <col min="5637" max="5637" width="11.5546875" style="364" bestFit="1" customWidth="1"/>
    <col min="5638" max="5638" width="20.33203125" style="364" customWidth="1"/>
    <col min="5639" max="5639" width="9.109375" style="364"/>
    <col min="5640" max="5640" width="26.109375" style="364" customWidth="1"/>
    <col min="5641" max="5641" width="9.109375" style="364"/>
    <col min="5642" max="5642" width="13.88671875" style="364" customWidth="1"/>
    <col min="5643" max="5890" width="9.109375" style="364"/>
    <col min="5891" max="5891" width="6.44140625" style="364" customWidth="1"/>
    <col min="5892" max="5892" width="39.88671875" style="364" bestFit="1" customWidth="1"/>
    <col min="5893" max="5893" width="11.5546875" style="364" bestFit="1" customWidth="1"/>
    <col min="5894" max="5894" width="20.33203125" style="364" customWidth="1"/>
    <col min="5895" max="5895" width="9.109375" style="364"/>
    <col min="5896" max="5896" width="26.109375" style="364" customWidth="1"/>
    <col min="5897" max="5897" width="9.109375" style="364"/>
    <col min="5898" max="5898" width="13.88671875" style="364" customWidth="1"/>
    <col min="5899" max="6146" width="9.109375" style="364"/>
    <col min="6147" max="6147" width="6.44140625" style="364" customWidth="1"/>
    <col min="6148" max="6148" width="39.88671875" style="364" bestFit="1" customWidth="1"/>
    <col min="6149" max="6149" width="11.5546875" style="364" bestFit="1" customWidth="1"/>
    <col min="6150" max="6150" width="20.33203125" style="364" customWidth="1"/>
    <col min="6151" max="6151" width="9.109375" style="364"/>
    <col min="6152" max="6152" width="26.109375" style="364" customWidth="1"/>
    <col min="6153" max="6153" width="9.109375" style="364"/>
    <col min="6154" max="6154" width="13.88671875" style="364" customWidth="1"/>
    <col min="6155" max="6402" width="9.109375" style="364"/>
    <col min="6403" max="6403" width="6.44140625" style="364" customWidth="1"/>
    <col min="6404" max="6404" width="39.88671875" style="364" bestFit="1" customWidth="1"/>
    <col min="6405" max="6405" width="11.5546875" style="364" bestFit="1" customWidth="1"/>
    <col min="6406" max="6406" width="20.33203125" style="364" customWidth="1"/>
    <col min="6407" max="6407" width="9.109375" style="364"/>
    <col min="6408" max="6408" width="26.109375" style="364" customWidth="1"/>
    <col min="6409" max="6409" width="9.109375" style="364"/>
    <col min="6410" max="6410" width="13.88671875" style="364" customWidth="1"/>
    <col min="6411" max="6658" width="9.109375" style="364"/>
    <col min="6659" max="6659" width="6.44140625" style="364" customWidth="1"/>
    <col min="6660" max="6660" width="39.88671875" style="364" bestFit="1" customWidth="1"/>
    <col min="6661" max="6661" width="11.5546875" style="364" bestFit="1" customWidth="1"/>
    <col min="6662" max="6662" width="20.33203125" style="364" customWidth="1"/>
    <col min="6663" max="6663" width="9.109375" style="364"/>
    <col min="6664" max="6664" width="26.109375" style="364" customWidth="1"/>
    <col min="6665" max="6665" width="9.109375" style="364"/>
    <col min="6666" max="6666" width="13.88671875" style="364" customWidth="1"/>
    <col min="6667" max="6914" width="9.109375" style="364"/>
    <col min="6915" max="6915" width="6.44140625" style="364" customWidth="1"/>
    <col min="6916" max="6916" width="39.88671875" style="364" bestFit="1" customWidth="1"/>
    <col min="6917" max="6917" width="11.5546875" style="364" bestFit="1" customWidth="1"/>
    <col min="6918" max="6918" width="20.33203125" style="364" customWidth="1"/>
    <col min="6919" max="6919" width="9.109375" style="364"/>
    <col min="6920" max="6920" width="26.109375" style="364" customWidth="1"/>
    <col min="6921" max="6921" width="9.109375" style="364"/>
    <col min="6922" max="6922" width="13.88671875" style="364" customWidth="1"/>
    <col min="6923" max="7170" width="9.109375" style="364"/>
    <col min="7171" max="7171" width="6.44140625" style="364" customWidth="1"/>
    <col min="7172" max="7172" width="39.88671875" style="364" bestFit="1" customWidth="1"/>
    <col min="7173" max="7173" width="11.5546875" style="364" bestFit="1" customWidth="1"/>
    <col min="7174" max="7174" width="20.33203125" style="364" customWidth="1"/>
    <col min="7175" max="7175" width="9.109375" style="364"/>
    <col min="7176" max="7176" width="26.109375" style="364" customWidth="1"/>
    <col min="7177" max="7177" width="9.109375" style="364"/>
    <col min="7178" max="7178" width="13.88671875" style="364" customWidth="1"/>
    <col min="7179" max="7426" width="9.109375" style="364"/>
    <col min="7427" max="7427" width="6.44140625" style="364" customWidth="1"/>
    <col min="7428" max="7428" width="39.88671875" style="364" bestFit="1" customWidth="1"/>
    <col min="7429" max="7429" width="11.5546875" style="364" bestFit="1" customWidth="1"/>
    <col min="7430" max="7430" width="20.33203125" style="364" customWidth="1"/>
    <col min="7431" max="7431" width="9.109375" style="364"/>
    <col min="7432" max="7432" width="26.109375" style="364" customWidth="1"/>
    <col min="7433" max="7433" width="9.109375" style="364"/>
    <col min="7434" max="7434" width="13.88671875" style="364" customWidth="1"/>
    <col min="7435" max="7682" width="9.109375" style="364"/>
    <col min="7683" max="7683" width="6.44140625" style="364" customWidth="1"/>
    <col min="7684" max="7684" width="39.88671875" style="364" bestFit="1" customWidth="1"/>
    <col min="7685" max="7685" width="11.5546875" style="364" bestFit="1" customWidth="1"/>
    <col min="7686" max="7686" width="20.33203125" style="364" customWidth="1"/>
    <col min="7687" max="7687" width="9.109375" style="364"/>
    <col min="7688" max="7688" width="26.109375" style="364" customWidth="1"/>
    <col min="7689" max="7689" width="9.109375" style="364"/>
    <col min="7690" max="7690" width="13.88671875" style="364" customWidth="1"/>
    <col min="7691" max="7938" width="9.109375" style="364"/>
    <col min="7939" max="7939" width="6.44140625" style="364" customWidth="1"/>
    <col min="7940" max="7940" width="39.88671875" style="364" bestFit="1" customWidth="1"/>
    <col min="7941" max="7941" width="11.5546875" style="364" bestFit="1" customWidth="1"/>
    <col min="7942" max="7942" width="20.33203125" style="364" customWidth="1"/>
    <col min="7943" max="7943" width="9.109375" style="364"/>
    <col min="7944" max="7944" width="26.109375" style="364" customWidth="1"/>
    <col min="7945" max="7945" width="9.109375" style="364"/>
    <col min="7946" max="7946" width="13.88671875" style="364" customWidth="1"/>
    <col min="7947" max="8194" width="9.109375" style="364"/>
    <col min="8195" max="8195" width="6.44140625" style="364" customWidth="1"/>
    <col min="8196" max="8196" width="39.88671875" style="364" bestFit="1" customWidth="1"/>
    <col min="8197" max="8197" width="11.5546875" style="364" bestFit="1" customWidth="1"/>
    <col min="8198" max="8198" width="20.33203125" style="364" customWidth="1"/>
    <col min="8199" max="8199" width="9.109375" style="364"/>
    <col min="8200" max="8200" width="26.109375" style="364" customWidth="1"/>
    <col min="8201" max="8201" width="9.109375" style="364"/>
    <col min="8202" max="8202" width="13.88671875" style="364" customWidth="1"/>
    <col min="8203" max="8450" width="9.109375" style="364"/>
    <col min="8451" max="8451" width="6.44140625" style="364" customWidth="1"/>
    <col min="8452" max="8452" width="39.88671875" style="364" bestFit="1" customWidth="1"/>
    <col min="8453" max="8453" width="11.5546875" style="364" bestFit="1" customWidth="1"/>
    <col min="8454" max="8454" width="20.33203125" style="364" customWidth="1"/>
    <col min="8455" max="8455" width="9.109375" style="364"/>
    <col min="8456" max="8456" width="26.109375" style="364" customWidth="1"/>
    <col min="8457" max="8457" width="9.109375" style="364"/>
    <col min="8458" max="8458" width="13.88671875" style="364" customWidth="1"/>
    <col min="8459" max="8706" width="9.109375" style="364"/>
    <col min="8707" max="8707" width="6.44140625" style="364" customWidth="1"/>
    <col min="8708" max="8708" width="39.88671875" style="364" bestFit="1" customWidth="1"/>
    <col min="8709" max="8709" width="11.5546875" style="364" bestFit="1" customWidth="1"/>
    <col min="8710" max="8710" width="20.33203125" style="364" customWidth="1"/>
    <col min="8711" max="8711" width="9.109375" style="364"/>
    <col min="8712" max="8712" width="26.109375" style="364" customWidth="1"/>
    <col min="8713" max="8713" width="9.109375" style="364"/>
    <col min="8714" max="8714" width="13.88671875" style="364" customWidth="1"/>
    <col min="8715" max="8962" width="9.109375" style="364"/>
    <col min="8963" max="8963" width="6.44140625" style="364" customWidth="1"/>
    <col min="8964" max="8964" width="39.88671875" style="364" bestFit="1" customWidth="1"/>
    <col min="8965" max="8965" width="11.5546875" style="364" bestFit="1" customWidth="1"/>
    <col min="8966" max="8966" width="20.33203125" style="364" customWidth="1"/>
    <col min="8967" max="8967" width="9.109375" style="364"/>
    <col min="8968" max="8968" width="26.109375" style="364" customWidth="1"/>
    <col min="8969" max="8969" width="9.109375" style="364"/>
    <col min="8970" max="8970" width="13.88671875" style="364" customWidth="1"/>
    <col min="8971" max="9218" width="9.109375" style="364"/>
    <col min="9219" max="9219" width="6.44140625" style="364" customWidth="1"/>
    <col min="9220" max="9220" width="39.88671875" style="364" bestFit="1" customWidth="1"/>
    <col min="9221" max="9221" width="11.5546875" style="364" bestFit="1" customWidth="1"/>
    <col min="9222" max="9222" width="20.33203125" style="364" customWidth="1"/>
    <col min="9223" max="9223" width="9.109375" style="364"/>
    <col min="9224" max="9224" width="26.109375" style="364" customWidth="1"/>
    <col min="9225" max="9225" width="9.109375" style="364"/>
    <col min="9226" max="9226" width="13.88671875" style="364" customWidth="1"/>
    <col min="9227" max="9474" width="9.109375" style="364"/>
    <col min="9475" max="9475" width="6.44140625" style="364" customWidth="1"/>
    <col min="9476" max="9476" width="39.88671875" style="364" bestFit="1" customWidth="1"/>
    <col min="9477" max="9477" width="11.5546875" style="364" bestFit="1" customWidth="1"/>
    <col min="9478" max="9478" width="20.33203125" style="364" customWidth="1"/>
    <col min="9479" max="9479" width="9.109375" style="364"/>
    <col min="9480" max="9480" width="26.109375" style="364" customWidth="1"/>
    <col min="9481" max="9481" width="9.109375" style="364"/>
    <col min="9482" max="9482" width="13.88671875" style="364" customWidth="1"/>
    <col min="9483" max="9730" width="9.109375" style="364"/>
    <col min="9731" max="9731" width="6.44140625" style="364" customWidth="1"/>
    <col min="9732" max="9732" width="39.88671875" style="364" bestFit="1" customWidth="1"/>
    <col min="9733" max="9733" width="11.5546875" style="364" bestFit="1" customWidth="1"/>
    <col min="9734" max="9734" width="20.33203125" style="364" customWidth="1"/>
    <col min="9735" max="9735" width="9.109375" style="364"/>
    <col min="9736" max="9736" width="26.109375" style="364" customWidth="1"/>
    <col min="9737" max="9737" width="9.109375" style="364"/>
    <col min="9738" max="9738" width="13.88671875" style="364" customWidth="1"/>
    <col min="9739" max="9986" width="9.109375" style="364"/>
    <col min="9987" max="9987" width="6.44140625" style="364" customWidth="1"/>
    <col min="9988" max="9988" width="39.88671875" style="364" bestFit="1" customWidth="1"/>
    <col min="9989" max="9989" width="11.5546875" style="364" bestFit="1" customWidth="1"/>
    <col min="9990" max="9990" width="20.33203125" style="364" customWidth="1"/>
    <col min="9991" max="9991" width="9.109375" style="364"/>
    <col min="9992" max="9992" width="26.109375" style="364" customWidth="1"/>
    <col min="9993" max="9993" width="9.109375" style="364"/>
    <col min="9994" max="9994" width="13.88671875" style="364" customWidth="1"/>
    <col min="9995" max="10242" width="9.109375" style="364"/>
    <col min="10243" max="10243" width="6.44140625" style="364" customWidth="1"/>
    <col min="10244" max="10244" width="39.88671875" style="364" bestFit="1" customWidth="1"/>
    <col min="10245" max="10245" width="11.5546875" style="364" bestFit="1" customWidth="1"/>
    <col min="10246" max="10246" width="20.33203125" style="364" customWidth="1"/>
    <col min="10247" max="10247" width="9.109375" style="364"/>
    <col min="10248" max="10248" width="26.109375" style="364" customWidth="1"/>
    <col min="10249" max="10249" width="9.109375" style="364"/>
    <col min="10250" max="10250" width="13.88671875" style="364" customWidth="1"/>
    <col min="10251" max="10498" width="9.109375" style="364"/>
    <col min="10499" max="10499" width="6.44140625" style="364" customWidth="1"/>
    <col min="10500" max="10500" width="39.88671875" style="364" bestFit="1" customWidth="1"/>
    <col min="10501" max="10501" width="11.5546875" style="364" bestFit="1" customWidth="1"/>
    <col min="10502" max="10502" width="20.33203125" style="364" customWidth="1"/>
    <col min="10503" max="10503" width="9.109375" style="364"/>
    <col min="10504" max="10504" width="26.109375" style="364" customWidth="1"/>
    <col min="10505" max="10505" width="9.109375" style="364"/>
    <col min="10506" max="10506" width="13.88671875" style="364" customWidth="1"/>
    <col min="10507" max="10754" width="9.109375" style="364"/>
    <col min="10755" max="10755" width="6.44140625" style="364" customWidth="1"/>
    <col min="10756" max="10756" width="39.88671875" style="364" bestFit="1" customWidth="1"/>
    <col min="10757" max="10757" width="11.5546875" style="364" bestFit="1" customWidth="1"/>
    <col min="10758" max="10758" width="20.33203125" style="364" customWidth="1"/>
    <col min="10759" max="10759" width="9.109375" style="364"/>
    <col min="10760" max="10760" width="26.109375" style="364" customWidth="1"/>
    <col min="10761" max="10761" width="9.109375" style="364"/>
    <col min="10762" max="10762" width="13.88671875" style="364" customWidth="1"/>
    <col min="10763" max="11010" width="9.109375" style="364"/>
    <col min="11011" max="11011" width="6.44140625" style="364" customWidth="1"/>
    <col min="11012" max="11012" width="39.88671875" style="364" bestFit="1" customWidth="1"/>
    <col min="11013" max="11013" width="11.5546875" style="364" bestFit="1" customWidth="1"/>
    <col min="11014" max="11014" width="20.33203125" style="364" customWidth="1"/>
    <col min="11015" max="11015" width="9.109375" style="364"/>
    <col min="11016" max="11016" width="26.109375" style="364" customWidth="1"/>
    <col min="11017" max="11017" width="9.109375" style="364"/>
    <col min="11018" max="11018" width="13.88671875" style="364" customWidth="1"/>
    <col min="11019" max="11266" width="9.109375" style="364"/>
    <col min="11267" max="11267" width="6.44140625" style="364" customWidth="1"/>
    <col min="11268" max="11268" width="39.88671875" style="364" bestFit="1" customWidth="1"/>
    <col min="11269" max="11269" width="11.5546875" style="364" bestFit="1" customWidth="1"/>
    <col min="11270" max="11270" width="20.33203125" style="364" customWidth="1"/>
    <col min="11271" max="11271" width="9.109375" style="364"/>
    <col min="11272" max="11272" width="26.109375" style="364" customWidth="1"/>
    <col min="11273" max="11273" width="9.109375" style="364"/>
    <col min="11274" max="11274" width="13.88671875" style="364" customWidth="1"/>
    <col min="11275" max="11522" width="9.109375" style="364"/>
    <col min="11523" max="11523" width="6.44140625" style="364" customWidth="1"/>
    <col min="11524" max="11524" width="39.88671875" style="364" bestFit="1" customWidth="1"/>
    <col min="11525" max="11525" width="11.5546875" style="364" bestFit="1" customWidth="1"/>
    <col min="11526" max="11526" width="20.33203125" style="364" customWidth="1"/>
    <col min="11527" max="11527" width="9.109375" style="364"/>
    <col min="11528" max="11528" width="26.109375" style="364" customWidth="1"/>
    <col min="11529" max="11529" width="9.109375" style="364"/>
    <col min="11530" max="11530" width="13.88671875" style="364" customWidth="1"/>
    <col min="11531" max="11778" width="9.109375" style="364"/>
    <col min="11779" max="11779" width="6.44140625" style="364" customWidth="1"/>
    <col min="11780" max="11780" width="39.88671875" style="364" bestFit="1" customWidth="1"/>
    <col min="11781" max="11781" width="11.5546875" style="364" bestFit="1" customWidth="1"/>
    <col min="11782" max="11782" width="20.33203125" style="364" customWidth="1"/>
    <col min="11783" max="11783" width="9.109375" style="364"/>
    <col min="11784" max="11784" width="26.109375" style="364" customWidth="1"/>
    <col min="11785" max="11785" width="9.109375" style="364"/>
    <col min="11786" max="11786" width="13.88671875" style="364" customWidth="1"/>
    <col min="11787" max="12034" width="9.109375" style="364"/>
    <col min="12035" max="12035" width="6.44140625" style="364" customWidth="1"/>
    <col min="12036" max="12036" width="39.88671875" style="364" bestFit="1" customWidth="1"/>
    <col min="12037" max="12037" width="11.5546875" style="364" bestFit="1" customWidth="1"/>
    <col min="12038" max="12038" width="20.33203125" style="364" customWidth="1"/>
    <col min="12039" max="12039" width="9.109375" style="364"/>
    <col min="12040" max="12040" width="26.109375" style="364" customWidth="1"/>
    <col min="12041" max="12041" width="9.109375" style="364"/>
    <col min="12042" max="12042" width="13.88671875" style="364" customWidth="1"/>
    <col min="12043" max="12290" width="9.109375" style="364"/>
    <col min="12291" max="12291" width="6.44140625" style="364" customWidth="1"/>
    <col min="12292" max="12292" width="39.88671875" style="364" bestFit="1" customWidth="1"/>
    <col min="12293" max="12293" width="11.5546875" style="364" bestFit="1" customWidth="1"/>
    <col min="12294" max="12294" width="20.33203125" style="364" customWidth="1"/>
    <col min="12295" max="12295" width="9.109375" style="364"/>
    <col min="12296" max="12296" width="26.109375" style="364" customWidth="1"/>
    <col min="12297" max="12297" width="9.109375" style="364"/>
    <col min="12298" max="12298" width="13.88671875" style="364" customWidth="1"/>
    <col min="12299" max="12546" width="9.109375" style="364"/>
    <col min="12547" max="12547" width="6.44140625" style="364" customWidth="1"/>
    <col min="12548" max="12548" width="39.88671875" style="364" bestFit="1" customWidth="1"/>
    <col min="12549" max="12549" width="11.5546875" style="364" bestFit="1" customWidth="1"/>
    <col min="12550" max="12550" width="20.33203125" style="364" customWidth="1"/>
    <col min="12551" max="12551" width="9.109375" style="364"/>
    <col min="12552" max="12552" width="26.109375" style="364" customWidth="1"/>
    <col min="12553" max="12553" width="9.109375" style="364"/>
    <col min="12554" max="12554" width="13.88671875" style="364" customWidth="1"/>
    <col min="12555" max="12802" width="9.109375" style="364"/>
    <col min="12803" max="12803" width="6.44140625" style="364" customWidth="1"/>
    <col min="12804" max="12804" width="39.88671875" style="364" bestFit="1" customWidth="1"/>
    <col min="12805" max="12805" width="11.5546875" style="364" bestFit="1" customWidth="1"/>
    <col min="12806" max="12806" width="20.33203125" style="364" customWidth="1"/>
    <col min="12807" max="12807" width="9.109375" style="364"/>
    <col min="12808" max="12808" width="26.109375" style="364" customWidth="1"/>
    <col min="12809" max="12809" width="9.109375" style="364"/>
    <col min="12810" max="12810" width="13.88671875" style="364" customWidth="1"/>
    <col min="12811" max="13058" width="9.109375" style="364"/>
    <col min="13059" max="13059" width="6.44140625" style="364" customWidth="1"/>
    <col min="13060" max="13060" width="39.88671875" style="364" bestFit="1" customWidth="1"/>
    <col min="13061" max="13061" width="11.5546875" style="364" bestFit="1" customWidth="1"/>
    <col min="13062" max="13062" width="20.33203125" style="364" customWidth="1"/>
    <col min="13063" max="13063" width="9.109375" style="364"/>
    <col min="13064" max="13064" width="26.109375" style="364" customWidth="1"/>
    <col min="13065" max="13065" width="9.109375" style="364"/>
    <col min="13066" max="13066" width="13.88671875" style="364" customWidth="1"/>
    <col min="13067" max="13314" width="9.109375" style="364"/>
    <col min="13315" max="13315" width="6.44140625" style="364" customWidth="1"/>
    <col min="13316" max="13316" width="39.88671875" style="364" bestFit="1" customWidth="1"/>
    <col min="13317" max="13317" width="11.5546875" style="364" bestFit="1" customWidth="1"/>
    <col min="13318" max="13318" width="20.33203125" style="364" customWidth="1"/>
    <col min="13319" max="13319" width="9.109375" style="364"/>
    <col min="13320" max="13320" width="26.109375" style="364" customWidth="1"/>
    <col min="13321" max="13321" width="9.109375" style="364"/>
    <col min="13322" max="13322" width="13.88671875" style="364" customWidth="1"/>
    <col min="13323" max="13570" width="9.109375" style="364"/>
    <col min="13571" max="13571" width="6.44140625" style="364" customWidth="1"/>
    <col min="13572" max="13572" width="39.88671875" style="364" bestFit="1" customWidth="1"/>
    <col min="13573" max="13573" width="11.5546875" style="364" bestFit="1" customWidth="1"/>
    <col min="13574" max="13574" width="20.33203125" style="364" customWidth="1"/>
    <col min="13575" max="13575" width="9.109375" style="364"/>
    <col min="13576" max="13576" width="26.109375" style="364" customWidth="1"/>
    <col min="13577" max="13577" width="9.109375" style="364"/>
    <col min="13578" max="13578" width="13.88671875" style="364" customWidth="1"/>
    <col min="13579" max="13826" width="9.109375" style="364"/>
    <col min="13827" max="13827" width="6.44140625" style="364" customWidth="1"/>
    <col min="13828" max="13828" width="39.88671875" style="364" bestFit="1" customWidth="1"/>
    <col min="13829" max="13829" width="11.5546875" style="364" bestFit="1" customWidth="1"/>
    <col min="13830" max="13830" width="20.33203125" style="364" customWidth="1"/>
    <col min="13831" max="13831" width="9.109375" style="364"/>
    <col min="13832" max="13832" width="26.109375" style="364" customWidth="1"/>
    <col min="13833" max="13833" width="9.109375" style="364"/>
    <col min="13834" max="13834" width="13.88671875" style="364" customWidth="1"/>
    <col min="13835" max="14082" width="9.109375" style="364"/>
    <col min="14083" max="14083" width="6.44140625" style="364" customWidth="1"/>
    <col min="14084" max="14084" width="39.88671875" style="364" bestFit="1" customWidth="1"/>
    <col min="14085" max="14085" width="11.5546875" style="364" bestFit="1" customWidth="1"/>
    <col min="14086" max="14086" width="20.33203125" style="364" customWidth="1"/>
    <col min="14087" max="14087" width="9.109375" style="364"/>
    <col min="14088" max="14088" width="26.109375" style="364" customWidth="1"/>
    <col min="14089" max="14089" width="9.109375" style="364"/>
    <col min="14090" max="14090" width="13.88671875" style="364" customWidth="1"/>
    <col min="14091" max="14338" width="9.109375" style="364"/>
    <col min="14339" max="14339" width="6.44140625" style="364" customWidth="1"/>
    <col min="14340" max="14340" width="39.88671875" style="364" bestFit="1" customWidth="1"/>
    <col min="14341" max="14341" width="11.5546875" style="364" bestFit="1" customWidth="1"/>
    <col min="14342" max="14342" width="20.33203125" style="364" customWidth="1"/>
    <col min="14343" max="14343" width="9.109375" style="364"/>
    <col min="14344" max="14344" width="26.109375" style="364" customWidth="1"/>
    <col min="14345" max="14345" width="9.109375" style="364"/>
    <col min="14346" max="14346" width="13.88671875" style="364" customWidth="1"/>
    <col min="14347" max="14594" width="9.109375" style="364"/>
    <col min="14595" max="14595" width="6.44140625" style="364" customWidth="1"/>
    <col min="14596" max="14596" width="39.88671875" style="364" bestFit="1" customWidth="1"/>
    <col min="14597" max="14597" width="11.5546875" style="364" bestFit="1" customWidth="1"/>
    <col min="14598" max="14598" width="20.33203125" style="364" customWidth="1"/>
    <col min="14599" max="14599" width="9.109375" style="364"/>
    <col min="14600" max="14600" width="26.109375" style="364" customWidth="1"/>
    <col min="14601" max="14601" width="9.109375" style="364"/>
    <col min="14602" max="14602" width="13.88671875" style="364" customWidth="1"/>
    <col min="14603" max="14850" width="9.109375" style="364"/>
    <col min="14851" max="14851" width="6.44140625" style="364" customWidth="1"/>
    <col min="14852" max="14852" width="39.88671875" style="364" bestFit="1" customWidth="1"/>
    <col min="14853" max="14853" width="11.5546875" style="364" bestFit="1" customWidth="1"/>
    <col min="14854" max="14854" width="20.33203125" style="364" customWidth="1"/>
    <col min="14855" max="14855" width="9.109375" style="364"/>
    <col min="14856" max="14856" width="26.109375" style="364" customWidth="1"/>
    <col min="14857" max="14857" width="9.109375" style="364"/>
    <col min="14858" max="14858" width="13.88671875" style="364" customWidth="1"/>
    <col min="14859" max="15106" width="9.109375" style="364"/>
    <col min="15107" max="15107" width="6.44140625" style="364" customWidth="1"/>
    <col min="15108" max="15108" width="39.88671875" style="364" bestFit="1" customWidth="1"/>
    <col min="15109" max="15109" width="11.5546875" style="364" bestFit="1" customWidth="1"/>
    <col min="15110" max="15110" width="20.33203125" style="364" customWidth="1"/>
    <col min="15111" max="15111" width="9.109375" style="364"/>
    <col min="15112" max="15112" width="26.109375" style="364" customWidth="1"/>
    <col min="15113" max="15113" width="9.109375" style="364"/>
    <col min="15114" max="15114" width="13.88671875" style="364" customWidth="1"/>
    <col min="15115" max="15362" width="9.109375" style="364"/>
    <col min="15363" max="15363" width="6.44140625" style="364" customWidth="1"/>
    <col min="15364" max="15364" width="39.88671875" style="364" bestFit="1" customWidth="1"/>
    <col min="15365" max="15365" width="11.5546875" style="364" bestFit="1" customWidth="1"/>
    <col min="15366" max="15366" width="20.33203125" style="364" customWidth="1"/>
    <col min="15367" max="15367" width="9.109375" style="364"/>
    <col min="15368" max="15368" width="26.109375" style="364" customWidth="1"/>
    <col min="15369" max="15369" width="9.109375" style="364"/>
    <col min="15370" max="15370" width="13.88671875" style="364" customWidth="1"/>
    <col min="15371" max="15618" width="9.109375" style="364"/>
    <col min="15619" max="15619" width="6.44140625" style="364" customWidth="1"/>
    <col min="15620" max="15620" width="39.88671875" style="364" bestFit="1" customWidth="1"/>
    <col min="15621" max="15621" width="11.5546875" style="364" bestFit="1" customWidth="1"/>
    <col min="15622" max="15622" width="20.33203125" style="364" customWidth="1"/>
    <col min="15623" max="15623" width="9.109375" style="364"/>
    <col min="15624" max="15624" width="26.109375" style="364" customWidth="1"/>
    <col min="15625" max="15625" width="9.109375" style="364"/>
    <col min="15626" max="15626" width="13.88671875" style="364" customWidth="1"/>
    <col min="15627" max="15874" width="9.109375" style="364"/>
    <col min="15875" max="15875" width="6.44140625" style="364" customWidth="1"/>
    <col min="15876" max="15876" width="39.88671875" style="364" bestFit="1" customWidth="1"/>
    <col min="15877" max="15877" width="11.5546875" style="364" bestFit="1" customWidth="1"/>
    <col min="15878" max="15878" width="20.33203125" style="364" customWidth="1"/>
    <col min="15879" max="15879" width="9.109375" style="364"/>
    <col min="15880" max="15880" width="26.109375" style="364" customWidth="1"/>
    <col min="15881" max="15881" width="9.109375" style="364"/>
    <col min="15882" max="15882" width="13.88671875" style="364" customWidth="1"/>
    <col min="15883" max="16130" width="9.109375" style="364"/>
    <col min="16131" max="16131" width="6.44140625" style="364" customWidth="1"/>
    <col min="16132" max="16132" width="39.88671875" style="364" bestFit="1" customWidth="1"/>
    <col min="16133" max="16133" width="11.5546875" style="364" bestFit="1" customWidth="1"/>
    <col min="16134" max="16134" width="20.33203125" style="364" customWidth="1"/>
    <col min="16135" max="16135" width="9.109375" style="364"/>
    <col min="16136" max="16136" width="26.109375" style="364" customWidth="1"/>
    <col min="16137" max="16137" width="9.109375" style="364"/>
    <col min="16138" max="16138" width="13.88671875" style="364" customWidth="1"/>
    <col min="16139" max="16384" width="9.109375" style="364"/>
  </cols>
  <sheetData>
    <row r="1" spans="1:10" s="376" customFormat="1" ht="18.600000000000001">
      <c r="A1" s="640" t="s">
        <v>14</v>
      </c>
      <c r="B1" s="640"/>
      <c r="C1" s="640"/>
      <c r="D1" s="640"/>
      <c r="E1" s="640"/>
      <c r="F1" s="640"/>
      <c r="G1" s="640"/>
      <c r="H1" s="640"/>
      <c r="I1" s="640"/>
      <c r="J1" s="640"/>
    </row>
    <row r="2" spans="1:10" s="399" customFormat="1" ht="17.25" customHeight="1">
      <c r="A2" s="641" t="s">
        <v>430</v>
      </c>
      <c r="B2" s="641"/>
      <c r="C2" s="641"/>
      <c r="D2" s="641"/>
      <c r="E2" s="641"/>
      <c r="F2" s="641"/>
      <c r="G2" s="641"/>
      <c r="H2" s="641"/>
      <c r="I2" s="641"/>
      <c r="J2" s="641"/>
    </row>
    <row r="3" spans="1:10" s="399" customFormat="1" ht="16.8">
      <c r="A3" s="641" t="s">
        <v>431</v>
      </c>
      <c r="B3" s="641"/>
      <c r="C3" s="641"/>
      <c r="D3" s="641"/>
      <c r="E3" s="641"/>
      <c r="F3" s="641"/>
      <c r="G3" s="641"/>
      <c r="H3" s="641"/>
      <c r="I3" s="641"/>
      <c r="J3" s="641"/>
    </row>
    <row r="4" spans="1:10" s="369" customFormat="1" ht="16.8">
      <c r="A4" s="642" t="s">
        <v>298</v>
      </c>
      <c r="B4" s="642"/>
      <c r="C4" s="642"/>
      <c r="D4" s="642"/>
      <c r="E4" s="642"/>
      <c r="F4" s="642"/>
      <c r="G4" s="642"/>
      <c r="H4" s="642"/>
      <c r="I4" s="642"/>
      <c r="J4" s="642"/>
    </row>
    <row r="5" spans="1:10" s="369" customFormat="1">
      <c r="B5" s="370"/>
    </row>
    <row r="6" spans="1:10" s="376" customFormat="1" ht="16.2" thickBot="1">
      <c r="A6" s="643" t="s">
        <v>37</v>
      </c>
      <c r="B6" s="643"/>
      <c r="C6" s="375"/>
      <c r="D6" s="375"/>
      <c r="E6" s="375"/>
      <c r="F6" s="375"/>
      <c r="G6" s="644"/>
      <c r="H6" s="644"/>
      <c r="I6" s="644"/>
      <c r="J6" s="644"/>
    </row>
    <row r="7" spans="1:10" s="395" customFormat="1" ht="46.8">
      <c r="A7" s="398" t="s">
        <v>16</v>
      </c>
      <c r="B7" s="397" t="s">
        <v>7</v>
      </c>
      <c r="C7" s="397" t="s">
        <v>17</v>
      </c>
      <c r="D7" s="397" t="s">
        <v>21</v>
      </c>
      <c r="E7" s="397" t="s">
        <v>22</v>
      </c>
      <c r="F7" s="397" t="s">
        <v>527</v>
      </c>
      <c r="G7" s="397" t="s">
        <v>15</v>
      </c>
      <c r="H7" s="397" t="s">
        <v>404</v>
      </c>
      <c r="I7" s="397" t="s">
        <v>405</v>
      </c>
      <c r="J7" s="396" t="s">
        <v>3</v>
      </c>
    </row>
    <row r="8" spans="1:10">
      <c r="A8" s="393" t="s">
        <v>313</v>
      </c>
      <c r="B8" s="392" t="s">
        <v>314</v>
      </c>
      <c r="C8" s="389" t="s">
        <v>315</v>
      </c>
      <c r="D8" s="390">
        <f t="shared" ref="D8:I8" si="0">SUM(D9:D12)</f>
        <v>30312</v>
      </c>
      <c r="E8" s="391">
        <f t="shared" si="0"/>
        <v>21803</v>
      </c>
      <c r="F8" s="390">
        <f t="shared" si="0"/>
        <v>30242.999999999996</v>
      </c>
      <c r="G8" s="389">
        <f t="shared" si="0"/>
        <v>87</v>
      </c>
      <c r="H8" s="394">
        <f t="shared" si="0"/>
        <v>59</v>
      </c>
      <c r="I8" s="394">
        <f t="shared" si="0"/>
        <v>28</v>
      </c>
      <c r="J8" s="382"/>
    </row>
    <row r="9" spans="1:10">
      <c r="A9" s="387" t="s">
        <v>38</v>
      </c>
      <c r="B9" s="386" t="s">
        <v>299</v>
      </c>
      <c r="C9" s="385" t="s">
        <v>44</v>
      </c>
      <c r="D9" s="384">
        <f>SUMPRODUCT(('TKTO1 TDD3'!$E$13:$E$120=C9)*'TKTO1 TDD3'!$F$13:$F$120)</f>
        <v>17600</v>
      </c>
      <c r="E9" s="384">
        <f>SUMPRODUCT(('TKTO1 TDD3'!$E$13:$E$120=C9)*'TKTO1 TDD3'!$G$13:$G$120)</f>
        <v>375</v>
      </c>
      <c r="F9" s="384">
        <f>SUMPRODUCT(('TKTO1 TDD3'!$E$13:$E$120=C9)*'TKTO1 TDD3'!$H$13:$H$120)</f>
        <v>8126.4</v>
      </c>
      <c r="G9" s="383">
        <f>SUMPRODUCT(('TKTO1 TDD3'!$E$13:$E$120=C9)*1)</f>
        <v>28</v>
      </c>
      <c r="H9" s="388">
        <f>SUMPRODUCT(('TKTO1 TDD3'!$E$13:$E$120=C9)*('TKTO1 TDD3'!$F$13:$F$120&lt;&gt;0)*1)</f>
        <v>27</v>
      </c>
      <c r="I9" s="388">
        <f>SUMPRODUCT(('TKTO1 TDD3'!$E$13:$E$120=C9)*('TKTO1 TDD3'!$G$13:$G$120&lt;&gt;0)*1)</f>
        <v>1</v>
      </c>
      <c r="J9" s="382"/>
    </row>
    <row r="10" spans="1:10" ht="16.5" customHeight="1">
      <c r="A10" s="387" t="s">
        <v>41</v>
      </c>
      <c r="B10" s="386" t="s">
        <v>300</v>
      </c>
      <c r="C10" s="385" t="s">
        <v>64</v>
      </c>
      <c r="D10" s="384">
        <f>SUMPRODUCT(('TKTO1 TDD3'!$E$13:$E$120=C10)*'TKTO1 TDD3'!$F$13:$F$120)</f>
        <v>10673</v>
      </c>
      <c r="E10" s="384">
        <f>SUMPRODUCT(('TKTO1 TDD3'!$E$13:$E$120=C10)*'TKTO1 TDD3'!$G$13:$G$120)</f>
        <v>2331</v>
      </c>
      <c r="F10" s="384">
        <f>SUMPRODUCT(('TKTO1 TDD3'!$E$13:$E$120=C10)*'TKTO1 TDD3'!$H$13:$H$120)</f>
        <v>9271.4</v>
      </c>
      <c r="G10" s="383">
        <f>SUMPRODUCT(('TKTO1 TDD3'!$E$13:$E$120=C10)*1)</f>
        <v>30</v>
      </c>
      <c r="H10" s="388">
        <f>SUMPRODUCT(('TKTO1 TDD3'!$E$13:$E$120=C10)*('TKTO1 TDD3'!$F$13:$F$120&lt;&gt;0)*1)</f>
        <v>27</v>
      </c>
      <c r="I10" s="388">
        <f>SUMPRODUCT(('TKTO1 TDD3'!$E$13:$E$120=C10)*('TKTO1 TDD3'!$G$13:$G$120&lt;&gt;0)*1)</f>
        <v>3</v>
      </c>
      <c r="J10" s="382"/>
    </row>
    <row r="11" spans="1:10" ht="16.5" customHeight="1">
      <c r="A11" s="387" t="s">
        <v>43</v>
      </c>
      <c r="B11" s="386" t="s">
        <v>301</v>
      </c>
      <c r="C11" s="385" t="s">
        <v>73</v>
      </c>
      <c r="D11" s="384">
        <f>SUMPRODUCT(('TKTO1 TDD3'!$E$13:$E$120=C11)*'TKTO1 TDD3'!$F$13:$F$120)</f>
        <v>0</v>
      </c>
      <c r="E11" s="384">
        <f>SUMPRODUCT(('TKTO1 TDD3'!$E$13:$E$120=C11)*'TKTO1 TDD3'!$G$13:$G$120)</f>
        <v>0</v>
      </c>
      <c r="F11" s="384">
        <f>SUMPRODUCT(('TKTO1 TDD3'!$E$13:$E$120=C11)*'TKTO1 TDD3'!$H$13:$H$120)</f>
        <v>0</v>
      </c>
      <c r="G11" s="383">
        <f>SUMPRODUCT(('TKTO1 TDD3'!$E$13:$E$120=C11)*1)</f>
        <v>0</v>
      </c>
      <c r="H11" s="388">
        <f>SUMPRODUCT(('TKTO1 TDD3'!$E$13:$E$120=C11)*('TKTO1 TDD3'!$F$13:$F$120&lt;&gt;0)*1)</f>
        <v>0</v>
      </c>
      <c r="I11" s="388">
        <f>SUMPRODUCT(('TKTO1 TDD3'!$E$13:$E$120=C11)*('TKTO1 TDD3'!$G$13:$G$120&lt;&gt;0)*1)</f>
        <v>0</v>
      </c>
      <c r="J11" s="382"/>
    </row>
    <row r="12" spans="1:10">
      <c r="A12" s="387" t="s">
        <v>45</v>
      </c>
      <c r="B12" s="386" t="s">
        <v>302</v>
      </c>
      <c r="C12" s="385" t="s">
        <v>55</v>
      </c>
      <c r="D12" s="384">
        <f>SUMPRODUCT(('TKTO1 TDD3'!$E$13:$E$120=C12)*'TKTO1 TDD3'!$F$13:$F$120)</f>
        <v>2039</v>
      </c>
      <c r="E12" s="384">
        <f>SUMPRODUCT(('TKTO1 TDD3'!$E$13:$E$120=C12)*'TKTO1 TDD3'!$G$13:$G$120)</f>
        <v>19097</v>
      </c>
      <c r="F12" s="384">
        <f>SUMPRODUCT(('TKTO1 TDD3'!$E$13:$E$120=C12)*'TKTO1 TDD3'!$H$13:$H$120)</f>
        <v>12845.199999999997</v>
      </c>
      <c r="G12" s="383">
        <f>SUMPRODUCT(('TKTO1 TDD3'!$E$13:$E$120=C12)*1)</f>
        <v>29</v>
      </c>
      <c r="H12" s="388">
        <f>SUMPRODUCT(('TKTO1 TDD3'!$E$13:$E$120=C12)*('TKTO1 TDD3'!$F$13:$F$120&lt;&gt;0)*1)</f>
        <v>5</v>
      </c>
      <c r="I12" s="388">
        <f>SUMPRODUCT(('TKTO1 TDD3'!$E$13:$E$120=C12)*('TKTO1 TDD3'!$G$13:$G$120&lt;&gt;0)*1)</f>
        <v>24</v>
      </c>
      <c r="J12" s="382"/>
    </row>
    <row r="13" spans="1:10">
      <c r="A13" s="393" t="s">
        <v>23</v>
      </c>
      <c r="B13" s="392" t="s">
        <v>316</v>
      </c>
      <c r="C13" s="389" t="s">
        <v>317</v>
      </c>
      <c r="D13" s="390">
        <f t="shared" ref="D13:I13" si="1">SUM(D14:D16)</f>
        <v>3159</v>
      </c>
      <c r="E13" s="391">
        <f t="shared" si="1"/>
        <v>0</v>
      </c>
      <c r="F13" s="390">
        <f t="shared" si="1"/>
        <v>2071.6999999999998</v>
      </c>
      <c r="G13" s="389">
        <f t="shared" si="1"/>
        <v>3</v>
      </c>
      <c r="H13" s="389">
        <f t="shared" si="1"/>
        <v>3</v>
      </c>
      <c r="I13" s="389">
        <f t="shared" si="1"/>
        <v>0</v>
      </c>
      <c r="J13" s="382"/>
    </row>
    <row r="14" spans="1:10">
      <c r="A14" s="387">
        <v>1</v>
      </c>
      <c r="B14" s="386" t="s">
        <v>308</v>
      </c>
      <c r="C14" s="385" t="s">
        <v>52</v>
      </c>
      <c r="D14" s="384">
        <f>SUMPRODUCT(('TKTO1 TDD3'!$E$13:$E$120=C14)*'TKTO1 TDD3'!$F$13:$F$120)</f>
        <v>2518</v>
      </c>
      <c r="E14" s="384">
        <f>SUMPRODUCT(('TKTO1 TDD3'!$E$13:$E$120=C14)*'TKTO1 TDD3'!$G$13:$G$120)</f>
        <v>0</v>
      </c>
      <c r="F14" s="384">
        <f>SUMPRODUCT(('TKTO1 TDD3'!$E$13:$E$120=C14)*'TKTO1 TDD3'!$H$13:$H$120)</f>
        <v>1430.7</v>
      </c>
      <c r="G14" s="383">
        <f>SUMPRODUCT(('TKTO1 TDD3'!$E$13:$E$120=C14)*1)</f>
        <v>2</v>
      </c>
      <c r="H14" s="388">
        <f>SUMPRODUCT(('TKTO1 TDD3'!$E$13:$E$120=C14)*('TKTO1 TDD3'!$F$13:$F$120&lt;&gt;0)*1)</f>
        <v>2</v>
      </c>
      <c r="I14" s="388">
        <f>SUMPRODUCT(('TKTO1 TDD3'!$E$13:$E$120=C14)*('TKTO1 TDD3'!$G$13:$G$120&lt;&gt;0)*1)</f>
        <v>0</v>
      </c>
      <c r="J14" s="382"/>
    </row>
    <row r="15" spans="1:10">
      <c r="A15" s="387">
        <v>2</v>
      </c>
      <c r="B15" s="386" t="s">
        <v>309</v>
      </c>
      <c r="C15" s="385" t="s">
        <v>224</v>
      </c>
      <c r="D15" s="384">
        <f>SUMPRODUCT(('TKTO1 TDD3'!$E$13:$E$120=C15)*'TKTO1 TDD3'!$F$13:$F$120)</f>
        <v>0</v>
      </c>
      <c r="E15" s="384">
        <f>SUMPRODUCT(('TKTO1 TDD3'!$E$13:$E$120=C15)*'TKTO1 TDD3'!$G$13:$G$120)</f>
        <v>0</v>
      </c>
      <c r="F15" s="384">
        <f>SUMPRODUCT(('TKTO1 TDD3'!$E$13:$E$120=C15)*'TKTO1 TDD3'!$H$13:$H$120)</f>
        <v>0</v>
      </c>
      <c r="G15" s="383">
        <f>SUMPRODUCT(('TKTO1 TDD3'!$E$13:$E$120=C15)*1)</f>
        <v>0</v>
      </c>
      <c r="H15" s="388">
        <f>SUMPRODUCT(('TKTO1 TDD3'!$E$13:$E$120=C15)*('TKTO1 TDD3'!$F$13:$F$120&lt;&gt;0)*1)</f>
        <v>0</v>
      </c>
      <c r="I15" s="388">
        <f>SUMPRODUCT(('TKTO1 TDD3'!$E$13:$E$120=C15)*('TKTO1 TDD3'!$G$13:$G$120&lt;&gt;0)*1)</f>
        <v>0</v>
      </c>
      <c r="J15" s="382"/>
    </row>
    <row r="16" spans="1:10">
      <c r="A16" s="387">
        <v>3</v>
      </c>
      <c r="B16" s="386" t="s">
        <v>310</v>
      </c>
      <c r="C16" s="385" t="s">
        <v>165</v>
      </c>
      <c r="D16" s="384">
        <f>SUMPRODUCT(('TKTO1 TDD3'!$E$13:$E$120=C16)*'TKTO1 TDD3'!$F$13:$F$120)</f>
        <v>641</v>
      </c>
      <c r="E16" s="384">
        <f>SUMPRODUCT(('TKTO1 TDD3'!$E$13:$E$120=C16)*'TKTO1 TDD3'!$G$13:$G$120)</f>
        <v>0</v>
      </c>
      <c r="F16" s="384">
        <f>SUMPRODUCT(('TKTO1 TDD3'!$E$13:$E$120=C16)*'TKTO1 TDD3'!$H$13:$H$120)</f>
        <v>641</v>
      </c>
      <c r="G16" s="383">
        <f>SUMPRODUCT(('TKTO1 TDD3'!$E$13:$E$120=C16)*1)</f>
        <v>1</v>
      </c>
      <c r="H16" s="388">
        <f>SUMPRODUCT(('TKTO1 TDD3'!$E$13:$E$120=C16)*('TKTO1 TDD3'!$F$13:$F$120&lt;&gt;0)*1)</f>
        <v>1</v>
      </c>
      <c r="I16" s="388">
        <f>SUMPRODUCT(('TKTO1 TDD3'!$E$13:$E$120=C16)*('TKTO1 TDD3'!$G$13:$G$120&lt;&gt;0)*1)</f>
        <v>0</v>
      </c>
      <c r="J16" s="382"/>
    </row>
    <row r="17" spans="1:18">
      <c r="A17" s="393" t="s">
        <v>24</v>
      </c>
      <c r="B17" s="392" t="s">
        <v>318</v>
      </c>
      <c r="C17" s="389" t="s">
        <v>319</v>
      </c>
      <c r="D17" s="390">
        <f t="shared" ref="D17:I17" si="2">SUM(D18:D19)</f>
        <v>11226</v>
      </c>
      <c r="E17" s="391">
        <f t="shared" si="2"/>
        <v>197</v>
      </c>
      <c r="F17" s="390">
        <f t="shared" si="2"/>
        <v>5554.5</v>
      </c>
      <c r="G17" s="389">
        <f t="shared" si="2"/>
        <v>18</v>
      </c>
      <c r="H17" s="389">
        <f t="shared" si="2"/>
        <v>17</v>
      </c>
      <c r="I17" s="389">
        <f t="shared" si="2"/>
        <v>1</v>
      </c>
      <c r="J17" s="382"/>
    </row>
    <row r="18" spans="1:18">
      <c r="A18" s="387" t="s">
        <v>38</v>
      </c>
      <c r="B18" s="386" t="s">
        <v>311</v>
      </c>
      <c r="C18" s="385" t="s">
        <v>47</v>
      </c>
      <c r="D18" s="384">
        <f>SUMPRODUCT(('TKTO1 TDD3'!$E$13:$E$120=C18)*'TKTO1 TDD3'!$F$13:$F$120)</f>
        <v>8359</v>
      </c>
      <c r="E18" s="384">
        <f>SUMPRODUCT(('TKTO1 TDD3'!$E$13:$E$120=C18)*'TKTO1 TDD3'!$G$13:$G$120)</f>
        <v>197</v>
      </c>
      <c r="F18" s="384">
        <f>SUMPRODUCT(('TKTO1 TDD3'!$E$13:$E$120=C18)*'TKTO1 TDD3'!$H$13:$H$120)</f>
        <v>3663.6</v>
      </c>
      <c r="G18" s="383">
        <f>SUMPRODUCT(('TKTO1 TDD3'!$E$13:$E$120=C18)*1)</f>
        <v>10</v>
      </c>
      <c r="H18" s="388">
        <f>SUMPRODUCT(('TKTO1 TDD3'!$E$13:$E$120=C18)*('TKTO1 TDD3'!$F$13:$F$120&lt;&gt;0)*1)</f>
        <v>9</v>
      </c>
      <c r="I18" s="388">
        <f>SUMPRODUCT(('TKTO1 TDD3'!$E$13:$E$120=C18)*('TKTO1 TDD3'!$G$13:$G$120&lt;&gt;0)*1)</f>
        <v>1</v>
      </c>
      <c r="J18" s="382"/>
    </row>
    <row r="19" spans="1:18">
      <c r="A19" s="387" t="s">
        <v>41</v>
      </c>
      <c r="B19" s="386" t="s">
        <v>312</v>
      </c>
      <c r="C19" s="385" t="s">
        <v>96</v>
      </c>
      <c r="D19" s="384">
        <f>SUMPRODUCT(('TKTO1 TDD3'!$E$13:$E$120=C19)*'TKTO1 TDD3'!$F$13:$F$120)</f>
        <v>2867</v>
      </c>
      <c r="E19" s="384">
        <f>SUMPRODUCT(('TKTO1 TDD3'!$E$13:$E$120=C19)*'TKTO1 TDD3'!$G$13:$G$120)</f>
        <v>0</v>
      </c>
      <c r="F19" s="384">
        <f>SUMPRODUCT(('TKTO1 TDD3'!$E$13:$E$120=C19)*'TKTO1 TDD3'!$H$13:$H$120)</f>
        <v>1890.9</v>
      </c>
      <c r="G19" s="383">
        <f>SUMPRODUCT(('TKTO1 TDD3'!$E$13:$E$120=C19)*1)</f>
        <v>8</v>
      </c>
      <c r="H19" s="388">
        <f>SUMPRODUCT(('TKTO1 TDD3'!$E$13:$E$120=C19)*('TKTO1 TDD3'!$F$13:$F$120&lt;&gt;0)*1)</f>
        <v>8</v>
      </c>
      <c r="I19" s="388">
        <f>SUMPRODUCT(('TKTO1 TDD3'!$E$13:$E$120=C19)*('TKTO1 TDD3'!$G$13:$G$120&lt;&gt;0)*1)</f>
        <v>0</v>
      </c>
      <c r="J19" s="382"/>
    </row>
    <row r="20" spans="1:18" s="376" customFormat="1" ht="16.2" thickBot="1">
      <c r="A20" s="635" t="s">
        <v>320</v>
      </c>
      <c r="B20" s="636"/>
      <c r="C20" s="637"/>
      <c r="D20" s="381">
        <f t="shared" ref="D20:I20" si="3">(D8+D13+D17)</f>
        <v>44697</v>
      </c>
      <c r="E20" s="381">
        <f t="shared" si="3"/>
        <v>22000</v>
      </c>
      <c r="F20" s="381">
        <f t="shared" si="3"/>
        <v>37869.199999999997</v>
      </c>
      <c r="G20" s="380">
        <f t="shared" si="3"/>
        <v>108</v>
      </c>
      <c r="H20" s="380">
        <f t="shared" si="3"/>
        <v>79</v>
      </c>
      <c r="I20" s="380">
        <f t="shared" si="3"/>
        <v>29</v>
      </c>
      <c r="J20" s="379"/>
    </row>
    <row r="21" spans="1:18" s="376" customFormat="1">
      <c r="B21" s="378"/>
      <c r="C21" s="377"/>
      <c r="D21" s="377"/>
      <c r="E21" s="377"/>
      <c r="F21" s="377"/>
    </row>
    <row r="22" spans="1:18">
      <c r="A22" s="638" t="s">
        <v>502</v>
      </c>
      <c r="B22" s="638"/>
      <c r="C22" s="638"/>
      <c r="D22" s="638" t="s">
        <v>502</v>
      </c>
      <c r="E22" s="638"/>
      <c r="F22" s="638"/>
      <c r="G22" s="638"/>
      <c r="H22" s="638"/>
      <c r="I22" s="638"/>
      <c r="J22" s="638"/>
    </row>
    <row r="23" spans="1:18" s="373" customFormat="1">
      <c r="A23" s="639" t="s">
        <v>36</v>
      </c>
      <c r="B23" s="639"/>
      <c r="C23" s="639"/>
      <c r="D23" s="639" t="s">
        <v>19</v>
      </c>
      <c r="E23" s="639"/>
      <c r="F23" s="639"/>
      <c r="G23" s="639"/>
      <c r="H23" s="639"/>
      <c r="I23" s="639"/>
      <c r="J23" s="639"/>
      <c r="K23" s="375"/>
      <c r="N23" s="374"/>
    </row>
    <row r="24" spans="1:18">
      <c r="A24" s="372"/>
      <c r="B24" s="371"/>
      <c r="D24" s="639" t="s">
        <v>20</v>
      </c>
      <c r="E24" s="639"/>
      <c r="F24" s="639"/>
      <c r="G24" s="639"/>
      <c r="H24" s="639"/>
      <c r="I24" s="639"/>
      <c r="J24" s="639"/>
    </row>
    <row r="25" spans="1:18" s="369" customFormat="1">
      <c r="B25" s="370"/>
      <c r="D25" s="632"/>
      <c r="E25" s="633"/>
      <c r="F25" s="632"/>
    </row>
    <row r="26" spans="1:18" s="369" customFormat="1">
      <c r="B26" s="370"/>
      <c r="D26" s="100"/>
      <c r="F26" s="12"/>
    </row>
    <row r="27" spans="1:18" s="369" customFormat="1">
      <c r="B27" s="370"/>
      <c r="D27" s="12"/>
      <c r="F27" s="12"/>
    </row>
    <row r="28" spans="1:18" s="369" customFormat="1">
      <c r="B28" s="370"/>
      <c r="D28" s="12"/>
      <c r="F28" s="12"/>
    </row>
    <row r="30" spans="1:18" s="367" customFormat="1">
      <c r="A30" s="634" t="s">
        <v>35</v>
      </c>
      <c r="B30" s="634"/>
      <c r="C30" s="634"/>
      <c r="D30" s="634" t="s">
        <v>31</v>
      </c>
      <c r="E30" s="634"/>
      <c r="F30" s="634"/>
      <c r="G30" s="634"/>
      <c r="H30" s="634"/>
      <c r="I30" s="634"/>
      <c r="J30" s="634"/>
      <c r="K30" s="368"/>
      <c r="L30" s="368"/>
      <c r="M30" s="368"/>
      <c r="N30" s="368"/>
      <c r="O30" s="368"/>
      <c r="P30" s="368"/>
      <c r="Q30" s="368"/>
      <c r="R30" s="368"/>
    </row>
  </sheetData>
  <autoFilter ref="A8:WVR8"/>
  <mergeCells count="15">
    <mergeCell ref="A1:J1"/>
    <mergeCell ref="A2:J2"/>
    <mergeCell ref="A3:J3"/>
    <mergeCell ref="A4:J4"/>
    <mergeCell ref="A6:B6"/>
    <mergeCell ref="G6:J6"/>
    <mergeCell ref="D25:F25"/>
    <mergeCell ref="A30:C30"/>
    <mergeCell ref="D30:J30"/>
    <mergeCell ref="A20:C20"/>
    <mergeCell ref="A22:C22"/>
    <mergeCell ref="D22:J22"/>
    <mergeCell ref="A23:C23"/>
    <mergeCell ref="D23:J23"/>
    <mergeCell ref="D24:J24"/>
  </mergeCells>
  <pageMargins left="0.39370078740157483" right="0" top="0" bottom="0" header="0" footer="0"/>
  <pageSetup paperSize="9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"/>
  <sheetViews>
    <sheetView topLeftCell="A2" workbookViewId="0">
      <selection activeCell="A4" sqref="A4:XFD4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55.2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37.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ht="60" customHeight="1">
      <c r="A12" s="539">
        <v>1</v>
      </c>
      <c r="B12" s="540" t="s">
        <v>555</v>
      </c>
      <c r="C12" s="540" t="s">
        <v>563</v>
      </c>
      <c r="D12" s="541">
        <v>2</v>
      </c>
      <c r="E12" s="541">
        <v>4</v>
      </c>
      <c r="F12" s="542">
        <v>514.70000000000005</v>
      </c>
      <c r="G12" s="542">
        <v>58.1</v>
      </c>
      <c r="H12" s="546">
        <v>20.2</v>
      </c>
      <c r="I12" s="547"/>
      <c r="J12" s="547">
        <v>20.2</v>
      </c>
      <c r="K12" s="549" t="s">
        <v>44</v>
      </c>
      <c r="L12" s="541">
        <v>17</v>
      </c>
      <c r="M12" s="541">
        <v>479</v>
      </c>
      <c r="N12" s="548">
        <v>508</v>
      </c>
      <c r="O12" s="549" t="s">
        <v>569</v>
      </c>
      <c r="P12" s="550"/>
      <c r="Q12" s="569">
        <v>216</v>
      </c>
      <c r="R12" s="570" t="s">
        <v>551</v>
      </c>
    </row>
    <row r="13" spans="1:18" s="279" customFormat="1" ht="18" customHeight="1">
      <c r="A13" s="751"/>
      <c r="B13" s="751"/>
      <c r="C13" s="564"/>
      <c r="D13" s="297"/>
      <c r="E13" s="564"/>
      <c r="F13" s="538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</row>
    <row r="14" spans="1:18" s="279" customFormat="1" ht="21" customHeight="1">
      <c r="A14" s="564"/>
      <c r="B14" s="310"/>
      <c r="C14" s="310"/>
      <c r="D14" s="564"/>
      <c r="E14" s="310"/>
      <c r="F14" s="538"/>
      <c r="G14" s="309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</row>
    <row r="15" spans="1:18" s="302" customFormat="1" ht="21" customHeight="1">
      <c r="A15" s="297"/>
      <c r="B15" s="301"/>
      <c r="C15" s="301"/>
      <c r="D15" s="297"/>
      <c r="E15" s="306"/>
      <c r="F15" s="538"/>
      <c r="G15" s="307"/>
      <c r="H15" s="307"/>
      <c r="I15" s="305"/>
      <c r="J15" s="305"/>
      <c r="K15" s="305"/>
      <c r="L15" s="299"/>
      <c r="M15" s="298"/>
      <c r="N15" s="303"/>
      <c r="O15" s="297"/>
      <c r="P15" s="297"/>
      <c r="Q15" s="297"/>
      <c r="R15" s="282"/>
    </row>
    <row r="16" spans="1:18" s="302" customFormat="1" ht="21" customHeight="1">
      <c r="A16" s="297"/>
      <c r="B16" s="301"/>
      <c r="C16" s="301"/>
      <c r="D16" s="297"/>
      <c r="E16" s="306"/>
      <c r="F16" s="538"/>
      <c r="G16" s="303"/>
      <c r="H16" s="303"/>
      <c r="I16" s="305"/>
      <c r="J16" s="305"/>
      <c r="K16" s="305"/>
      <c r="L16" s="299"/>
      <c r="M16" s="298"/>
      <c r="N16" s="303"/>
      <c r="O16" s="297"/>
      <c r="P16" s="297"/>
      <c r="Q16" s="297"/>
      <c r="R16" s="282"/>
    </row>
    <row r="17" spans="1:18" s="302" customFormat="1" ht="21" customHeight="1">
      <c r="A17" s="297"/>
      <c r="B17" s="301"/>
      <c r="C17" s="301"/>
      <c r="D17" s="297"/>
      <c r="E17" s="304"/>
      <c r="F17" s="297"/>
      <c r="G17" s="297"/>
      <c r="H17" s="297"/>
      <c r="I17" s="305"/>
      <c r="J17" s="305"/>
      <c r="K17" s="305"/>
      <c r="L17" s="299"/>
      <c r="M17" s="298"/>
      <c r="N17" s="303"/>
      <c r="O17" s="297"/>
      <c r="P17" s="297"/>
      <c r="Q17" s="297"/>
      <c r="R17" s="282"/>
    </row>
    <row r="18" spans="1:18" s="279" customFormat="1" ht="21" customHeight="1">
      <c r="A18" s="297"/>
      <c r="B18" s="301"/>
      <c r="C18" s="301"/>
      <c r="D18" s="297"/>
      <c r="E18" s="301"/>
      <c r="F18" s="300"/>
      <c r="G18" s="300"/>
      <c r="H18" s="300"/>
      <c r="I18" s="305"/>
      <c r="J18" s="305"/>
      <c r="K18" s="305"/>
      <c r="L18" s="299"/>
      <c r="M18" s="298"/>
      <c r="N18" s="303"/>
      <c r="O18" s="297"/>
      <c r="P18" s="297"/>
      <c r="Q18" s="297"/>
      <c r="R18" s="282"/>
    </row>
    <row r="19" spans="1:18" s="279" customFormat="1" ht="21" customHeight="1">
      <c r="A19" s="751"/>
      <c r="B19" s="751"/>
      <c r="C19" s="564"/>
      <c r="D19" s="564"/>
      <c r="E19" s="564"/>
      <c r="F19" s="296"/>
      <c r="G19" s="296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1"/>
    </row>
    <row r="20" spans="1:18" s="279" customFormat="1" ht="18" customHeight="1">
      <c r="A20" s="290"/>
      <c r="B20" s="293"/>
      <c r="C20" s="293"/>
      <c r="D20" s="290"/>
      <c r="E20" s="293"/>
      <c r="F20" s="290"/>
      <c r="G20" s="290"/>
      <c r="H20" s="290"/>
      <c r="I20" s="536"/>
      <c r="J20" s="536"/>
      <c r="K20" s="536"/>
      <c r="L20" s="292"/>
      <c r="M20" s="291"/>
      <c r="N20" s="291"/>
      <c r="O20" s="290"/>
      <c r="P20" s="290"/>
      <c r="Q20" s="290"/>
      <c r="R20" s="282"/>
    </row>
    <row r="21" spans="1:18" s="279" customFormat="1" ht="18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282"/>
    </row>
    <row r="22" spans="1:18" s="279" customFormat="1" ht="18" customHeight="1">
      <c r="A22" s="751"/>
      <c r="B22" s="751"/>
      <c r="C22" s="751"/>
      <c r="D22" s="751"/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282"/>
    </row>
    <row r="23" spans="1:18" s="279" customFormat="1">
      <c r="B23" s="289"/>
      <c r="C23" s="289"/>
      <c r="D23" s="282"/>
      <c r="E23" s="288"/>
      <c r="F23" s="749"/>
      <c r="G23" s="749"/>
      <c r="H23" s="749"/>
      <c r="I23" s="749"/>
      <c r="J23" s="749"/>
      <c r="K23" s="749"/>
      <c r="L23" s="749"/>
      <c r="M23" s="749"/>
      <c r="N23" s="749"/>
      <c r="O23" s="749"/>
      <c r="P23" s="749"/>
      <c r="Q23" s="749"/>
      <c r="R23" s="282"/>
    </row>
    <row r="31" spans="1:18">
      <c r="P31" s="545">
        <f>4858.9+1410.5</f>
        <v>6269.4</v>
      </c>
    </row>
  </sheetData>
  <mergeCells count="39">
    <mergeCell ref="F23:Q23"/>
    <mergeCell ref="A19:B19"/>
    <mergeCell ref="H19:R19"/>
    <mergeCell ref="A21:E21"/>
    <mergeCell ref="F21:Q21"/>
    <mergeCell ref="A22:E22"/>
    <mergeCell ref="F22:Q22"/>
    <mergeCell ref="A13:B13"/>
    <mergeCell ref="H13:R13"/>
    <mergeCell ref="H14:R14"/>
    <mergeCell ref="O9:O11"/>
    <mergeCell ref="P9:P11"/>
    <mergeCell ref="G10:G11"/>
    <mergeCell ref="H10:H11"/>
    <mergeCell ref="I10:I11"/>
    <mergeCell ref="J10:J11"/>
    <mergeCell ref="K10:K11"/>
    <mergeCell ref="E9:E11"/>
    <mergeCell ref="F9:F11"/>
    <mergeCell ref="G9:K9"/>
    <mergeCell ref="L9:L11"/>
    <mergeCell ref="M9:M11"/>
    <mergeCell ref="N9:N11"/>
    <mergeCell ref="N6:R6"/>
    <mergeCell ref="A7:A11"/>
    <mergeCell ref="B7:B11"/>
    <mergeCell ref="C7:C11"/>
    <mergeCell ref="D7:K7"/>
    <mergeCell ref="L7:P8"/>
    <mergeCell ref="Q7:Q11"/>
    <mergeCell ref="R7:R11"/>
    <mergeCell ref="D8:K8"/>
    <mergeCell ref="D9:D11"/>
    <mergeCell ref="A5:R5"/>
    <mergeCell ref="A1:G1"/>
    <mergeCell ref="H1:R1"/>
    <mergeCell ref="A2:G2"/>
    <mergeCell ref="H2:R2"/>
    <mergeCell ref="A4:R4"/>
  </mergeCells>
  <pageMargins left="0.2" right="0.2" top="1" bottom="0.75" header="0.05" footer="0.05"/>
  <pageSetup paperSize="9" scale="84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"/>
  <sheetViews>
    <sheetView workbookViewId="0">
      <selection activeCell="A4" sqref="A4:XFD4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61.8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32.2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ht="90" customHeight="1">
      <c r="A12" s="539">
        <v>1</v>
      </c>
      <c r="B12" s="540" t="s">
        <v>556</v>
      </c>
      <c r="C12" s="540" t="s">
        <v>563</v>
      </c>
      <c r="D12" s="541">
        <v>2</v>
      </c>
      <c r="E12" s="541">
        <v>6</v>
      </c>
      <c r="F12" s="542">
        <v>1402.1</v>
      </c>
      <c r="G12" s="542">
        <v>906.3</v>
      </c>
      <c r="H12" s="546">
        <v>5.2</v>
      </c>
      <c r="I12" s="547"/>
      <c r="J12" s="547">
        <v>5.2</v>
      </c>
      <c r="K12" s="549" t="s">
        <v>44</v>
      </c>
      <c r="L12" s="541">
        <v>17</v>
      </c>
      <c r="M12" s="541">
        <v>486</v>
      </c>
      <c r="N12" s="548">
        <v>1500</v>
      </c>
      <c r="O12" s="549" t="s">
        <v>44</v>
      </c>
      <c r="P12" s="550"/>
      <c r="Q12" s="569">
        <v>217</v>
      </c>
      <c r="R12" s="570" t="s">
        <v>551</v>
      </c>
    </row>
    <row r="13" spans="1:18" s="279" customFormat="1" ht="18" customHeight="1">
      <c r="A13" s="751"/>
      <c r="B13" s="751"/>
      <c r="C13" s="564"/>
      <c r="D13" s="297"/>
      <c r="E13" s="564"/>
      <c r="F13" s="538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</row>
    <row r="14" spans="1:18" s="279" customFormat="1" ht="21" customHeight="1">
      <c r="A14" s="564"/>
      <c r="B14" s="310"/>
      <c r="C14" s="310"/>
      <c r="D14" s="564"/>
      <c r="E14" s="310"/>
      <c r="F14" s="538"/>
      <c r="G14" s="309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</row>
    <row r="15" spans="1:18" s="302" customFormat="1" ht="21" customHeight="1">
      <c r="A15" s="297"/>
      <c r="B15" s="301"/>
      <c r="C15" s="301"/>
      <c r="D15" s="297"/>
      <c r="E15" s="306"/>
      <c r="F15" s="538"/>
      <c r="G15" s="307"/>
      <c r="H15" s="307"/>
      <c r="I15" s="305"/>
      <c r="J15" s="305"/>
      <c r="K15" s="305"/>
      <c r="L15" s="299"/>
      <c r="M15" s="298"/>
      <c r="N15" s="303"/>
      <c r="O15" s="297"/>
      <c r="P15" s="297"/>
      <c r="Q15" s="297"/>
      <c r="R15" s="282"/>
    </row>
    <row r="16" spans="1:18" s="302" customFormat="1" ht="21" customHeight="1">
      <c r="A16" s="297"/>
      <c r="B16" s="301"/>
      <c r="C16" s="301"/>
      <c r="D16" s="297"/>
      <c r="E16" s="306"/>
      <c r="F16" s="538"/>
      <c r="G16" s="303"/>
      <c r="H16" s="303"/>
      <c r="I16" s="305"/>
      <c r="J16" s="305"/>
      <c r="K16" s="305"/>
      <c r="L16" s="299"/>
      <c r="M16" s="298"/>
      <c r="N16" s="303"/>
      <c r="O16" s="297"/>
      <c r="P16" s="297"/>
      <c r="Q16" s="297"/>
      <c r="R16" s="282"/>
    </row>
    <row r="17" spans="1:18" s="302" customFormat="1" ht="21" customHeight="1">
      <c r="A17" s="297"/>
      <c r="B17" s="301"/>
      <c r="C17" s="301"/>
      <c r="D17" s="297"/>
      <c r="E17" s="304"/>
      <c r="F17" s="297"/>
      <c r="G17" s="297"/>
      <c r="H17" s="297"/>
      <c r="I17" s="305"/>
      <c r="J17" s="305"/>
      <c r="K17" s="305"/>
      <c r="L17" s="299"/>
      <c r="M17" s="298"/>
      <c r="N17" s="303"/>
      <c r="O17" s="297"/>
      <c r="P17" s="297"/>
      <c r="Q17" s="297"/>
      <c r="R17" s="282"/>
    </row>
    <row r="18" spans="1:18" s="279" customFormat="1" ht="21" customHeight="1">
      <c r="A18" s="297"/>
      <c r="B18" s="301"/>
      <c r="C18" s="301"/>
      <c r="D18" s="297"/>
      <c r="E18" s="301"/>
      <c r="F18" s="300"/>
      <c r="G18" s="300"/>
      <c r="H18" s="300"/>
      <c r="I18" s="305"/>
      <c r="J18" s="305"/>
      <c r="K18" s="305"/>
      <c r="L18" s="299"/>
      <c r="M18" s="298"/>
      <c r="N18" s="303"/>
      <c r="O18" s="297"/>
      <c r="P18" s="297"/>
      <c r="Q18" s="297"/>
      <c r="R18" s="282"/>
    </row>
    <row r="19" spans="1:18" s="279" customFormat="1" ht="21" customHeight="1">
      <c r="A19" s="751"/>
      <c r="B19" s="751"/>
      <c r="C19" s="564"/>
      <c r="D19" s="564"/>
      <c r="E19" s="564"/>
      <c r="F19" s="296"/>
      <c r="G19" s="296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1"/>
    </row>
    <row r="20" spans="1:18" s="279" customFormat="1" ht="18" customHeight="1">
      <c r="A20" s="290"/>
      <c r="B20" s="293"/>
      <c r="C20" s="293"/>
      <c r="D20" s="290"/>
      <c r="E20" s="293"/>
      <c r="F20" s="290"/>
      <c r="G20" s="290"/>
      <c r="H20" s="290"/>
      <c r="I20" s="536"/>
      <c r="J20" s="536"/>
      <c r="K20" s="536"/>
      <c r="L20" s="292"/>
      <c r="M20" s="291"/>
      <c r="N20" s="291"/>
      <c r="O20" s="290"/>
      <c r="P20" s="290"/>
      <c r="Q20" s="290"/>
      <c r="R20" s="282"/>
    </row>
    <row r="21" spans="1:18" s="279" customFormat="1" ht="18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282"/>
    </row>
    <row r="22" spans="1:18" s="279" customFormat="1" ht="18" customHeight="1">
      <c r="A22" s="751"/>
      <c r="B22" s="751"/>
      <c r="C22" s="751"/>
      <c r="D22" s="751"/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282"/>
    </row>
    <row r="23" spans="1:18" s="279" customFormat="1">
      <c r="B23" s="289"/>
      <c r="C23" s="289"/>
      <c r="D23" s="282"/>
      <c r="E23" s="288"/>
      <c r="F23" s="749"/>
      <c r="G23" s="749"/>
      <c r="H23" s="749"/>
      <c r="I23" s="749"/>
      <c r="J23" s="749"/>
      <c r="K23" s="749"/>
      <c r="L23" s="749"/>
      <c r="M23" s="749"/>
      <c r="N23" s="749"/>
      <c r="O23" s="749"/>
      <c r="P23" s="749"/>
      <c r="Q23" s="749"/>
      <c r="R23" s="282"/>
    </row>
    <row r="31" spans="1:18">
      <c r="P31" s="545">
        <f>4858.9+1410.5</f>
        <v>6269.4</v>
      </c>
    </row>
  </sheetData>
  <mergeCells count="39">
    <mergeCell ref="F23:Q23"/>
    <mergeCell ref="A19:B19"/>
    <mergeCell ref="H19:R19"/>
    <mergeCell ref="A21:E21"/>
    <mergeCell ref="F21:Q21"/>
    <mergeCell ref="A22:E22"/>
    <mergeCell ref="F22:Q22"/>
    <mergeCell ref="A13:B13"/>
    <mergeCell ref="H13:R13"/>
    <mergeCell ref="H14:R14"/>
    <mergeCell ref="O9:O11"/>
    <mergeCell ref="P9:P11"/>
    <mergeCell ref="G10:G11"/>
    <mergeCell ref="H10:H11"/>
    <mergeCell ref="I10:I11"/>
    <mergeCell ref="J10:J11"/>
    <mergeCell ref="K10:K11"/>
    <mergeCell ref="E9:E11"/>
    <mergeCell ref="F9:F11"/>
    <mergeCell ref="G9:K9"/>
    <mergeCell ref="L9:L11"/>
    <mergeCell ref="M9:M11"/>
    <mergeCell ref="N9:N11"/>
    <mergeCell ref="N6:R6"/>
    <mergeCell ref="A7:A11"/>
    <mergeCell ref="B7:B11"/>
    <mergeCell ref="C7:C11"/>
    <mergeCell ref="D7:K7"/>
    <mergeCell ref="L7:P8"/>
    <mergeCell ref="Q7:Q11"/>
    <mergeCell ref="R7:R11"/>
    <mergeCell ref="D8:K8"/>
    <mergeCell ref="D9:D11"/>
    <mergeCell ref="A5:R5"/>
    <mergeCell ref="A1:G1"/>
    <mergeCell ref="H1:R1"/>
    <mergeCell ref="A2:G2"/>
    <mergeCell ref="H2:R2"/>
    <mergeCell ref="A4:R4"/>
  </mergeCells>
  <pageMargins left="0.2" right="0.2" top="1" bottom="0.75" header="0.05" footer="0.05"/>
  <pageSetup paperSize="9" scale="84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"/>
  <sheetViews>
    <sheetView workbookViewId="0">
      <selection activeCell="A4" sqref="A4:XFD4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53.4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32.2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ht="60" customHeight="1">
      <c r="A12" s="539">
        <v>1</v>
      </c>
      <c r="B12" s="540" t="s">
        <v>557</v>
      </c>
      <c r="C12" s="540" t="s">
        <v>563</v>
      </c>
      <c r="D12" s="541">
        <v>2</v>
      </c>
      <c r="E12" s="541">
        <v>41</v>
      </c>
      <c r="F12" s="542">
        <v>685.3</v>
      </c>
      <c r="G12" s="542">
        <v>2.8</v>
      </c>
      <c r="H12" s="546">
        <v>498.4</v>
      </c>
      <c r="I12" s="547"/>
      <c r="J12" s="547">
        <v>498.4</v>
      </c>
      <c r="K12" s="543" t="s">
        <v>44</v>
      </c>
      <c r="L12" s="541">
        <v>17</v>
      </c>
      <c r="M12" s="541">
        <v>556</v>
      </c>
      <c r="N12" s="548">
        <v>592</v>
      </c>
      <c r="O12" s="549" t="s">
        <v>569</v>
      </c>
      <c r="P12" s="550"/>
      <c r="Q12" s="569">
        <v>218</v>
      </c>
      <c r="R12" s="570" t="s">
        <v>551</v>
      </c>
    </row>
    <row r="13" spans="1:18" s="279" customFormat="1" ht="18" customHeight="1">
      <c r="A13" s="751"/>
      <c r="B13" s="751"/>
      <c r="C13" s="564"/>
      <c r="D13" s="297"/>
      <c r="E13" s="564"/>
      <c r="F13" s="538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</row>
    <row r="14" spans="1:18" s="279" customFormat="1" ht="21" customHeight="1">
      <c r="A14" s="564"/>
      <c r="B14" s="310"/>
      <c r="C14" s="310"/>
      <c r="D14" s="564"/>
      <c r="E14" s="310"/>
      <c r="F14" s="538"/>
      <c r="G14" s="309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</row>
    <row r="15" spans="1:18" s="302" customFormat="1" ht="21" customHeight="1">
      <c r="A15" s="297"/>
      <c r="B15" s="301"/>
      <c r="C15" s="301"/>
      <c r="D15" s="297"/>
      <c r="E15" s="306"/>
      <c r="F15" s="538"/>
      <c r="G15" s="307"/>
      <c r="H15" s="307"/>
      <c r="I15" s="305"/>
      <c r="J15" s="305"/>
      <c r="K15" s="305"/>
      <c r="L15" s="299"/>
      <c r="M15" s="298"/>
      <c r="N15" s="303"/>
      <c r="O15" s="297"/>
      <c r="P15" s="297"/>
      <c r="Q15" s="297"/>
      <c r="R15" s="282"/>
    </row>
    <row r="16" spans="1:18" s="302" customFormat="1" ht="21" customHeight="1">
      <c r="A16" s="297"/>
      <c r="B16" s="301"/>
      <c r="C16" s="301"/>
      <c r="D16" s="297"/>
      <c r="E16" s="306"/>
      <c r="F16" s="538"/>
      <c r="G16" s="303"/>
      <c r="H16" s="303"/>
      <c r="I16" s="305"/>
      <c r="J16" s="305"/>
      <c r="K16" s="305"/>
      <c r="L16" s="299"/>
      <c r="M16" s="298"/>
      <c r="N16" s="303"/>
      <c r="O16" s="297"/>
      <c r="P16" s="297"/>
      <c r="Q16" s="297"/>
      <c r="R16" s="282"/>
    </row>
    <row r="17" spans="1:18" s="302" customFormat="1" ht="21" customHeight="1">
      <c r="A17" s="297"/>
      <c r="B17" s="301"/>
      <c r="C17" s="301"/>
      <c r="D17" s="297"/>
      <c r="E17" s="304"/>
      <c r="F17" s="297"/>
      <c r="G17" s="297"/>
      <c r="H17" s="297"/>
      <c r="I17" s="305"/>
      <c r="J17" s="305"/>
      <c r="K17" s="305"/>
      <c r="L17" s="299"/>
      <c r="M17" s="298"/>
      <c r="N17" s="303"/>
      <c r="O17" s="297"/>
      <c r="P17" s="297"/>
      <c r="Q17" s="297"/>
      <c r="R17" s="282"/>
    </row>
    <row r="18" spans="1:18" s="279" customFormat="1" ht="21" customHeight="1">
      <c r="A18" s="297"/>
      <c r="B18" s="301"/>
      <c r="C18" s="301"/>
      <c r="D18" s="297"/>
      <c r="E18" s="301"/>
      <c r="F18" s="300"/>
      <c r="G18" s="300"/>
      <c r="H18" s="300"/>
      <c r="I18" s="305"/>
      <c r="J18" s="305"/>
      <c r="K18" s="305"/>
      <c r="L18" s="299"/>
      <c r="M18" s="298"/>
      <c r="N18" s="303"/>
      <c r="O18" s="297"/>
      <c r="P18" s="297"/>
      <c r="Q18" s="297"/>
      <c r="R18" s="282"/>
    </row>
    <row r="19" spans="1:18" s="279" customFormat="1" ht="21" customHeight="1">
      <c r="A19" s="751"/>
      <c r="B19" s="751"/>
      <c r="C19" s="564"/>
      <c r="D19" s="564"/>
      <c r="E19" s="564"/>
      <c r="F19" s="296"/>
      <c r="G19" s="296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1"/>
    </row>
    <row r="20" spans="1:18" s="279" customFormat="1" ht="18" customHeight="1">
      <c r="A20" s="290"/>
      <c r="B20" s="293"/>
      <c r="C20" s="293"/>
      <c r="D20" s="290"/>
      <c r="E20" s="293"/>
      <c r="F20" s="290"/>
      <c r="G20" s="290"/>
      <c r="H20" s="290"/>
      <c r="I20" s="536"/>
      <c r="J20" s="536"/>
      <c r="K20" s="536"/>
      <c r="L20" s="292"/>
      <c r="M20" s="291"/>
      <c r="N20" s="291"/>
      <c r="O20" s="290"/>
      <c r="P20" s="290"/>
      <c r="Q20" s="290"/>
      <c r="R20" s="282"/>
    </row>
    <row r="21" spans="1:18" s="279" customFormat="1" ht="18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282"/>
    </row>
    <row r="22" spans="1:18" s="279" customFormat="1" ht="18" customHeight="1">
      <c r="A22" s="751"/>
      <c r="B22" s="751"/>
      <c r="C22" s="751"/>
      <c r="D22" s="751"/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282"/>
    </row>
    <row r="23" spans="1:18" s="279" customFormat="1">
      <c r="B23" s="289"/>
      <c r="C23" s="289"/>
      <c r="D23" s="282"/>
      <c r="E23" s="288"/>
      <c r="F23" s="749"/>
      <c r="G23" s="749"/>
      <c r="H23" s="749"/>
      <c r="I23" s="749"/>
      <c r="J23" s="749"/>
      <c r="K23" s="749"/>
      <c r="L23" s="749"/>
      <c r="M23" s="749"/>
      <c r="N23" s="749"/>
      <c r="O23" s="749"/>
      <c r="P23" s="749"/>
      <c r="Q23" s="749"/>
      <c r="R23" s="282"/>
    </row>
    <row r="31" spans="1:18">
      <c r="P31" s="545">
        <f>4858.9+1410.5</f>
        <v>6269.4</v>
      </c>
    </row>
  </sheetData>
  <mergeCells count="39">
    <mergeCell ref="F23:Q23"/>
    <mergeCell ref="A19:B19"/>
    <mergeCell ref="H19:R19"/>
    <mergeCell ref="A21:E21"/>
    <mergeCell ref="F21:Q21"/>
    <mergeCell ref="A22:E22"/>
    <mergeCell ref="F22:Q22"/>
    <mergeCell ref="A13:B13"/>
    <mergeCell ref="H13:R13"/>
    <mergeCell ref="H14:R14"/>
    <mergeCell ref="O9:O11"/>
    <mergeCell ref="P9:P11"/>
    <mergeCell ref="G10:G11"/>
    <mergeCell ref="H10:H11"/>
    <mergeCell ref="I10:I11"/>
    <mergeCell ref="J10:J11"/>
    <mergeCell ref="K10:K11"/>
    <mergeCell ref="E9:E11"/>
    <mergeCell ref="F9:F11"/>
    <mergeCell ref="G9:K9"/>
    <mergeCell ref="L9:L11"/>
    <mergeCell ref="M9:M11"/>
    <mergeCell ref="N9:N11"/>
    <mergeCell ref="N6:R6"/>
    <mergeCell ref="A7:A11"/>
    <mergeCell ref="B7:B11"/>
    <mergeCell ref="C7:C11"/>
    <mergeCell ref="D7:K7"/>
    <mergeCell ref="L7:P8"/>
    <mergeCell ref="Q7:Q11"/>
    <mergeCell ref="R7:R11"/>
    <mergeCell ref="D8:K8"/>
    <mergeCell ref="D9:D11"/>
    <mergeCell ref="A5:R5"/>
    <mergeCell ref="A1:G1"/>
    <mergeCell ref="H1:R1"/>
    <mergeCell ref="A2:G2"/>
    <mergeCell ref="H2:R2"/>
    <mergeCell ref="A4:R4"/>
  </mergeCells>
  <pageMargins left="0.2" right="0.2" top="1" bottom="0.75" header="0.05" footer="0.05"/>
  <pageSetup paperSize="9" scale="84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"/>
  <sheetViews>
    <sheetView workbookViewId="0">
      <selection activeCell="A4" sqref="A4:XFD4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54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32.2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ht="60" customHeight="1">
      <c r="A12" s="539">
        <v>1</v>
      </c>
      <c r="B12" s="540" t="s">
        <v>558</v>
      </c>
      <c r="C12" s="540" t="s">
        <v>563</v>
      </c>
      <c r="D12" s="541">
        <v>2</v>
      </c>
      <c r="E12" s="541">
        <v>42</v>
      </c>
      <c r="F12" s="542">
        <v>636.79999999999995</v>
      </c>
      <c r="G12" s="542">
        <v>13.6</v>
      </c>
      <c r="H12" s="546">
        <v>0.4</v>
      </c>
      <c r="I12" s="547"/>
      <c r="J12" s="547">
        <v>0.4</v>
      </c>
      <c r="K12" s="543" t="s">
        <v>44</v>
      </c>
      <c r="L12" s="541">
        <v>17</v>
      </c>
      <c r="M12" s="541">
        <v>553</v>
      </c>
      <c r="N12" s="548">
        <v>580</v>
      </c>
      <c r="O12" s="549" t="s">
        <v>569</v>
      </c>
      <c r="P12" s="550"/>
      <c r="Q12" s="569">
        <v>219</v>
      </c>
      <c r="R12" s="570" t="s">
        <v>551</v>
      </c>
    </row>
    <row r="13" spans="1:18" s="279" customFormat="1" ht="18" customHeight="1">
      <c r="A13" s="751"/>
      <c r="B13" s="751"/>
      <c r="C13" s="564"/>
      <c r="D13" s="297"/>
      <c r="E13" s="564"/>
      <c r="F13" s="538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</row>
    <row r="14" spans="1:18" s="279" customFormat="1" ht="21" customHeight="1">
      <c r="A14" s="564"/>
      <c r="B14" s="310"/>
      <c r="C14" s="310"/>
      <c r="D14" s="564"/>
      <c r="E14" s="310"/>
      <c r="F14" s="538"/>
      <c r="G14" s="309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</row>
    <row r="15" spans="1:18" s="302" customFormat="1" ht="21" customHeight="1">
      <c r="A15" s="297"/>
      <c r="B15" s="301"/>
      <c r="C15" s="301"/>
      <c r="D15" s="297"/>
      <c r="E15" s="306"/>
      <c r="F15" s="538"/>
      <c r="G15" s="307"/>
      <c r="H15" s="307"/>
      <c r="I15" s="305"/>
      <c r="J15" s="305"/>
      <c r="K15" s="305"/>
      <c r="L15" s="299"/>
      <c r="M15" s="298"/>
      <c r="N15" s="303"/>
      <c r="O15" s="297"/>
      <c r="P15" s="297"/>
      <c r="Q15" s="297"/>
      <c r="R15" s="282"/>
    </row>
    <row r="16" spans="1:18" s="302" customFormat="1" ht="21" customHeight="1">
      <c r="A16" s="297"/>
      <c r="B16" s="301"/>
      <c r="C16" s="301"/>
      <c r="D16" s="297"/>
      <c r="E16" s="306"/>
      <c r="F16" s="538"/>
      <c r="G16" s="303"/>
      <c r="H16" s="303"/>
      <c r="I16" s="305"/>
      <c r="J16" s="305"/>
      <c r="K16" s="305"/>
      <c r="L16" s="299"/>
      <c r="M16" s="298"/>
      <c r="N16" s="303"/>
      <c r="O16" s="297"/>
      <c r="P16" s="297"/>
      <c r="Q16" s="297"/>
      <c r="R16" s="282"/>
    </row>
    <row r="17" spans="1:18" s="302" customFormat="1" ht="21" customHeight="1">
      <c r="A17" s="297"/>
      <c r="B17" s="301"/>
      <c r="C17" s="301"/>
      <c r="D17" s="297"/>
      <c r="E17" s="304"/>
      <c r="F17" s="297"/>
      <c r="G17" s="297"/>
      <c r="H17" s="297"/>
      <c r="I17" s="305"/>
      <c r="J17" s="305"/>
      <c r="K17" s="305"/>
      <c r="L17" s="299"/>
      <c r="M17" s="298"/>
      <c r="N17" s="303"/>
      <c r="O17" s="297"/>
      <c r="P17" s="297"/>
      <c r="Q17" s="297"/>
      <c r="R17" s="282"/>
    </row>
    <row r="18" spans="1:18" s="279" customFormat="1" ht="21" customHeight="1">
      <c r="A18" s="297"/>
      <c r="B18" s="301"/>
      <c r="C18" s="301"/>
      <c r="D18" s="297"/>
      <c r="E18" s="301"/>
      <c r="F18" s="300"/>
      <c r="G18" s="300"/>
      <c r="H18" s="300"/>
      <c r="I18" s="305"/>
      <c r="J18" s="305"/>
      <c r="K18" s="305"/>
      <c r="L18" s="299"/>
      <c r="M18" s="298"/>
      <c r="N18" s="303"/>
      <c r="O18" s="297"/>
      <c r="P18" s="297"/>
      <c r="Q18" s="297"/>
      <c r="R18" s="282"/>
    </row>
    <row r="19" spans="1:18" s="279" customFormat="1" ht="21" customHeight="1">
      <c r="A19" s="751"/>
      <c r="B19" s="751"/>
      <c r="C19" s="564"/>
      <c r="D19" s="564"/>
      <c r="E19" s="564"/>
      <c r="F19" s="296"/>
      <c r="G19" s="296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1"/>
    </row>
    <row r="20" spans="1:18" s="279" customFormat="1" ht="18" customHeight="1">
      <c r="A20" s="290"/>
      <c r="B20" s="293"/>
      <c r="C20" s="293"/>
      <c r="D20" s="290"/>
      <c r="E20" s="293"/>
      <c r="F20" s="290"/>
      <c r="G20" s="290"/>
      <c r="H20" s="290"/>
      <c r="I20" s="536"/>
      <c r="J20" s="536"/>
      <c r="K20" s="536"/>
      <c r="L20" s="292"/>
      <c r="M20" s="291"/>
      <c r="N20" s="291"/>
      <c r="O20" s="290"/>
      <c r="P20" s="290"/>
      <c r="Q20" s="290"/>
      <c r="R20" s="282"/>
    </row>
    <row r="21" spans="1:18" s="279" customFormat="1" ht="18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282"/>
    </row>
    <row r="22" spans="1:18" s="279" customFormat="1" ht="18" customHeight="1">
      <c r="A22" s="751"/>
      <c r="B22" s="751"/>
      <c r="C22" s="751"/>
      <c r="D22" s="751"/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282"/>
    </row>
    <row r="23" spans="1:18" s="279" customFormat="1">
      <c r="B23" s="289"/>
      <c r="C23" s="289"/>
      <c r="D23" s="282"/>
      <c r="E23" s="288"/>
      <c r="F23" s="749"/>
      <c r="G23" s="749"/>
      <c r="H23" s="749"/>
      <c r="I23" s="749"/>
      <c r="J23" s="749"/>
      <c r="K23" s="749"/>
      <c r="L23" s="749"/>
      <c r="M23" s="749"/>
      <c r="N23" s="749"/>
      <c r="O23" s="749"/>
      <c r="P23" s="749"/>
      <c r="Q23" s="749"/>
      <c r="R23" s="282"/>
    </row>
    <row r="31" spans="1:18">
      <c r="P31" s="545">
        <f>4858.9+1410.5</f>
        <v>6269.4</v>
      </c>
    </row>
  </sheetData>
  <mergeCells count="39">
    <mergeCell ref="F23:Q23"/>
    <mergeCell ref="A19:B19"/>
    <mergeCell ref="H19:R19"/>
    <mergeCell ref="A21:E21"/>
    <mergeCell ref="F21:Q21"/>
    <mergeCell ref="A22:E22"/>
    <mergeCell ref="F22:Q22"/>
    <mergeCell ref="A13:B13"/>
    <mergeCell ref="H13:R13"/>
    <mergeCell ref="H14:R14"/>
    <mergeCell ref="O9:O11"/>
    <mergeCell ref="P9:P11"/>
    <mergeCell ref="G10:G11"/>
    <mergeCell ref="H10:H11"/>
    <mergeCell ref="I10:I11"/>
    <mergeCell ref="J10:J11"/>
    <mergeCell ref="K10:K11"/>
    <mergeCell ref="E9:E11"/>
    <mergeCell ref="F9:F11"/>
    <mergeCell ref="G9:K9"/>
    <mergeCell ref="L9:L11"/>
    <mergeCell ref="M9:M11"/>
    <mergeCell ref="N9:N11"/>
    <mergeCell ref="N6:R6"/>
    <mergeCell ref="A7:A11"/>
    <mergeCell ref="B7:B11"/>
    <mergeCell ref="C7:C11"/>
    <mergeCell ref="D7:K7"/>
    <mergeCell ref="L7:P8"/>
    <mergeCell ref="Q7:Q11"/>
    <mergeCell ref="R7:R11"/>
    <mergeCell ref="D8:K8"/>
    <mergeCell ref="D9:D11"/>
    <mergeCell ref="A5:R5"/>
    <mergeCell ref="A1:G1"/>
    <mergeCell ref="H1:R1"/>
    <mergeCell ref="A2:G2"/>
    <mergeCell ref="H2:R2"/>
    <mergeCell ref="A4:R4"/>
  </mergeCells>
  <pageMargins left="0.2" right="0.2" top="1" bottom="0.75" header="0.05" footer="0.05"/>
  <pageSetup paperSize="9" scale="84" fitToHeight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"/>
  <sheetViews>
    <sheetView workbookViewId="0">
      <selection activeCell="A4" sqref="A4:XFD4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54.6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32.2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ht="134.25" customHeight="1">
      <c r="A12" s="539">
        <v>1</v>
      </c>
      <c r="B12" s="540" t="s">
        <v>559</v>
      </c>
      <c r="C12" s="540" t="s">
        <v>562</v>
      </c>
      <c r="D12" s="541">
        <v>1</v>
      </c>
      <c r="E12" s="541">
        <v>59</v>
      </c>
      <c r="F12" s="542">
        <v>642.70000000000005</v>
      </c>
      <c r="G12" s="542">
        <v>64.5</v>
      </c>
      <c r="H12" s="546">
        <v>151.30000000000001</v>
      </c>
      <c r="I12" s="547"/>
      <c r="J12" s="547">
        <v>151.30000000000001</v>
      </c>
      <c r="K12" s="543" t="s">
        <v>64</v>
      </c>
      <c r="L12" s="541">
        <v>18</v>
      </c>
      <c r="M12" s="541">
        <v>153</v>
      </c>
      <c r="N12" s="548">
        <v>751</v>
      </c>
      <c r="O12" s="549" t="s">
        <v>565</v>
      </c>
      <c r="P12" s="550"/>
      <c r="Q12" s="569">
        <v>207</v>
      </c>
      <c r="R12" s="570" t="s">
        <v>551</v>
      </c>
    </row>
    <row r="13" spans="1:18" s="279" customFormat="1" ht="18" customHeight="1">
      <c r="A13" s="751"/>
      <c r="B13" s="751"/>
      <c r="C13" s="566"/>
      <c r="D13" s="297"/>
      <c r="E13" s="566"/>
      <c r="F13" s="538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</row>
    <row r="14" spans="1:18" s="279" customFormat="1" ht="21" customHeight="1">
      <c r="A14" s="566"/>
      <c r="B14" s="310"/>
      <c r="C14" s="310"/>
      <c r="D14" s="566"/>
      <c r="E14" s="310"/>
      <c r="F14" s="538"/>
      <c r="G14" s="309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</row>
    <row r="15" spans="1:18" s="302" customFormat="1" ht="21" customHeight="1">
      <c r="A15" s="297"/>
      <c r="B15" s="301"/>
      <c r="C15" s="301"/>
      <c r="D15" s="297"/>
      <c r="E15" s="306"/>
      <c r="F15" s="538"/>
      <c r="G15" s="307"/>
      <c r="H15" s="307"/>
      <c r="I15" s="305"/>
      <c r="J15" s="305"/>
      <c r="K15" s="305"/>
      <c r="L15" s="299"/>
      <c r="M15" s="298"/>
      <c r="N15" s="303"/>
      <c r="O15" s="297"/>
      <c r="P15" s="297"/>
      <c r="Q15" s="297"/>
      <c r="R15" s="282"/>
    </row>
    <row r="16" spans="1:18" s="302" customFormat="1" ht="21" customHeight="1">
      <c r="A16" s="297"/>
      <c r="B16" s="301"/>
      <c r="C16" s="301"/>
      <c r="D16" s="297"/>
      <c r="E16" s="306"/>
      <c r="F16" s="538"/>
      <c r="G16" s="303"/>
      <c r="H16" s="303"/>
      <c r="I16" s="305"/>
      <c r="J16" s="305"/>
      <c r="K16" s="305"/>
      <c r="L16" s="299"/>
      <c r="M16" s="298"/>
      <c r="N16" s="303"/>
      <c r="O16" s="297"/>
      <c r="P16" s="297"/>
      <c r="Q16" s="297"/>
      <c r="R16" s="282"/>
    </row>
    <row r="17" spans="1:18" s="302" customFormat="1" ht="21" customHeight="1">
      <c r="A17" s="297"/>
      <c r="B17" s="301"/>
      <c r="C17" s="301"/>
      <c r="D17" s="297"/>
      <c r="E17" s="304"/>
      <c r="F17" s="297"/>
      <c r="G17" s="297"/>
      <c r="H17" s="297"/>
      <c r="I17" s="305"/>
      <c r="J17" s="305"/>
      <c r="K17" s="305"/>
      <c r="L17" s="299"/>
      <c r="M17" s="298"/>
      <c r="N17" s="303"/>
      <c r="O17" s="297"/>
      <c r="P17" s="297"/>
      <c r="Q17" s="297"/>
      <c r="R17" s="282"/>
    </row>
    <row r="18" spans="1:18" s="279" customFormat="1" ht="21" customHeight="1">
      <c r="A18" s="297"/>
      <c r="B18" s="301"/>
      <c r="C18" s="301"/>
      <c r="D18" s="297"/>
      <c r="E18" s="301"/>
      <c r="F18" s="300"/>
      <c r="G18" s="300"/>
      <c r="H18" s="300"/>
      <c r="I18" s="305"/>
      <c r="J18" s="305"/>
      <c r="K18" s="305"/>
      <c r="L18" s="299"/>
      <c r="M18" s="298"/>
      <c r="N18" s="303"/>
      <c r="O18" s="297"/>
      <c r="P18" s="297"/>
      <c r="Q18" s="297"/>
      <c r="R18" s="282"/>
    </row>
    <row r="19" spans="1:18" s="279" customFormat="1" ht="21" customHeight="1">
      <c r="A19" s="751"/>
      <c r="B19" s="751"/>
      <c r="C19" s="566"/>
      <c r="D19" s="566"/>
      <c r="E19" s="566"/>
      <c r="F19" s="296"/>
      <c r="G19" s="296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1"/>
    </row>
    <row r="20" spans="1:18" s="279" customFormat="1" ht="18" customHeight="1">
      <c r="A20" s="290"/>
      <c r="B20" s="293"/>
      <c r="C20" s="293"/>
      <c r="D20" s="290"/>
      <c r="E20" s="293"/>
      <c r="F20" s="290"/>
      <c r="G20" s="290"/>
      <c r="H20" s="290"/>
      <c r="I20" s="536"/>
      <c r="J20" s="536"/>
      <c r="K20" s="536"/>
      <c r="L20" s="292"/>
      <c r="M20" s="291"/>
      <c r="N20" s="291"/>
      <c r="O20" s="290"/>
      <c r="P20" s="290"/>
      <c r="Q20" s="290"/>
      <c r="R20" s="282"/>
    </row>
    <row r="21" spans="1:18" s="279" customFormat="1" ht="18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282"/>
    </row>
    <row r="22" spans="1:18" s="279" customFormat="1" ht="18" customHeight="1">
      <c r="A22" s="751"/>
      <c r="B22" s="751"/>
      <c r="C22" s="751"/>
      <c r="D22" s="751"/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282"/>
    </row>
    <row r="23" spans="1:18" s="279" customFormat="1">
      <c r="B23" s="289"/>
      <c r="C23" s="289"/>
      <c r="D23" s="282"/>
      <c r="E23" s="288"/>
      <c r="F23" s="749"/>
      <c r="G23" s="749"/>
      <c r="H23" s="749"/>
      <c r="I23" s="749"/>
      <c r="J23" s="749"/>
      <c r="K23" s="749"/>
      <c r="L23" s="749"/>
      <c r="M23" s="749"/>
      <c r="N23" s="749"/>
      <c r="O23" s="749"/>
      <c r="P23" s="749"/>
      <c r="Q23" s="749"/>
      <c r="R23" s="282"/>
    </row>
    <row r="31" spans="1:18">
      <c r="P31" s="545">
        <f>4858.9+1410.5</f>
        <v>6269.4</v>
      </c>
    </row>
  </sheetData>
  <mergeCells count="39">
    <mergeCell ref="A5:R5"/>
    <mergeCell ref="A1:G1"/>
    <mergeCell ref="H1:R1"/>
    <mergeCell ref="A2:G2"/>
    <mergeCell ref="H2:R2"/>
    <mergeCell ref="A4:R4"/>
    <mergeCell ref="N6:R6"/>
    <mergeCell ref="A7:A11"/>
    <mergeCell ref="B7:B11"/>
    <mergeCell ref="C7:C11"/>
    <mergeCell ref="D7:K7"/>
    <mergeCell ref="L7:P8"/>
    <mergeCell ref="Q7:Q11"/>
    <mergeCell ref="R7:R11"/>
    <mergeCell ref="D8:K8"/>
    <mergeCell ref="D9:D11"/>
    <mergeCell ref="E9:E11"/>
    <mergeCell ref="F9:F11"/>
    <mergeCell ref="G9:K9"/>
    <mergeCell ref="L9:L11"/>
    <mergeCell ref="M9:M11"/>
    <mergeCell ref="O9:O11"/>
    <mergeCell ref="P9:P11"/>
    <mergeCell ref="G10:G11"/>
    <mergeCell ref="H10:H11"/>
    <mergeCell ref="I10:I11"/>
    <mergeCell ref="J10:J11"/>
    <mergeCell ref="K10:K11"/>
    <mergeCell ref="N9:N11"/>
    <mergeCell ref="A22:E22"/>
    <mergeCell ref="F22:Q22"/>
    <mergeCell ref="F23:Q23"/>
    <mergeCell ref="A13:B13"/>
    <mergeCell ref="H13:R13"/>
    <mergeCell ref="H14:R14"/>
    <mergeCell ref="A19:B19"/>
    <mergeCell ref="H19:R19"/>
    <mergeCell ref="A21:E21"/>
    <mergeCell ref="F21:Q21"/>
  </mergeCells>
  <pageMargins left="0.2" right="0.2" top="1" bottom="0.75" header="0.05" footer="0.05"/>
  <pageSetup paperSize="9" scale="84" fitToHeight="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"/>
  <sheetViews>
    <sheetView workbookViewId="0">
      <selection activeCell="A4" sqref="A4:XFD4"/>
    </sheetView>
  </sheetViews>
  <sheetFormatPr defaultColWidth="9.109375" defaultRowHeight="13.2"/>
  <cols>
    <col min="1" max="1" width="4.5546875" style="60" customWidth="1"/>
    <col min="2" max="2" width="23.6640625" style="97" customWidth="1"/>
    <col min="3" max="3" width="16.109375" style="97" customWidth="1"/>
    <col min="4" max="4" width="6.88671875" style="97" customWidth="1"/>
    <col min="5" max="5" width="6" style="61" customWidth="1"/>
    <col min="6" max="6" width="9.6640625" style="219" customWidth="1"/>
    <col min="7" max="7" width="9.109375" style="71"/>
    <col min="8" max="8" width="11.109375" style="61" customWidth="1"/>
    <col min="9" max="9" width="7.33203125" style="110" customWidth="1"/>
    <col min="10" max="10" width="10.109375" style="110" customWidth="1"/>
    <col min="11" max="11" width="8" style="110" customWidth="1"/>
    <col min="12" max="12" width="7.6640625" style="81" customWidth="1"/>
    <col min="13" max="13" width="6.109375" style="60" customWidth="1"/>
    <col min="14" max="14" width="9.5546875" style="544" customWidth="1"/>
    <col min="15" max="15" width="7" style="81" customWidth="1"/>
    <col min="16" max="16" width="7.33203125" style="81" customWidth="1"/>
    <col min="17" max="17" width="9.33203125" style="239" customWidth="1"/>
    <col min="18" max="18" width="14.6640625" style="60" customWidth="1"/>
    <col min="19" max="16384" width="9.109375" style="60"/>
  </cols>
  <sheetData>
    <row r="1" spans="1:18" s="567" customFormat="1" ht="17.399999999999999">
      <c r="A1" s="763" t="s">
        <v>546</v>
      </c>
      <c r="B1" s="763"/>
      <c r="C1" s="763"/>
      <c r="D1" s="763"/>
      <c r="E1" s="763"/>
      <c r="F1" s="763"/>
      <c r="G1" s="763"/>
      <c r="H1" s="763" t="s">
        <v>547</v>
      </c>
      <c r="I1" s="763"/>
      <c r="J1" s="763"/>
      <c r="K1" s="763"/>
      <c r="L1" s="763"/>
      <c r="M1" s="763"/>
      <c r="N1" s="763"/>
      <c r="O1" s="763"/>
      <c r="P1" s="763"/>
      <c r="Q1" s="763"/>
      <c r="R1" s="768"/>
    </row>
    <row r="2" spans="1:18" s="567" customFormat="1" ht="17.399999999999999">
      <c r="A2" s="763" t="s">
        <v>548</v>
      </c>
      <c r="B2" s="763"/>
      <c r="C2" s="763"/>
      <c r="D2" s="763"/>
      <c r="E2" s="763"/>
      <c r="F2" s="763"/>
      <c r="G2" s="763"/>
      <c r="H2" s="763" t="s">
        <v>549</v>
      </c>
      <c r="I2" s="763"/>
      <c r="J2" s="763"/>
      <c r="K2" s="763"/>
      <c r="L2" s="763"/>
      <c r="M2" s="763"/>
      <c r="N2" s="763"/>
      <c r="O2" s="763"/>
      <c r="P2" s="763"/>
      <c r="Q2" s="763"/>
      <c r="R2" s="768"/>
    </row>
    <row r="3" spans="1:18" s="567" customFormat="1">
      <c r="A3" s="568"/>
    </row>
    <row r="4" spans="1:18" s="567" customFormat="1" ht="54" customHeight="1">
      <c r="A4" s="764" t="s">
        <v>571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</row>
    <row r="5" spans="1:18" s="567" customFormat="1" ht="18">
      <c r="A5" s="766" t="s">
        <v>550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7"/>
    </row>
    <row r="6" spans="1:18" ht="15.75" customHeight="1">
      <c r="A6" s="61"/>
      <c r="F6" s="217"/>
      <c r="G6" s="64"/>
      <c r="H6" s="63"/>
      <c r="I6" s="537"/>
      <c r="J6" s="537"/>
      <c r="K6" s="537"/>
      <c r="L6" s="66"/>
      <c r="M6" s="65"/>
      <c r="N6" s="731"/>
      <c r="O6" s="731"/>
      <c r="P6" s="731"/>
      <c r="Q6" s="760"/>
      <c r="R6" s="761"/>
    </row>
    <row r="7" spans="1:18" s="279" customFormat="1" ht="15.75" customHeight="1">
      <c r="A7" s="762" t="s">
        <v>1</v>
      </c>
      <c r="B7" s="753" t="s">
        <v>5</v>
      </c>
      <c r="C7" s="753" t="s">
        <v>530</v>
      </c>
      <c r="D7" s="762" t="s">
        <v>538</v>
      </c>
      <c r="E7" s="762"/>
      <c r="F7" s="762"/>
      <c r="G7" s="762"/>
      <c r="H7" s="762"/>
      <c r="I7" s="762"/>
      <c r="J7" s="762"/>
      <c r="K7" s="762"/>
      <c r="L7" s="753" t="s">
        <v>537</v>
      </c>
      <c r="M7" s="753"/>
      <c r="N7" s="753"/>
      <c r="O7" s="753"/>
      <c r="P7" s="753"/>
      <c r="Q7" s="753" t="s">
        <v>545</v>
      </c>
      <c r="R7" s="752" t="s">
        <v>534</v>
      </c>
    </row>
    <row r="8" spans="1:18" s="279" customFormat="1" ht="15.6">
      <c r="A8" s="762"/>
      <c r="B8" s="753"/>
      <c r="C8" s="753"/>
      <c r="D8" s="762" t="s">
        <v>543</v>
      </c>
      <c r="E8" s="762"/>
      <c r="F8" s="762"/>
      <c r="G8" s="762"/>
      <c r="H8" s="762"/>
      <c r="I8" s="762"/>
      <c r="J8" s="762"/>
      <c r="K8" s="762"/>
      <c r="L8" s="753"/>
      <c r="M8" s="753"/>
      <c r="N8" s="753"/>
      <c r="O8" s="753"/>
      <c r="P8" s="753"/>
      <c r="Q8" s="753"/>
      <c r="R8" s="752"/>
    </row>
    <row r="9" spans="1:18" s="279" customFormat="1" ht="15.75" customHeight="1">
      <c r="A9" s="762"/>
      <c r="B9" s="753"/>
      <c r="C9" s="753"/>
      <c r="D9" s="753" t="s">
        <v>531</v>
      </c>
      <c r="E9" s="753" t="s">
        <v>6</v>
      </c>
      <c r="F9" s="755" t="s">
        <v>535</v>
      </c>
      <c r="G9" s="756" t="s">
        <v>532</v>
      </c>
      <c r="H9" s="756"/>
      <c r="I9" s="756"/>
      <c r="J9" s="756"/>
      <c r="K9" s="756"/>
      <c r="L9" s="753" t="s">
        <v>539</v>
      </c>
      <c r="M9" s="753" t="s">
        <v>6</v>
      </c>
      <c r="N9" s="757" t="s">
        <v>9</v>
      </c>
      <c r="O9" s="753" t="s">
        <v>7</v>
      </c>
      <c r="P9" s="753" t="s">
        <v>415</v>
      </c>
      <c r="Q9" s="753"/>
      <c r="R9" s="752"/>
    </row>
    <row r="10" spans="1:18" s="279" customFormat="1" ht="33.75" customHeight="1">
      <c r="A10" s="762"/>
      <c r="B10" s="753"/>
      <c r="C10" s="753"/>
      <c r="D10" s="753"/>
      <c r="E10" s="753"/>
      <c r="F10" s="755"/>
      <c r="G10" s="753" t="s">
        <v>540</v>
      </c>
      <c r="H10" s="753" t="s">
        <v>541</v>
      </c>
      <c r="I10" s="750" t="s">
        <v>533</v>
      </c>
      <c r="J10" s="750" t="s">
        <v>542</v>
      </c>
      <c r="K10" s="750" t="s">
        <v>536</v>
      </c>
      <c r="L10" s="753"/>
      <c r="M10" s="753"/>
      <c r="N10" s="757"/>
      <c r="O10" s="753"/>
      <c r="P10" s="753"/>
      <c r="Q10" s="753"/>
      <c r="R10" s="752"/>
    </row>
    <row r="11" spans="1:18" s="279" customFormat="1" ht="32.25" customHeight="1">
      <c r="A11" s="762"/>
      <c r="B11" s="753"/>
      <c r="C11" s="753"/>
      <c r="D11" s="753"/>
      <c r="E11" s="753"/>
      <c r="F11" s="755"/>
      <c r="G11" s="753"/>
      <c r="H11" s="753"/>
      <c r="I11" s="750"/>
      <c r="J11" s="750"/>
      <c r="K11" s="750"/>
      <c r="L11" s="753"/>
      <c r="M11" s="753"/>
      <c r="N11" s="757"/>
      <c r="O11" s="753"/>
      <c r="P11" s="753"/>
      <c r="Q11" s="753"/>
      <c r="R11" s="752"/>
    </row>
    <row r="12" spans="1:18" ht="60" customHeight="1">
      <c r="A12" s="539">
        <v>1</v>
      </c>
      <c r="B12" s="540" t="s">
        <v>560</v>
      </c>
      <c r="C12" s="540" t="s">
        <v>563</v>
      </c>
      <c r="D12" s="541">
        <v>2</v>
      </c>
      <c r="E12" s="541">
        <v>480</v>
      </c>
      <c r="F12" s="542">
        <v>1361</v>
      </c>
      <c r="G12" s="542">
        <v>0</v>
      </c>
      <c r="H12" s="546">
        <v>413</v>
      </c>
      <c r="I12" s="547"/>
      <c r="J12" s="547">
        <v>413</v>
      </c>
      <c r="K12" s="543" t="s">
        <v>44</v>
      </c>
      <c r="L12" s="541">
        <v>17</v>
      </c>
      <c r="M12" s="541">
        <v>554</v>
      </c>
      <c r="N12" s="548">
        <v>1300</v>
      </c>
      <c r="O12" s="549" t="s">
        <v>569</v>
      </c>
      <c r="P12" s="550"/>
      <c r="Q12" s="569">
        <v>220</v>
      </c>
      <c r="R12" s="570" t="s">
        <v>551</v>
      </c>
    </row>
    <row r="13" spans="1:18" s="279" customFormat="1" ht="18" customHeight="1">
      <c r="A13" s="751"/>
      <c r="B13" s="751"/>
      <c r="C13" s="566"/>
      <c r="D13" s="297"/>
      <c r="E13" s="566"/>
      <c r="F13" s="538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</row>
    <row r="14" spans="1:18" s="279" customFormat="1" ht="21" customHeight="1">
      <c r="A14" s="566"/>
      <c r="B14" s="310"/>
      <c r="C14" s="310"/>
      <c r="D14" s="566"/>
      <c r="E14" s="310"/>
      <c r="F14" s="538"/>
      <c r="G14" s="309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</row>
    <row r="15" spans="1:18" s="302" customFormat="1" ht="21" customHeight="1">
      <c r="A15" s="297"/>
      <c r="B15" s="301"/>
      <c r="C15" s="301"/>
      <c r="D15" s="297"/>
      <c r="E15" s="306"/>
      <c r="F15" s="538"/>
      <c r="G15" s="307"/>
      <c r="H15" s="307"/>
      <c r="I15" s="305"/>
      <c r="J15" s="305"/>
      <c r="K15" s="305"/>
      <c r="L15" s="299"/>
      <c r="M15" s="298"/>
      <c r="N15" s="303"/>
      <c r="O15" s="297"/>
      <c r="P15" s="297"/>
      <c r="Q15" s="297"/>
      <c r="R15" s="282"/>
    </row>
    <row r="16" spans="1:18" s="302" customFormat="1" ht="21" customHeight="1">
      <c r="A16" s="297"/>
      <c r="B16" s="301"/>
      <c r="C16" s="301"/>
      <c r="D16" s="297"/>
      <c r="E16" s="306"/>
      <c r="F16" s="538"/>
      <c r="G16" s="303"/>
      <c r="H16" s="303"/>
      <c r="I16" s="305"/>
      <c r="J16" s="305"/>
      <c r="K16" s="305"/>
      <c r="L16" s="299"/>
      <c r="M16" s="298"/>
      <c r="N16" s="303"/>
      <c r="O16" s="297"/>
      <c r="P16" s="297"/>
      <c r="Q16" s="297"/>
      <c r="R16" s="282"/>
    </row>
    <row r="17" spans="1:18" s="302" customFormat="1" ht="21" customHeight="1">
      <c r="A17" s="297"/>
      <c r="B17" s="301"/>
      <c r="C17" s="301"/>
      <c r="D17" s="297"/>
      <c r="E17" s="304"/>
      <c r="F17" s="297"/>
      <c r="G17" s="297"/>
      <c r="H17" s="297"/>
      <c r="I17" s="305"/>
      <c r="J17" s="305"/>
      <c r="K17" s="305"/>
      <c r="L17" s="299"/>
      <c r="M17" s="298"/>
      <c r="N17" s="303"/>
      <c r="O17" s="297"/>
      <c r="P17" s="297"/>
      <c r="Q17" s="297"/>
      <c r="R17" s="282"/>
    </row>
    <row r="18" spans="1:18" s="279" customFormat="1" ht="21" customHeight="1">
      <c r="A18" s="297"/>
      <c r="B18" s="301"/>
      <c r="C18" s="301"/>
      <c r="D18" s="297"/>
      <c r="E18" s="301"/>
      <c r="F18" s="300"/>
      <c r="G18" s="300"/>
      <c r="H18" s="300"/>
      <c r="I18" s="305"/>
      <c r="J18" s="305"/>
      <c r="K18" s="305"/>
      <c r="L18" s="299"/>
      <c r="M18" s="298"/>
      <c r="N18" s="303"/>
      <c r="O18" s="297"/>
      <c r="P18" s="297"/>
      <c r="Q18" s="297"/>
      <c r="R18" s="282"/>
    </row>
    <row r="19" spans="1:18" s="279" customFormat="1" ht="21" customHeight="1">
      <c r="A19" s="751"/>
      <c r="B19" s="751"/>
      <c r="C19" s="566"/>
      <c r="D19" s="566"/>
      <c r="E19" s="566"/>
      <c r="F19" s="296"/>
      <c r="G19" s="296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1"/>
    </row>
    <row r="20" spans="1:18" s="279" customFormat="1" ht="18" customHeight="1">
      <c r="A20" s="290"/>
      <c r="B20" s="293"/>
      <c r="C20" s="293"/>
      <c r="D20" s="290"/>
      <c r="E20" s="293"/>
      <c r="F20" s="290"/>
      <c r="G20" s="290"/>
      <c r="H20" s="290"/>
      <c r="I20" s="536"/>
      <c r="J20" s="536"/>
      <c r="K20" s="536"/>
      <c r="L20" s="292"/>
      <c r="M20" s="291"/>
      <c r="N20" s="291"/>
      <c r="O20" s="290"/>
      <c r="P20" s="290"/>
      <c r="Q20" s="290"/>
      <c r="R20" s="282"/>
    </row>
    <row r="21" spans="1:18" s="279" customFormat="1" ht="18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282"/>
    </row>
    <row r="22" spans="1:18" s="279" customFormat="1" ht="18" customHeight="1">
      <c r="A22" s="751"/>
      <c r="B22" s="751"/>
      <c r="C22" s="751"/>
      <c r="D22" s="751"/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282"/>
    </row>
    <row r="23" spans="1:18" s="279" customFormat="1">
      <c r="B23" s="289"/>
      <c r="C23" s="289"/>
      <c r="D23" s="282"/>
      <c r="E23" s="288"/>
      <c r="F23" s="749"/>
      <c r="G23" s="749"/>
      <c r="H23" s="749"/>
      <c r="I23" s="749"/>
      <c r="J23" s="749"/>
      <c r="K23" s="749"/>
      <c r="L23" s="749"/>
      <c r="M23" s="749"/>
      <c r="N23" s="749"/>
      <c r="O23" s="749"/>
      <c r="P23" s="749"/>
      <c r="Q23" s="749"/>
      <c r="R23" s="282"/>
    </row>
    <row r="31" spans="1:18">
      <c r="P31" s="545">
        <f>4858.9+1410.5</f>
        <v>6269.4</v>
      </c>
    </row>
  </sheetData>
  <mergeCells count="39">
    <mergeCell ref="A5:R5"/>
    <mergeCell ref="A1:G1"/>
    <mergeCell ref="H1:R1"/>
    <mergeCell ref="A2:G2"/>
    <mergeCell ref="H2:R2"/>
    <mergeCell ref="A4:R4"/>
    <mergeCell ref="N6:R6"/>
    <mergeCell ref="A7:A11"/>
    <mergeCell ref="B7:B11"/>
    <mergeCell ref="C7:C11"/>
    <mergeCell ref="D7:K7"/>
    <mergeCell ref="L7:P8"/>
    <mergeCell ref="Q7:Q11"/>
    <mergeCell ref="R7:R11"/>
    <mergeCell ref="D8:K8"/>
    <mergeCell ref="D9:D11"/>
    <mergeCell ref="E9:E11"/>
    <mergeCell ref="F9:F11"/>
    <mergeCell ref="G9:K9"/>
    <mergeCell ref="L9:L11"/>
    <mergeCell ref="M9:M11"/>
    <mergeCell ref="O9:O11"/>
    <mergeCell ref="P9:P11"/>
    <mergeCell ref="G10:G11"/>
    <mergeCell ref="H10:H11"/>
    <mergeCell ref="I10:I11"/>
    <mergeCell ref="J10:J11"/>
    <mergeCell ref="K10:K11"/>
    <mergeCell ref="N9:N11"/>
    <mergeCell ref="A22:E22"/>
    <mergeCell ref="F22:Q22"/>
    <mergeCell ref="F23:Q23"/>
    <mergeCell ref="A13:B13"/>
    <mergeCell ref="H13:R13"/>
    <mergeCell ref="H14:R14"/>
    <mergeCell ref="A19:B19"/>
    <mergeCell ref="H19:R19"/>
    <mergeCell ref="A21:E21"/>
    <mergeCell ref="F21:Q21"/>
  </mergeCells>
  <pageMargins left="0.2" right="0.2" top="1" bottom="0.75" header="0.05" footer="0.05"/>
  <pageSetup paperSize="9" scale="84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42"/>
  <sheetViews>
    <sheetView topLeftCell="B24" zoomScale="96" zoomScaleNormal="96" workbookViewId="0">
      <selection activeCell="H26" sqref="H26"/>
    </sheetView>
  </sheetViews>
  <sheetFormatPr defaultColWidth="9.109375" defaultRowHeight="13.2"/>
  <cols>
    <col min="1" max="1" width="9.109375" style="279" hidden="1" customWidth="1"/>
    <col min="2" max="2" width="5.5546875" style="279" customWidth="1"/>
    <col min="3" max="3" width="25.88671875" style="289" customWidth="1"/>
    <col min="4" max="4" width="7.6640625" style="282" customWidth="1"/>
    <col min="5" max="5" width="10.44140625" style="282" customWidth="1"/>
    <col min="6" max="6" width="13.33203125" style="287" customWidth="1"/>
    <col min="7" max="7" width="13.33203125" style="286" customWidth="1"/>
    <col min="8" max="8" width="11.109375" style="282" customWidth="1"/>
    <col min="9" max="9" width="9" style="282" customWidth="1"/>
    <col min="10" max="10" width="10.88671875" style="285" customWidth="1"/>
    <col min="11" max="11" width="10.88671875" style="401" customWidth="1"/>
    <col min="12" max="12" width="11.109375" style="285" customWidth="1"/>
    <col min="13" max="13" width="15" style="279" customWidth="1"/>
    <col min="14" max="14" width="9.88671875" style="283" hidden="1" customWidth="1"/>
    <col min="15" max="15" width="10.6640625" style="279" hidden="1" customWidth="1"/>
    <col min="16" max="16" width="39.5546875" style="279" hidden="1" customWidth="1"/>
    <col min="17" max="17" width="18" style="400" customWidth="1"/>
    <col min="18" max="18" width="8.5546875" style="400" customWidth="1"/>
    <col min="19" max="20" width="9.33203125" style="400" customWidth="1"/>
    <col min="21" max="23" width="13" style="279" customWidth="1"/>
    <col min="24" max="38" width="0" style="279" hidden="1" customWidth="1"/>
    <col min="39" max="16384" width="9.109375" style="279"/>
  </cols>
  <sheetData>
    <row r="1" spans="1:39" ht="18.600000000000001">
      <c r="B1" s="628" t="s">
        <v>0</v>
      </c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363"/>
      <c r="S1" s="363"/>
      <c r="T1" s="363"/>
    </row>
    <row r="2" spans="1:39" ht="16.8">
      <c r="B2" s="629" t="s">
        <v>430</v>
      </c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230"/>
      <c r="S2" s="230"/>
      <c r="T2" s="230"/>
      <c r="U2" s="124"/>
      <c r="V2" s="124"/>
      <c r="W2" s="124"/>
      <c r="X2" s="124"/>
    </row>
    <row r="3" spans="1:39" ht="16.8">
      <c r="B3" s="629" t="s">
        <v>431</v>
      </c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230"/>
      <c r="S3" s="230"/>
      <c r="T3" s="230"/>
      <c r="U3" s="124"/>
      <c r="V3" s="124"/>
      <c r="W3" s="124"/>
      <c r="X3" s="124"/>
    </row>
    <row r="4" spans="1:39" ht="16.8">
      <c r="B4" s="630" t="s">
        <v>298</v>
      </c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360"/>
      <c r="S4" s="360"/>
      <c r="T4" s="360"/>
    </row>
    <row r="5" spans="1:39" ht="15.6">
      <c r="B5" s="631" t="s">
        <v>505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357"/>
      <c r="S5" s="357"/>
      <c r="T5" s="357"/>
    </row>
    <row r="6" spans="1:39" ht="19.2" thickBot="1">
      <c r="B6" s="282"/>
      <c r="E6" s="355"/>
      <c r="F6" s="354"/>
      <c r="G6" s="353"/>
      <c r="H6" s="354"/>
      <c r="I6" s="350"/>
      <c r="J6" s="352"/>
      <c r="K6" s="424"/>
      <c r="L6" s="352"/>
      <c r="M6" s="627" t="s">
        <v>384</v>
      </c>
      <c r="N6" s="627"/>
      <c r="O6" s="627"/>
      <c r="P6" s="627"/>
      <c r="Q6" s="627"/>
      <c r="R6" s="349"/>
      <c r="S6" s="349"/>
      <c r="T6" s="349"/>
    </row>
    <row r="7" spans="1:39" ht="15.6">
      <c r="B7" s="658" t="s">
        <v>1</v>
      </c>
      <c r="C7" s="662" t="s">
        <v>2</v>
      </c>
      <c r="D7" s="662"/>
      <c r="E7" s="662"/>
      <c r="F7" s="662"/>
      <c r="G7" s="662"/>
      <c r="H7" s="662"/>
      <c r="I7" s="662" t="s">
        <v>416</v>
      </c>
      <c r="J7" s="662"/>
      <c r="K7" s="662"/>
      <c r="L7" s="662"/>
      <c r="M7" s="662"/>
      <c r="N7" s="663" t="s">
        <v>322</v>
      </c>
      <c r="O7" s="664"/>
      <c r="P7" s="663" t="s">
        <v>323</v>
      </c>
      <c r="Q7" s="648" t="s">
        <v>392</v>
      </c>
      <c r="R7" s="585" t="s">
        <v>403</v>
      </c>
      <c r="S7" s="581" t="s">
        <v>419</v>
      </c>
      <c r="T7" s="93"/>
      <c r="U7" s="93"/>
      <c r="V7" s="93"/>
      <c r="W7" s="93"/>
    </row>
    <row r="8" spans="1:39" ht="15.6">
      <c r="B8" s="659"/>
      <c r="C8" s="600" t="s">
        <v>504</v>
      </c>
      <c r="D8" s="600"/>
      <c r="E8" s="600"/>
      <c r="F8" s="600"/>
      <c r="G8" s="600"/>
      <c r="H8" s="600"/>
      <c r="I8" s="600" t="s">
        <v>461</v>
      </c>
      <c r="J8" s="600"/>
      <c r="K8" s="600"/>
      <c r="L8" s="600"/>
      <c r="M8" s="600"/>
      <c r="N8" s="620"/>
      <c r="O8" s="620"/>
      <c r="P8" s="581"/>
      <c r="Q8" s="649"/>
      <c r="R8" s="585"/>
      <c r="S8" s="581"/>
      <c r="T8" s="93"/>
      <c r="U8" s="93"/>
      <c r="V8" s="93"/>
      <c r="W8" s="93"/>
    </row>
    <row r="9" spans="1:39" ht="15.75" customHeight="1">
      <c r="B9" s="659"/>
      <c r="C9" s="582" t="s">
        <v>5</v>
      </c>
      <c r="D9" s="581" t="s">
        <v>6</v>
      </c>
      <c r="E9" s="581" t="s">
        <v>7</v>
      </c>
      <c r="F9" s="583" t="s">
        <v>9</v>
      </c>
      <c r="G9" s="584"/>
      <c r="H9" s="585"/>
      <c r="I9" s="581" t="s">
        <v>8</v>
      </c>
      <c r="J9" s="581" t="s">
        <v>6</v>
      </c>
      <c r="K9" s="624" t="s">
        <v>9</v>
      </c>
      <c r="L9" s="581" t="s">
        <v>7</v>
      </c>
      <c r="M9" s="581" t="s">
        <v>415</v>
      </c>
      <c r="N9" s="588" t="s">
        <v>10</v>
      </c>
      <c r="O9" s="589" t="s">
        <v>324</v>
      </c>
      <c r="P9" s="581"/>
      <c r="Q9" s="649"/>
      <c r="R9" s="585"/>
      <c r="S9" s="581"/>
      <c r="T9" s="93"/>
      <c r="U9" s="93"/>
      <c r="V9" s="93"/>
      <c r="W9" s="93"/>
    </row>
    <row r="10" spans="1:39" ht="15.75" customHeight="1">
      <c r="B10" s="659"/>
      <c r="C10" s="601"/>
      <c r="D10" s="581"/>
      <c r="E10" s="581"/>
      <c r="F10" s="652" t="s">
        <v>11</v>
      </c>
      <c r="G10" s="655" t="s">
        <v>12</v>
      </c>
      <c r="H10" s="581" t="s">
        <v>506</v>
      </c>
      <c r="I10" s="581"/>
      <c r="J10" s="581"/>
      <c r="K10" s="624"/>
      <c r="L10" s="581"/>
      <c r="M10" s="581"/>
      <c r="N10" s="588"/>
      <c r="O10" s="591"/>
      <c r="P10" s="581"/>
      <c r="Q10" s="649"/>
      <c r="R10" s="585"/>
      <c r="S10" s="581"/>
      <c r="T10" s="93"/>
      <c r="U10" s="93"/>
      <c r="V10" s="93"/>
      <c r="W10" s="93"/>
      <c r="X10" s="344"/>
      <c r="Y10" s="344" t="s">
        <v>11</v>
      </c>
      <c r="Z10" s="344"/>
      <c r="AA10" s="344"/>
      <c r="AB10" s="344"/>
      <c r="AC10" s="344"/>
      <c r="AD10" s="344"/>
      <c r="AE10" s="345"/>
      <c r="AF10" s="344"/>
      <c r="AG10" s="344" t="s">
        <v>12</v>
      </c>
      <c r="AH10" s="344"/>
      <c r="AI10" s="344"/>
      <c r="AJ10" s="344"/>
      <c r="AK10" s="344"/>
      <c r="AL10" s="344"/>
    </row>
    <row r="11" spans="1:39" ht="15.6">
      <c r="B11" s="660"/>
      <c r="C11" s="601"/>
      <c r="D11" s="582"/>
      <c r="E11" s="582"/>
      <c r="F11" s="653"/>
      <c r="G11" s="656"/>
      <c r="H11" s="582"/>
      <c r="I11" s="582"/>
      <c r="J11" s="582"/>
      <c r="K11" s="625"/>
      <c r="L11" s="582"/>
      <c r="M11" s="582"/>
      <c r="N11" s="589"/>
      <c r="O11" s="591"/>
      <c r="P11" s="582"/>
      <c r="Q11" s="650"/>
      <c r="R11" s="599"/>
      <c r="S11" s="582"/>
      <c r="T11" s="93"/>
      <c r="U11" s="93"/>
      <c r="V11" s="93"/>
      <c r="W11" s="93"/>
      <c r="X11" s="342" t="s">
        <v>406</v>
      </c>
      <c r="Y11" s="342" t="s">
        <v>407</v>
      </c>
      <c r="Z11" s="342" t="s">
        <v>408</v>
      </c>
      <c r="AA11" s="342" t="s">
        <v>409</v>
      </c>
      <c r="AB11" s="342" t="s">
        <v>410</v>
      </c>
      <c r="AC11" s="342" t="s">
        <v>411</v>
      </c>
      <c r="AD11" s="342" t="s">
        <v>412</v>
      </c>
      <c r="AE11" s="343"/>
      <c r="AF11" s="342" t="s">
        <v>406</v>
      </c>
      <c r="AG11" s="342" t="s">
        <v>407</v>
      </c>
      <c r="AH11" s="342" t="s">
        <v>408</v>
      </c>
      <c r="AI11" s="342" t="s">
        <v>409</v>
      </c>
      <c r="AJ11" s="342" t="s">
        <v>410</v>
      </c>
      <c r="AK11" s="342" t="s">
        <v>413</v>
      </c>
      <c r="AL11" s="342" t="s">
        <v>412</v>
      </c>
    </row>
    <row r="12" spans="1:39" ht="3" customHeight="1">
      <c r="B12" s="661"/>
      <c r="C12" s="602"/>
      <c r="D12" s="603"/>
      <c r="E12" s="603"/>
      <c r="F12" s="654"/>
      <c r="G12" s="657"/>
      <c r="H12" s="603"/>
      <c r="I12" s="603"/>
      <c r="J12" s="603"/>
      <c r="K12" s="626"/>
      <c r="L12" s="603"/>
      <c r="M12" s="603"/>
      <c r="N12" s="590"/>
      <c r="O12" s="592"/>
      <c r="P12" s="603"/>
      <c r="Q12" s="651"/>
      <c r="R12" s="585"/>
      <c r="S12" s="581"/>
      <c r="T12" s="93"/>
      <c r="U12" s="93"/>
      <c r="V12" s="93"/>
      <c r="W12" s="93"/>
      <c r="X12" s="342">
        <f t="shared" ref="X12:AD12" si="0">SUBTOTAL(9,X13:X26)</f>
        <v>0</v>
      </c>
      <c r="Y12" s="342">
        <f t="shared" si="0"/>
        <v>1</v>
      </c>
      <c r="Z12" s="342">
        <f t="shared" si="0"/>
        <v>3</v>
      </c>
      <c r="AA12" s="342">
        <f t="shared" si="0"/>
        <v>4</v>
      </c>
      <c r="AB12" s="342">
        <f t="shared" si="0"/>
        <v>1</v>
      </c>
      <c r="AC12" s="342">
        <f t="shared" si="0"/>
        <v>1</v>
      </c>
      <c r="AD12" s="342">
        <f t="shared" si="0"/>
        <v>1</v>
      </c>
      <c r="AE12" s="343">
        <f>SUM(X12:AD12)</f>
        <v>11</v>
      </c>
      <c r="AF12" s="342">
        <f t="shared" ref="AF12:AL12" si="1">SUBTOTAL(9,AF13:AF26)</f>
        <v>0</v>
      </c>
      <c r="AG12" s="342">
        <f t="shared" si="1"/>
        <v>0</v>
      </c>
      <c r="AH12" s="342">
        <f t="shared" si="1"/>
        <v>0</v>
      </c>
      <c r="AI12" s="342">
        <f t="shared" si="1"/>
        <v>1</v>
      </c>
      <c r="AJ12" s="342">
        <f t="shared" si="1"/>
        <v>2</v>
      </c>
      <c r="AK12" s="342">
        <f t="shared" si="1"/>
        <v>0</v>
      </c>
      <c r="AL12" s="342">
        <f t="shared" si="1"/>
        <v>0</v>
      </c>
      <c r="AM12" s="279">
        <f>SUM(AF12:AL12)</f>
        <v>3</v>
      </c>
    </row>
    <row r="13" spans="1:39" ht="78">
      <c r="A13" s="279" t="str">
        <f t="shared" ref="A13:A27" si="2">I13&amp;".."&amp;D13</f>
        <v>23..222</v>
      </c>
      <c r="B13" s="421">
        <f>IF(C13&lt;&gt;"",SUBTOTAL(103,$C$13:C13),"")</f>
        <v>1</v>
      </c>
      <c r="C13" s="329" t="s">
        <v>442</v>
      </c>
      <c r="D13" s="336" t="s">
        <v>222</v>
      </c>
      <c r="E13" s="336" t="s">
        <v>44</v>
      </c>
      <c r="F13" s="524">
        <v>798</v>
      </c>
      <c r="G13" s="524">
        <v>0</v>
      </c>
      <c r="H13" s="337">
        <v>599.9</v>
      </c>
      <c r="I13" s="336" t="s">
        <v>70</v>
      </c>
      <c r="J13" s="335" t="s">
        <v>222</v>
      </c>
      <c r="K13" s="420">
        <v>798</v>
      </c>
      <c r="L13" s="335" t="s">
        <v>44</v>
      </c>
      <c r="M13" s="333" t="s">
        <v>365</v>
      </c>
      <c r="N13" s="322">
        <v>-198.10000000000002</v>
      </c>
      <c r="O13" s="415"/>
      <c r="P13" s="321" t="s">
        <v>499</v>
      </c>
      <c r="Q13" s="525" t="s">
        <v>495</v>
      </c>
      <c r="R13" s="419"/>
      <c r="S13" s="418"/>
      <c r="T13" s="443"/>
      <c r="U13" s="402"/>
      <c r="V13" s="402" t="e">
        <f>VLOOKUP(A13,#REF!,3,0)</f>
        <v>#REF!</v>
      </c>
      <c r="W13" s="402" t="e">
        <f>EXACT(V13,C13)</f>
        <v>#REF!</v>
      </c>
      <c r="X13" s="412">
        <f t="shared" ref="X13:X26" si="3">IF(AND($F13&gt;0,$F13&lt;=100),1,0)</f>
        <v>0</v>
      </c>
      <c r="Y13" s="412">
        <f t="shared" ref="Y13:Y26" si="4">IF(AND($F13&gt;100,$F13&lt;=300),1,0)</f>
        <v>0</v>
      </c>
      <c r="Z13" s="412">
        <f t="shared" ref="Z13:Z26" si="5">IF(AND($F13&gt;300,$F13&lt;=500),1,0)</f>
        <v>0</v>
      </c>
      <c r="AA13" s="412">
        <f t="shared" ref="AA13:AA26" si="6">IF(AND($F13&gt;500,$F13&lt;=1000),1,0)</f>
        <v>1</v>
      </c>
      <c r="AB13" s="412">
        <f t="shared" ref="AB13:AB26" si="7">IF(AND($F13&gt;1000,$F13&lt;=3000),1,0)</f>
        <v>0</v>
      </c>
      <c r="AC13" s="412">
        <f t="shared" ref="AC13:AC26" si="8">IF(AND($F13&gt;3000,$F13&lt;=10000),1,0)</f>
        <v>0</v>
      </c>
      <c r="AD13" s="412">
        <f t="shared" ref="AD13:AD26" si="9">IF(AND($F13&gt;10000,$F13&lt;=100000),1,0)</f>
        <v>0</v>
      </c>
      <c r="AF13" s="412">
        <f t="shared" ref="AF13:AF26" si="10">IF(AND(G13&lt;=100,G13&gt;0),1,0)</f>
        <v>0</v>
      </c>
      <c r="AG13" s="412">
        <f t="shared" ref="AG13:AG26" si="11">IF(AND($G13&gt;100,$G13&lt;=300),1,0)</f>
        <v>0</v>
      </c>
      <c r="AH13" s="412">
        <f t="shared" ref="AH13:AH26" si="12">IF(AND($G13&gt;300,$G13&lt;=500),1,0)</f>
        <v>0</v>
      </c>
      <c r="AI13" s="412">
        <f t="shared" ref="AI13:AI26" si="13">IF(AND($G13&gt;500,$G13&lt;=1000),1,0)</f>
        <v>0</v>
      </c>
      <c r="AJ13" s="412">
        <f t="shared" ref="AJ13:AJ26" si="14">IF(AND($G13&gt;1000,$G13&lt;=3000),1,0)</f>
        <v>0</v>
      </c>
      <c r="AK13" s="412">
        <f t="shared" ref="AK13:AK26" si="15">IF(AND($G13&gt;3000,$G13&lt;=10000),1,0)</f>
        <v>0</v>
      </c>
      <c r="AL13" s="412">
        <f t="shared" ref="AL13:AL26" si="16">IF(AND($G13&gt;10000,$G13&lt;=100000),1,0)</f>
        <v>0</v>
      </c>
    </row>
    <row r="14" spans="1:39" ht="78">
      <c r="A14" s="279" t="str">
        <f t="shared" si="2"/>
        <v>23..223</v>
      </c>
      <c r="B14" s="421">
        <f>IF(C14&lt;&gt;"",SUBTOTAL(103,$C$13:C14),"")</f>
        <v>2</v>
      </c>
      <c r="C14" s="329" t="s">
        <v>442</v>
      </c>
      <c r="D14" s="336" t="s">
        <v>177</v>
      </c>
      <c r="E14" s="336" t="s">
        <v>44</v>
      </c>
      <c r="F14" s="524">
        <v>729</v>
      </c>
      <c r="G14" s="524">
        <v>0</v>
      </c>
      <c r="H14" s="337">
        <v>445.3</v>
      </c>
      <c r="I14" s="336" t="s">
        <v>70</v>
      </c>
      <c r="J14" s="335" t="s">
        <v>177</v>
      </c>
      <c r="K14" s="420">
        <v>729</v>
      </c>
      <c r="L14" s="335" t="s">
        <v>44</v>
      </c>
      <c r="M14" s="333" t="s">
        <v>366</v>
      </c>
      <c r="N14" s="322">
        <v>-283.7</v>
      </c>
      <c r="O14" s="415"/>
      <c r="P14" s="321" t="s">
        <v>499</v>
      </c>
      <c r="Q14" s="525" t="s">
        <v>495</v>
      </c>
      <c r="R14" s="419"/>
      <c r="S14" s="418"/>
      <c r="T14" s="443"/>
      <c r="U14" s="402"/>
      <c r="V14" s="402" t="e">
        <f>VLOOKUP(A14,#REF!,3,0)</f>
        <v>#REF!</v>
      </c>
      <c r="W14" s="402" t="e">
        <f t="shared" ref="W14:W27" si="17">EXACT(V14,C14)</f>
        <v>#REF!</v>
      </c>
      <c r="X14" s="412">
        <f t="shared" si="3"/>
        <v>0</v>
      </c>
      <c r="Y14" s="412">
        <f t="shared" si="4"/>
        <v>0</v>
      </c>
      <c r="Z14" s="412">
        <f t="shared" si="5"/>
        <v>0</v>
      </c>
      <c r="AA14" s="412">
        <f t="shared" si="6"/>
        <v>1</v>
      </c>
      <c r="AB14" s="412">
        <f t="shared" si="7"/>
        <v>0</v>
      </c>
      <c r="AC14" s="412">
        <f t="shared" si="8"/>
        <v>0</v>
      </c>
      <c r="AD14" s="412">
        <f t="shared" si="9"/>
        <v>0</v>
      </c>
      <c r="AF14" s="412">
        <f t="shared" si="10"/>
        <v>0</v>
      </c>
      <c r="AG14" s="412">
        <f t="shared" si="11"/>
        <v>0</v>
      </c>
      <c r="AH14" s="412">
        <f t="shared" si="12"/>
        <v>0</v>
      </c>
      <c r="AI14" s="412">
        <f t="shared" si="13"/>
        <v>0</v>
      </c>
      <c r="AJ14" s="412">
        <f t="shared" si="14"/>
        <v>0</v>
      </c>
      <c r="AK14" s="412">
        <f t="shared" si="15"/>
        <v>0</v>
      </c>
      <c r="AL14" s="412">
        <f t="shared" si="16"/>
        <v>0</v>
      </c>
    </row>
    <row r="15" spans="1:39" ht="21.75" customHeight="1">
      <c r="A15" s="279" t="str">
        <f t="shared" si="2"/>
        <v>23..256</v>
      </c>
      <c r="B15" s="417">
        <f>IF(C15&lt;&gt;"",SUBTOTAL(103,$C$13:C15),"")</f>
        <v>3</v>
      </c>
      <c r="C15" s="329" t="s">
        <v>377</v>
      </c>
      <c r="D15" s="325" t="s">
        <v>240</v>
      </c>
      <c r="E15" s="325" t="s">
        <v>64</v>
      </c>
      <c r="F15" s="327">
        <v>382</v>
      </c>
      <c r="G15" s="327">
        <v>0</v>
      </c>
      <c r="H15" s="326">
        <v>382</v>
      </c>
      <c r="I15" s="325" t="s">
        <v>70</v>
      </c>
      <c r="J15" s="324" t="s">
        <v>240</v>
      </c>
      <c r="K15" s="416">
        <v>382</v>
      </c>
      <c r="L15" s="324" t="s">
        <v>64</v>
      </c>
      <c r="M15" s="321" t="s">
        <v>523</v>
      </c>
      <c r="N15" s="322">
        <v>382</v>
      </c>
      <c r="O15" s="415"/>
      <c r="P15" s="321" t="s">
        <v>369</v>
      </c>
      <c r="Q15" s="525" t="s">
        <v>495</v>
      </c>
      <c r="R15" s="414"/>
      <c r="S15" s="413"/>
      <c r="T15" s="403"/>
      <c r="U15" s="402"/>
      <c r="V15" s="402" t="e">
        <f>VLOOKUP(A15,#REF!,3,0)</f>
        <v>#REF!</v>
      </c>
      <c r="W15" s="402" t="e">
        <f t="shared" si="17"/>
        <v>#REF!</v>
      </c>
      <c r="X15" s="412">
        <f t="shared" si="3"/>
        <v>0</v>
      </c>
      <c r="Y15" s="412">
        <f t="shared" si="4"/>
        <v>0</v>
      </c>
      <c r="Z15" s="412">
        <f t="shared" si="5"/>
        <v>1</v>
      </c>
      <c r="AA15" s="412">
        <f t="shared" si="6"/>
        <v>0</v>
      </c>
      <c r="AB15" s="412">
        <f t="shared" si="7"/>
        <v>0</v>
      </c>
      <c r="AC15" s="412">
        <f t="shared" si="8"/>
        <v>0</v>
      </c>
      <c r="AD15" s="412">
        <f t="shared" si="9"/>
        <v>0</v>
      </c>
      <c r="AF15" s="412">
        <f t="shared" si="10"/>
        <v>0</v>
      </c>
      <c r="AG15" s="412">
        <f t="shared" si="11"/>
        <v>0</v>
      </c>
      <c r="AH15" s="412">
        <f t="shared" si="12"/>
        <v>0</v>
      </c>
      <c r="AI15" s="412">
        <f t="shared" si="13"/>
        <v>0</v>
      </c>
      <c r="AJ15" s="412">
        <f t="shared" si="14"/>
        <v>0</v>
      </c>
      <c r="AK15" s="412">
        <f t="shared" si="15"/>
        <v>0</v>
      </c>
      <c r="AL15" s="412">
        <f t="shared" si="16"/>
        <v>0</v>
      </c>
    </row>
    <row r="16" spans="1:39" ht="21.75" customHeight="1">
      <c r="A16" s="279" t="str">
        <f t="shared" si="2"/>
        <v>23..257</v>
      </c>
      <c r="B16" s="417">
        <f>IF(C16&lt;&gt;"",SUBTOTAL(103,$C$13:C16),"")</f>
        <v>4</v>
      </c>
      <c r="C16" s="329" t="s">
        <v>377</v>
      </c>
      <c r="D16" s="325" t="s">
        <v>241</v>
      </c>
      <c r="E16" s="325" t="s">
        <v>44</v>
      </c>
      <c r="F16" s="327">
        <v>644</v>
      </c>
      <c r="G16" s="327">
        <v>0</v>
      </c>
      <c r="H16" s="326">
        <v>644</v>
      </c>
      <c r="I16" s="325" t="s">
        <v>70</v>
      </c>
      <c r="J16" s="324" t="s">
        <v>241</v>
      </c>
      <c r="K16" s="416">
        <v>644</v>
      </c>
      <c r="L16" s="324" t="s">
        <v>44</v>
      </c>
      <c r="M16" s="321" t="s">
        <v>523</v>
      </c>
      <c r="N16" s="322">
        <v>644</v>
      </c>
      <c r="O16" s="415"/>
      <c r="P16" s="321" t="s">
        <v>326</v>
      </c>
      <c r="Q16" s="525" t="s">
        <v>495</v>
      </c>
      <c r="R16" s="414"/>
      <c r="S16" s="413"/>
      <c r="T16" s="403"/>
      <c r="U16" s="402"/>
      <c r="V16" s="402" t="e">
        <f>VLOOKUP(A16,#REF!,3,0)</f>
        <v>#REF!</v>
      </c>
      <c r="W16" s="402" t="e">
        <f t="shared" si="17"/>
        <v>#REF!</v>
      </c>
      <c r="X16" s="412">
        <f t="shared" si="3"/>
        <v>0</v>
      </c>
      <c r="Y16" s="412">
        <f t="shared" si="4"/>
        <v>0</v>
      </c>
      <c r="Z16" s="412">
        <f t="shared" si="5"/>
        <v>0</v>
      </c>
      <c r="AA16" s="412">
        <f t="shared" si="6"/>
        <v>1</v>
      </c>
      <c r="AB16" s="412">
        <f t="shared" si="7"/>
        <v>0</v>
      </c>
      <c r="AC16" s="412">
        <f t="shared" si="8"/>
        <v>0</v>
      </c>
      <c r="AD16" s="412">
        <f t="shared" si="9"/>
        <v>0</v>
      </c>
      <c r="AF16" s="412">
        <f t="shared" si="10"/>
        <v>0</v>
      </c>
      <c r="AG16" s="412">
        <f t="shared" si="11"/>
        <v>0</v>
      </c>
      <c r="AH16" s="412">
        <f t="shared" si="12"/>
        <v>0</v>
      </c>
      <c r="AI16" s="412">
        <f t="shared" si="13"/>
        <v>0</v>
      </c>
      <c r="AJ16" s="412">
        <f t="shared" si="14"/>
        <v>0</v>
      </c>
      <c r="AK16" s="412">
        <f t="shared" si="15"/>
        <v>0</v>
      </c>
      <c r="AL16" s="412">
        <f t="shared" si="16"/>
        <v>0</v>
      </c>
    </row>
    <row r="17" spans="1:38" ht="21.75" customHeight="1">
      <c r="A17" s="279" t="str">
        <f t="shared" si="2"/>
        <v>23..272</v>
      </c>
      <c r="B17" s="417">
        <f>IF(C17&lt;&gt;"",SUBTOTAL(103,$C$13:C17),"")</f>
        <v>5</v>
      </c>
      <c r="C17" s="329" t="s">
        <v>377</v>
      </c>
      <c r="D17" s="325" t="s">
        <v>253</v>
      </c>
      <c r="E17" s="325" t="s">
        <v>64</v>
      </c>
      <c r="F17" s="327">
        <v>374</v>
      </c>
      <c r="G17" s="327">
        <v>0</v>
      </c>
      <c r="H17" s="326">
        <v>173.1</v>
      </c>
      <c r="I17" s="325" t="s">
        <v>70</v>
      </c>
      <c r="J17" s="324" t="s">
        <v>253</v>
      </c>
      <c r="K17" s="416">
        <v>374</v>
      </c>
      <c r="L17" s="324" t="s">
        <v>64</v>
      </c>
      <c r="M17" s="321" t="s">
        <v>523</v>
      </c>
      <c r="N17" s="322">
        <v>173.1</v>
      </c>
      <c r="O17" s="415"/>
      <c r="P17" s="321" t="s">
        <v>498</v>
      </c>
      <c r="Q17" s="525" t="s">
        <v>495</v>
      </c>
      <c r="R17" s="414"/>
      <c r="S17" s="413"/>
      <c r="T17" s="403"/>
      <c r="U17" s="402"/>
      <c r="V17" s="402" t="e">
        <f>VLOOKUP(A17,#REF!,3,0)</f>
        <v>#REF!</v>
      </c>
      <c r="W17" s="402" t="e">
        <f t="shared" si="17"/>
        <v>#REF!</v>
      </c>
      <c r="X17" s="412">
        <f t="shared" si="3"/>
        <v>0</v>
      </c>
      <c r="Y17" s="412">
        <f t="shared" si="4"/>
        <v>0</v>
      </c>
      <c r="Z17" s="412">
        <f t="shared" si="5"/>
        <v>1</v>
      </c>
      <c r="AA17" s="412">
        <f t="shared" si="6"/>
        <v>0</v>
      </c>
      <c r="AB17" s="412">
        <f t="shared" si="7"/>
        <v>0</v>
      </c>
      <c r="AC17" s="412">
        <f t="shared" si="8"/>
        <v>0</v>
      </c>
      <c r="AD17" s="412">
        <f t="shared" si="9"/>
        <v>0</v>
      </c>
      <c r="AF17" s="412">
        <f t="shared" si="10"/>
        <v>0</v>
      </c>
      <c r="AG17" s="412">
        <f t="shared" si="11"/>
        <v>0</v>
      </c>
      <c r="AH17" s="412">
        <f t="shared" si="12"/>
        <v>0</v>
      </c>
      <c r="AI17" s="412">
        <f t="shared" si="13"/>
        <v>0</v>
      </c>
      <c r="AJ17" s="412">
        <f t="shared" si="14"/>
        <v>0</v>
      </c>
      <c r="AK17" s="412">
        <f t="shared" si="15"/>
        <v>0</v>
      </c>
      <c r="AL17" s="412">
        <f t="shared" si="16"/>
        <v>0</v>
      </c>
    </row>
    <row r="18" spans="1:38" ht="46.8">
      <c r="A18" s="279" t="str">
        <f t="shared" si="2"/>
        <v>23..324</v>
      </c>
      <c r="B18" s="421">
        <f>IF(C18&lt;&gt;"",SUBTOTAL(103,$C$13:C18),"")</f>
        <v>6</v>
      </c>
      <c r="C18" s="329" t="s">
        <v>448</v>
      </c>
      <c r="D18" s="336" t="s">
        <v>287</v>
      </c>
      <c r="E18" s="336" t="s">
        <v>55</v>
      </c>
      <c r="F18" s="524">
        <v>2465</v>
      </c>
      <c r="G18" s="524">
        <v>0</v>
      </c>
      <c r="H18" s="337">
        <v>865.1</v>
      </c>
      <c r="I18" s="336" t="s">
        <v>70</v>
      </c>
      <c r="J18" s="335" t="s">
        <v>287</v>
      </c>
      <c r="K18" s="420">
        <v>2465</v>
      </c>
      <c r="L18" s="335" t="s">
        <v>55</v>
      </c>
      <c r="M18" s="333" t="s">
        <v>435</v>
      </c>
      <c r="N18" s="322">
        <v>865.1</v>
      </c>
      <c r="O18" s="415"/>
      <c r="P18" s="321" t="s">
        <v>371</v>
      </c>
      <c r="Q18" s="525" t="s">
        <v>495</v>
      </c>
      <c r="R18" s="419"/>
      <c r="S18" s="418"/>
      <c r="T18" s="443"/>
      <c r="U18" s="402"/>
      <c r="V18" s="402" t="e">
        <f>VLOOKUP(A18,#REF!,3,0)</f>
        <v>#REF!</v>
      </c>
      <c r="W18" s="402" t="e">
        <f t="shared" si="17"/>
        <v>#REF!</v>
      </c>
      <c r="X18" s="412">
        <f t="shared" si="3"/>
        <v>0</v>
      </c>
      <c r="Y18" s="412">
        <f t="shared" si="4"/>
        <v>0</v>
      </c>
      <c r="Z18" s="412">
        <f t="shared" si="5"/>
        <v>0</v>
      </c>
      <c r="AA18" s="412">
        <f t="shared" si="6"/>
        <v>0</v>
      </c>
      <c r="AB18" s="412">
        <f t="shared" si="7"/>
        <v>1</v>
      </c>
      <c r="AC18" s="412">
        <f t="shared" si="8"/>
        <v>0</v>
      </c>
      <c r="AD18" s="412">
        <f t="shared" si="9"/>
        <v>0</v>
      </c>
      <c r="AF18" s="412">
        <f t="shared" si="10"/>
        <v>0</v>
      </c>
      <c r="AG18" s="412">
        <f t="shared" si="11"/>
        <v>0</v>
      </c>
      <c r="AH18" s="412">
        <f t="shared" si="12"/>
        <v>0</v>
      </c>
      <c r="AI18" s="412">
        <f t="shared" si="13"/>
        <v>0</v>
      </c>
      <c r="AJ18" s="412">
        <f t="shared" si="14"/>
        <v>0</v>
      </c>
      <c r="AK18" s="412">
        <f t="shared" si="15"/>
        <v>0</v>
      </c>
      <c r="AL18" s="412">
        <f t="shared" si="16"/>
        <v>0</v>
      </c>
    </row>
    <row r="19" spans="1:38" ht="15.6">
      <c r="A19" s="279" t="str">
        <f t="shared" si="2"/>
        <v>23..397</v>
      </c>
      <c r="B19" s="417">
        <f>IF(C19&lt;&gt;"",SUBTOTAL(103,$C$13:C19),"")</f>
        <v>7</v>
      </c>
      <c r="C19" s="329" t="s">
        <v>377</v>
      </c>
      <c r="D19" s="325" t="s">
        <v>208</v>
      </c>
      <c r="E19" s="325" t="s">
        <v>64</v>
      </c>
      <c r="F19" s="327">
        <v>191</v>
      </c>
      <c r="G19" s="327">
        <v>0</v>
      </c>
      <c r="H19" s="326">
        <v>191</v>
      </c>
      <c r="I19" s="325" t="s">
        <v>70</v>
      </c>
      <c r="J19" s="324" t="s">
        <v>208</v>
      </c>
      <c r="K19" s="416">
        <v>191</v>
      </c>
      <c r="L19" s="324" t="s">
        <v>64</v>
      </c>
      <c r="M19" s="321" t="s">
        <v>523</v>
      </c>
      <c r="N19" s="322">
        <v>191</v>
      </c>
      <c r="O19" s="415"/>
      <c r="P19" s="321" t="s">
        <v>372</v>
      </c>
      <c r="Q19" s="525" t="s">
        <v>495</v>
      </c>
      <c r="R19" s="414"/>
      <c r="S19" s="413"/>
      <c r="T19" s="403"/>
      <c r="U19" s="402"/>
      <c r="V19" s="402" t="e">
        <f>VLOOKUP(A19,#REF!,3,0)</f>
        <v>#REF!</v>
      </c>
      <c r="W19" s="402" t="e">
        <f t="shared" si="17"/>
        <v>#REF!</v>
      </c>
      <c r="X19" s="412">
        <f t="shared" si="3"/>
        <v>0</v>
      </c>
      <c r="Y19" s="412">
        <f t="shared" si="4"/>
        <v>1</v>
      </c>
      <c r="Z19" s="412">
        <f t="shared" si="5"/>
        <v>0</v>
      </c>
      <c r="AA19" s="412">
        <f t="shared" si="6"/>
        <v>0</v>
      </c>
      <c r="AB19" s="412">
        <f t="shared" si="7"/>
        <v>0</v>
      </c>
      <c r="AC19" s="412">
        <f t="shared" si="8"/>
        <v>0</v>
      </c>
      <c r="AD19" s="412">
        <f t="shared" si="9"/>
        <v>0</v>
      </c>
      <c r="AF19" s="412">
        <f t="shared" si="10"/>
        <v>0</v>
      </c>
      <c r="AG19" s="412">
        <f t="shared" si="11"/>
        <v>0</v>
      </c>
      <c r="AH19" s="412">
        <f t="shared" si="12"/>
        <v>0</v>
      </c>
      <c r="AI19" s="412">
        <f t="shared" si="13"/>
        <v>0</v>
      </c>
      <c r="AJ19" s="412">
        <f t="shared" si="14"/>
        <v>0</v>
      </c>
      <c r="AK19" s="412">
        <f t="shared" si="15"/>
        <v>0</v>
      </c>
      <c r="AL19" s="412">
        <f t="shared" si="16"/>
        <v>0</v>
      </c>
    </row>
    <row r="20" spans="1:38" ht="93.6">
      <c r="A20" s="279" t="str">
        <f t="shared" si="2"/>
        <v>23..550</v>
      </c>
      <c r="B20" s="421">
        <f>IF(C20&lt;&gt;"",SUBTOTAL(103,$C$13:C20),"")</f>
        <v>8</v>
      </c>
      <c r="C20" s="329" t="s">
        <v>443</v>
      </c>
      <c r="D20" s="336" t="s">
        <v>293</v>
      </c>
      <c r="E20" s="336" t="s">
        <v>68</v>
      </c>
      <c r="F20" s="524">
        <v>18241</v>
      </c>
      <c r="G20" s="524">
        <v>0</v>
      </c>
      <c r="H20" s="337">
        <v>2870.5</v>
      </c>
      <c r="I20" s="336">
        <v>23</v>
      </c>
      <c r="J20" s="335">
        <v>9</v>
      </c>
      <c r="K20" s="420">
        <v>18241</v>
      </c>
      <c r="L20" s="335" t="s">
        <v>68</v>
      </c>
      <c r="M20" s="333" t="s">
        <v>373</v>
      </c>
      <c r="N20" s="322">
        <v>-15370.5</v>
      </c>
      <c r="O20" s="415"/>
      <c r="P20" s="321" t="s">
        <v>497</v>
      </c>
      <c r="Q20" s="525" t="s">
        <v>495</v>
      </c>
      <c r="R20" s="419"/>
      <c r="S20" s="418"/>
      <c r="T20" s="443"/>
      <c r="U20" s="402" t="s">
        <v>394</v>
      </c>
      <c r="V20" s="402" t="e">
        <f>VLOOKUP(A20,#REF!,3,0)</f>
        <v>#REF!</v>
      </c>
      <c r="W20" s="402" t="e">
        <f t="shared" si="17"/>
        <v>#REF!</v>
      </c>
      <c r="X20" s="412">
        <f t="shared" si="3"/>
        <v>0</v>
      </c>
      <c r="Y20" s="412">
        <f t="shared" si="4"/>
        <v>0</v>
      </c>
      <c r="Z20" s="412">
        <f t="shared" si="5"/>
        <v>0</v>
      </c>
      <c r="AA20" s="412">
        <f t="shared" si="6"/>
        <v>0</v>
      </c>
      <c r="AB20" s="412">
        <f t="shared" si="7"/>
        <v>0</v>
      </c>
      <c r="AC20" s="412">
        <f t="shared" si="8"/>
        <v>0</v>
      </c>
      <c r="AD20" s="412">
        <f t="shared" si="9"/>
        <v>1</v>
      </c>
      <c r="AF20" s="412">
        <f t="shared" si="10"/>
        <v>0</v>
      </c>
      <c r="AG20" s="412">
        <f t="shared" si="11"/>
        <v>0</v>
      </c>
      <c r="AH20" s="412">
        <f t="shared" si="12"/>
        <v>0</v>
      </c>
      <c r="AI20" s="412">
        <f t="shared" si="13"/>
        <v>0</v>
      </c>
      <c r="AJ20" s="412">
        <f t="shared" si="14"/>
        <v>0</v>
      </c>
      <c r="AK20" s="412">
        <f t="shared" si="15"/>
        <v>0</v>
      </c>
      <c r="AL20" s="412">
        <f t="shared" si="16"/>
        <v>0</v>
      </c>
    </row>
    <row r="21" spans="1:38" ht="21.75" customHeight="1">
      <c r="A21" s="279" t="str">
        <f t="shared" si="2"/>
        <v>23..560</v>
      </c>
      <c r="B21" s="417">
        <f>IF(C21&lt;&gt;"",SUBTOTAL(103,$C$13:C21),"")</f>
        <v>9</v>
      </c>
      <c r="C21" s="329" t="s">
        <v>377</v>
      </c>
      <c r="D21" s="325" t="s">
        <v>227</v>
      </c>
      <c r="E21" s="325" t="s">
        <v>68</v>
      </c>
      <c r="F21" s="327">
        <v>8030</v>
      </c>
      <c r="G21" s="327">
        <v>0</v>
      </c>
      <c r="H21" s="326">
        <v>5748.3</v>
      </c>
      <c r="I21" s="325" t="s">
        <v>70</v>
      </c>
      <c r="J21" s="324" t="s">
        <v>227</v>
      </c>
      <c r="K21" s="416">
        <v>8030</v>
      </c>
      <c r="L21" s="324" t="s">
        <v>68</v>
      </c>
      <c r="M21" s="321" t="s">
        <v>523</v>
      </c>
      <c r="N21" s="322">
        <v>5748.3</v>
      </c>
      <c r="O21" s="415"/>
      <c r="P21" s="321" t="s">
        <v>374</v>
      </c>
      <c r="Q21" s="525" t="s">
        <v>495</v>
      </c>
      <c r="R21" s="414"/>
      <c r="S21" s="413"/>
      <c r="T21" s="403"/>
      <c r="U21" s="402"/>
      <c r="V21" s="402" t="e">
        <f>VLOOKUP(A21,#REF!,3,0)</f>
        <v>#REF!</v>
      </c>
      <c r="W21" s="402" t="e">
        <f t="shared" si="17"/>
        <v>#REF!</v>
      </c>
      <c r="X21" s="412">
        <f t="shared" si="3"/>
        <v>0</v>
      </c>
      <c r="Y21" s="412">
        <f t="shared" si="4"/>
        <v>0</v>
      </c>
      <c r="Z21" s="412">
        <f t="shared" si="5"/>
        <v>0</v>
      </c>
      <c r="AA21" s="412">
        <f t="shared" si="6"/>
        <v>0</v>
      </c>
      <c r="AB21" s="412">
        <f t="shared" si="7"/>
        <v>0</v>
      </c>
      <c r="AC21" s="412">
        <f t="shared" si="8"/>
        <v>1</v>
      </c>
      <c r="AD21" s="412">
        <f t="shared" si="9"/>
        <v>0</v>
      </c>
      <c r="AF21" s="412">
        <f t="shared" si="10"/>
        <v>0</v>
      </c>
      <c r="AG21" s="412">
        <f t="shared" si="11"/>
        <v>0</v>
      </c>
      <c r="AH21" s="412">
        <f t="shared" si="12"/>
        <v>0</v>
      </c>
      <c r="AI21" s="412">
        <f t="shared" si="13"/>
        <v>0</v>
      </c>
      <c r="AJ21" s="412">
        <f t="shared" si="14"/>
        <v>0</v>
      </c>
      <c r="AK21" s="412">
        <f t="shared" si="15"/>
        <v>0</v>
      </c>
      <c r="AL21" s="412">
        <f t="shared" si="16"/>
        <v>0</v>
      </c>
    </row>
    <row r="22" spans="1:38" ht="21.75" customHeight="1">
      <c r="A22" s="279" t="str">
        <f t="shared" si="2"/>
        <v>23..572</v>
      </c>
      <c r="B22" s="417">
        <f>IF(C22&lt;&gt;"",SUBTOTAL(103,$C$13:C22),"")</f>
        <v>10</v>
      </c>
      <c r="C22" s="329" t="s">
        <v>377</v>
      </c>
      <c r="D22" s="325" t="s">
        <v>294</v>
      </c>
      <c r="E22" s="325" t="s">
        <v>44</v>
      </c>
      <c r="F22" s="327">
        <v>421</v>
      </c>
      <c r="G22" s="327">
        <v>0</v>
      </c>
      <c r="H22" s="326">
        <v>421</v>
      </c>
      <c r="I22" s="325" t="s">
        <v>70</v>
      </c>
      <c r="J22" s="324" t="s">
        <v>294</v>
      </c>
      <c r="K22" s="416">
        <v>421</v>
      </c>
      <c r="L22" s="324" t="s">
        <v>44</v>
      </c>
      <c r="M22" s="321" t="s">
        <v>523</v>
      </c>
      <c r="N22" s="322">
        <v>421</v>
      </c>
      <c r="O22" s="415"/>
      <c r="P22" s="321" t="s">
        <v>370</v>
      </c>
      <c r="Q22" s="525" t="s">
        <v>495</v>
      </c>
      <c r="R22" s="414"/>
      <c r="S22" s="413"/>
      <c r="T22" s="403"/>
      <c r="U22" s="402"/>
      <c r="V22" s="402" t="e">
        <f>VLOOKUP(A22,#REF!,3,0)</f>
        <v>#REF!</v>
      </c>
      <c r="W22" s="402" t="e">
        <f t="shared" si="17"/>
        <v>#REF!</v>
      </c>
      <c r="X22" s="412">
        <f t="shared" si="3"/>
        <v>0</v>
      </c>
      <c r="Y22" s="412">
        <f t="shared" si="4"/>
        <v>0</v>
      </c>
      <c r="Z22" s="412">
        <f t="shared" si="5"/>
        <v>1</v>
      </c>
      <c r="AA22" s="412">
        <f t="shared" si="6"/>
        <v>0</v>
      </c>
      <c r="AB22" s="412">
        <f t="shared" si="7"/>
        <v>0</v>
      </c>
      <c r="AC22" s="412">
        <f t="shared" si="8"/>
        <v>0</v>
      </c>
      <c r="AD22" s="412">
        <f t="shared" si="9"/>
        <v>0</v>
      </c>
      <c r="AF22" s="412">
        <f t="shared" si="10"/>
        <v>0</v>
      </c>
      <c r="AG22" s="412">
        <f t="shared" si="11"/>
        <v>0</v>
      </c>
      <c r="AH22" s="412">
        <f t="shared" si="12"/>
        <v>0</v>
      </c>
      <c r="AI22" s="412">
        <f t="shared" si="13"/>
        <v>0</v>
      </c>
      <c r="AJ22" s="412">
        <f t="shared" si="14"/>
        <v>0</v>
      </c>
      <c r="AK22" s="412">
        <f t="shared" si="15"/>
        <v>0</v>
      </c>
      <c r="AL22" s="412">
        <f t="shared" si="16"/>
        <v>0</v>
      </c>
    </row>
    <row r="23" spans="1:38" ht="93.6">
      <c r="A23" s="279" t="str">
        <f t="shared" si="2"/>
        <v>23..573</v>
      </c>
      <c r="B23" s="421">
        <f>IF(C23&lt;&gt;"",SUBTOTAL(103,$C$13:C23),"")</f>
        <v>11</v>
      </c>
      <c r="C23" s="329" t="s">
        <v>444</v>
      </c>
      <c r="D23" s="336" t="s">
        <v>63</v>
      </c>
      <c r="E23" s="336" t="s">
        <v>64</v>
      </c>
      <c r="F23" s="524">
        <v>0</v>
      </c>
      <c r="G23" s="524">
        <v>515</v>
      </c>
      <c r="H23" s="337">
        <v>19.5</v>
      </c>
      <c r="I23" s="336" t="s">
        <v>70</v>
      </c>
      <c r="J23" s="335">
        <v>573</v>
      </c>
      <c r="K23" s="420">
        <v>722</v>
      </c>
      <c r="L23" s="335" t="s">
        <v>64</v>
      </c>
      <c r="M23" s="333" t="s">
        <v>390</v>
      </c>
      <c r="N23" s="323" t="e">
        <f>G23-#REF!</f>
        <v>#REF!</v>
      </c>
      <c r="O23" s="415" t="e">
        <f>G23-#REF!</f>
        <v>#REF!</v>
      </c>
      <c r="P23" s="321"/>
      <c r="Q23" s="525" t="s">
        <v>495</v>
      </c>
      <c r="R23" s="419"/>
      <c r="S23" s="418"/>
      <c r="T23" s="443"/>
      <c r="U23" s="402" t="s">
        <v>394</v>
      </c>
      <c r="V23" s="402" t="e">
        <f>VLOOKUP(A23,#REF!,3,0)</f>
        <v>#REF!</v>
      </c>
      <c r="W23" s="402" t="e">
        <f t="shared" si="17"/>
        <v>#REF!</v>
      </c>
      <c r="X23" s="412">
        <f t="shared" si="3"/>
        <v>0</v>
      </c>
      <c r="Y23" s="412">
        <f t="shared" si="4"/>
        <v>0</v>
      </c>
      <c r="Z23" s="412">
        <f t="shared" si="5"/>
        <v>0</v>
      </c>
      <c r="AA23" s="412">
        <f t="shared" si="6"/>
        <v>0</v>
      </c>
      <c r="AB23" s="412">
        <f t="shared" si="7"/>
        <v>0</v>
      </c>
      <c r="AC23" s="412">
        <f t="shared" si="8"/>
        <v>0</v>
      </c>
      <c r="AD23" s="412">
        <f t="shared" si="9"/>
        <v>0</v>
      </c>
      <c r="AF23" s="412">
        <f t="shared" si="10"/>
        <v>0</v>
      </c>
      <c r="AG23" s="412">
        <f t="shared" si="11"/>
        <v>0</v>
      </c>
      <c r="AH23" s="412">
        <f t="shared" si="12"/>
        <v>0</v>
      </c>
      <c r="AI23" s="412">
        <f t="shared" si="13"/>
        <v>1</v>
      </c>
      <c r="AJ23" s="412">
        <f t="shared" si="14"/>
        <v>0</v>
      </c>
      <c r="AK23" s="412">
        <f t="shared" si="15"/>
        <v>0</v>
      </c>
      <c r="AL23" s="412">
        <f t="shared" si="16"/>
        <v>0</v>
      </c>
    </row>
    <row r="24" spans="1:38" ht="20.25" customHeight="1">
      <c r="A24" s="279" t="str">
        <f t="shared" si="2"/>
        <v>23..594</v>
      </c>
      <c r="B24" s="417">
        <f>IF(C24&lt;&gt;"",SUBTOTAL(103,$C$13:C24),"")</f>
        <v>12</v>
      </c>
      <c r="C24" s="329" t="s">
        <v>377</v>
      </c>
      <c r="D24" s="325" t="s">
        <v>229</v>
      </c>
      <c r="E24" s="325" t="s">
        <v>64</v>
      </c>
      <c r="F24" s="327">
        <v>699</v>
      </c>
      <c r="G24" s="327">
        <v>0</v>
      </c>
      <c r="H24" s="326">
        <v>699</v>
      </c>
      <c r="I24" s="325" t="s">
        <v>70</v>
      </c>
      <c r="J24" s="324">
        <v>594</v>
      </c>
      <c r="K24" s="416">
        <v>699</v>
      </c>
      <c r="L24" s="324" t="s">
        <v>62</v>
      </c>
      <c r="M24" s="321" t="s">
        <v>523</v>
      </c>
      <c r="N24" s="322">
        <v>699</v>
      </c>
      <c r="O24" s="415"/>
      <c r="P24" s="321" t="s">
        <v>496</v>
      </c>
      <c r="Q24" s="525" t="s">
        <v>495</v>
      </c>
      <c r="R24" s="414"/>
      <c r="S24" s="413"/>
      <c r="T24" s="403"/>
      <c r="U24" s="402"/>
      <c r="V24" s="402" t="e">
        <f>VLOOKUP(A24,#REF!,3,0)</f>
        <v>#REF!</v>
      </c>
      <c r="W24" s="402" t="e">
        <f t="shared" si="17"/>
        <v>#REF!</v>
      </c>
      <c r="X24" s="412">
        <f t="shared" si="3"/>
        <v>0</v>
      </c>
      <c r="Y24" s="412">
        <f t="shared" si="4"/>
        <v>0</v>
      </c>
      <c r="Z24" s="412">
        <f t="shared" si="5"/>
        <v>0</v>
      </c>
      <c r="AA24" s="412">
        <f t="shared" si="6"/>
        <v>1</v>
      </c>
      <c r="AB24" s="412">
        <f t="shared" si="7"/>
        <v>0</v>
      </c>
      <c r="AC24" s="412">
        <f t="shared" si="8"/>
        <v>0</v>
      </c>
      <c r="AD24" s="412">
        <f t="shared" si="9"/>
        <v>0</v>
      </c>
      <c r="AF24" s="412">
        <f t="shared" si="10"/>
        <v>0</v>
      </c>
      <c r="AG24" s="412">
        <f t="shared" si="11"/>
        <v>0</v>
      </c>
      <c r="AH24" s="412">
        <f t="shared" si="12"/>
        <v>0</v>
      </c>
      <c r="AI24" s="412">
        <f t="shared" si="13"/>
        <v>0</v>
      </c>
      <c r="AJ24" s="412">
        <f t="shared" si="14"/>
        <v>0</v>
      </c>
      <c r="AK24" s="412">
        <f t="shared" si="15"/>
        <v>0</v>
      </c>
      <c r="AL24" s="412">
        <f t="shared" si="16"/>
        <v>0</v>
      </c>
    </row>
    <row r="25" spans="1:38" ht="20.25" customHeight="1">
      <c r="A25" s="279" t="str">
        <f t="shared" si="2"/>
        <v>23..671</v>
      </c>
      <c r="B25" s="417">
        <f>IF(C25&lt;&gt;"",SUBTOTAL(103,$C$13:C25),"")</f>
        <v>13</v>
      </c>
      <c r="C25" s="329" t="s">
        <v>377</v>
      </c>
      <c r="D25" s="325" t="s">
        <v>94</v>
      </c>
      <c r="E25" s="325" t="s">
        <v>55</v>
      </c>
      <c r="F25" s="327">
        <v>0</v>
      </c>
      <c r="G25" s="327">
        <v>2927</v>
      </c>
      <c r="H25" s="326">
        <v>2927</v>
      </c>
      <c r="I25" s="325" t="s">
        <v>70</v>
      </c>
      <c r="J25" s="324" t="s">
        <v>1</v>
      </c>
      <c r="K25" s="416"/>
      <c r="L25" s="324"/>
      <c r="M25" s="321" t="s">
        <v>523</v>
      </c>
      <c r="N25" s="322">
        <v>2927</v>
      </c>
      <c r="O25" s="415"/>
      <c r="P25" s="321" t="s">
        <v>372</v>
      </c>
      <c r="Q25" s="525" t="s">
        <v>495</v>
      </c>
      <c r="R25" s="414"/>
      <c r="S25" s="413"/>
      <c r="T25" s="403"/>
      <c r="U25" s="402"/>
      <c r="V25" s="402" t="e">
        <f>VLOOKUP(A25,#REF!,3,0)</f>
        <v>#REF!</v>
      </c>
      <c r="W25" s="402" t="e">
        <f t="shared" si="17"/>
        <v>#REF!</v>
      </c>
      <c r="X25" s="412">
        <f t="shared" si="3"/>
        <v>0</v>
      </c>
      <c r="Y25" s="412">
        <f t="shared" si="4"/>
        <v>0</v>
      </c>
      <c r="Z25" s="412">
        <f t="shared" si="5"/>
        <v>0</v>
      </c>
      <c r="AA25" s="412">
        <f t="shared" si="6"/>
        <v>0</v>
      </c>
      <c r="AB25" s="412">
        <f t="shared" si="7"/>
        <v>0</v>
      </c>
      <c r="AC25" s="412">
        <f t="shared" si="8"/>
        <v>0</v>
      </c>
      <c r="AD25" s="412">
        <f t="shared" si="9"/>
        <v>0</v>
      </c>
      <c r="AF25" s="412">
        <f t="shared" si="10"/>
        <v>0</v>
      </c>
      <c r="AG25" s="412">
        <f t="shared" si="11"/>
        <v>0</v>
      </c>
      <c r="AH25" s="412">
        <f t="shared" si="12"/>
        <v>0</v>
      </c>
      <c r="AI25" s="412">
        <f t="shared" si="13"/>
        <v>0</v>
      </c>
      <c r="AJ25" s="412">
        <f t="shared" si="14"/>
        <v>1</v>
      </c>
      <c r="AK25" s="412">
        <f t="shared" si="15"/>
        <v>0</v>
      </c>
      <c r="AL25" s="412">
        <f t="shared" si="16"/>
        <v>0</v>
      </c>
    </row>
    <row r="26" spans="1:38" ht="23.25" customHeight="1">
      <c r="A26" s="279" t="str">
        <f t="shared" si="2"/>
        <v>23..673</v>
      </c>
      <c r="B26" s="417">
        <f>IF(C26&lt;&gt;"",SUBTOTAL(103,$C$13:C26),"")</f>
        <v>14</v>
      </c>
      <c r="C26" s="329" t="s">
        <v>377</v>
      </c>
      <c r="D26" s="325" t="s">
        <v>97</v>
      </c>
      <c r="E26" s="325" t="s">
        <v>55</v>
      </c>
      <c r="F26" s="327">
        <v>0</v>
      </c>
      <c r="G26" s="327">
        <v>2189</v>
      </c>
      <c r="H26" s="326">
        <v>816.5</v>
      </c>
      <c r="I26" s="325" t="s">
        <v>70</v>
      </c>
      <c r="J26" s="324" t="s">
        <v>1</v>
      </c>
      <c r="K26" s="416"/>
      <c r="L26" s="324"/>
      <c r="M26" s="321" t="s">
        <v>523</v>
      </c>
      <c r="N26" s="322">
        <v>816.5</v>
      </c>
      <c r="O26" s="415"/>
      <c r="P26" s="321" t="s">
        <v>374</v>
      </c>
      <c r="Q26" s="525" t="s">
        <v>495</v>
      </c>
      <c r="R26" s="414"/>
      <c r="S26" s="413"/>
      <c r="T26" s="403"/>
      <c r="U26" s="402"/>
      <c r="V26" s="402" t="e">
        <f>VLOOKUP(A26,#REF!,3,0)</f>
        <v>#REF!</v>
      </c>
      <c r="W26" s="402" t="e">
        <f t="shared" si="17"/>
        <v>#REF!</v>
      </c>
      <c r="X26" s="412">
        <f t="shared" si="3"/>
        <v>0</v>
      </c>
      <c r="Y26" s="412">
        <f t="shared" si="4"/>
        <v>0</v>
      </c>
      <c r="Z26" s="412">
        <f t="shared" si="5"/>
        <v>0</v>
      </c>
      <c r="AA26" s="412">
        <f t="shared" si="6"/>
        <v>0</v>
      </c>
      <c r="AB26" s="412">
        <f t="shared" si="7"/>
        <v>0</v>
      </c>
      <c r="AC26" s="412">
        <f t="shared" si="8"/>
        <v>0</v>
      </c>
      <c r="AD26" s="412">
        <f t="shared" si="9"/>
        <v>0</v>
      </c>
      <c r="AF26" s="412">
        <f t="shared" si="10"/>
        <v>0</v>
      </c>
      <c r="AG26" s="412">
        <f t="shared" si="11"/>
        <v>0</v>
      </c>
      <c r="AH26" s="412">
        <f t="shared" si="12"/>
        <v>0</v>
      </c>
      <c r="AI26" s="412">
        <f t="shared" si="13"/>
        <v>0</v>
      </c>
      <c r="AJ26" s="412">
        <f t="shared" si="14"/>
        <v>1</v>
      </c>
      <c r="AK26" s="412">
        <f t="shared" si="15"/>
        <v>0</v>
      </c>
      <c r="AL26" s="412">
        <f t="shared" si="16"/>
        <v>0</v>
      </c>
    </row>
    <row r="27" spans="1:38" ht="16.2" thickBot="1">
      <c r="A27" s="279" t="str">
        <f t="shared" si="2"/>
        <v>..</v>
      </c>
      <c r="B27" s="645" t="s">
        <v>13</v>
      </c>
      <c r="C27" s="646"/>
      <c r="D27" s="646"/>
      <c r="E27" s="647"/>
      <c r="F27" s="411">
        <f>SUBTOTAL(9,F13:F26)</f>
        <v>32974</v>
      </c>
      <c r="G27" s="411">
        <f>SUBTOTAL(9,G13:G26)</f>
        <v>5631</v>
      </c>
      <c r="H27" s="411">
        <f>SUBTOTAL(9,H13:H26)</f>
        <v>16802.2</v>
      </c>
      <c r="I27" s="411"/>
      <c r="J27" s="411"/>
      <c r="K27" s="411"/>
      <c r="L27" s="410"/>
      <c r="M27" s="408"/>
      <c r="N27" s="409"/>
      <c r="O27" s="408"/>
      <c r="P27" s="407"/>
      <c r="Q27" s="406"/>
      <c r="R27" s="405">
        <v>0</v>
      </c>
      <c r="S27" s="404">
        <v>0</v>
      </c>
      <c r="T27" s="403"/>
      <c r="V27" s="402"/>
      <c r="W27" s="402" t="b">
        <f t="shared" si="17"/>
        <v>1</v>
      </c>
    </row>
    <row r="28" spans="1:38" s="60" customFormat="1" ht="15.6">
      <c r="B28" s="586" t="s">
        <v>502</v>
      </c>
      <c r="C28" s="586"/>
      <c r="D28" s="586"/>
      <c r="E28" s="586"/>
      <c r="F28" s="586"/>
      <c r="G28" s="586"/>
      <c r="H28" s="586" t="s">
        <v>502</v>
      </c>
      <c r="I28" s="586"/>
      <c r="J28" s="586"/>
      <c r="K28" s="586"/>
      <c r="L28" s="586"/>
      <c r="M28" s="586"/>
      <c r="N28" s="586"/>
      <c r="O28" s="586"/>
      <c r="P28" s="586"/>
      <c r="Q28" s="586"/>
      <c r="R28" s="238"/>
      <c r="W28" s="294" t="b">
        <f t="shared" ref="W28:W30" si="18">EXACT(V28,C28)</f>
        <v>1</v>
      </c>
    </row>
    <row r="29" spans="1:38" s="60" customFormat="1" ht="15.6">
      <c r="B29" s="587" t="s">
        <v>25</v>
      </c>
      <c r="C29" s="587"/>
      <c r="D29" s="72"/>
      <c r="E29" s="587" t="s">
        <v>26</v>
      </c>
      <c r="F29" s="587"/>
      <c r="G29" s="587"/>
      <c r="H29" s="587" t="s">
        <v>27</v>
      </c>
      <c r="I29" s="587"/>
      <c r="J29" s="587"/>
      <c r="K29" s="587"/>
      <c r="L29" s="587"/>
      <c r="M29" s="587"/>
      <c r="N29" s="587"/>
      <c r="O29" s="587"/>
      <c r="P29" s="587"/>
      <c r="Q29" s="587"/>
      <c r="R29" s="228"/>
      <c r="W29" s="294" t="b">
        <f t="shared" si="18"/>
        <v>1</v>
      </c>
    </row>
    <row r="30" spans="1:38" s="60" customFormat="1" ht="21" customHeight="1">
      <c r="B30" s="228"/>
      <c r="C30" s="74"/>
      <c r="D30" s="228"/>
      <c r="E30" s="74"/>
      <c r="F30" s="228"/>
      <c r="G30" s="73"/>
      <c r="H30" s="587" t="s">
        <v>28</v>
      </c>
      <c r="I30" s="587"/>
      <c r="J30" s="587"/>
      <c r="K30" s="587"/>
      <c r="L30" s="587"/>
      <c r="M30" s="587"/>
      <c r="N30" s="587"/>
      <c r="O30" s="587"/>
      <c r="P30" s="587"/>
      <c r="Q30" s="587"/>
      <c r="R30" s="228"/>
      <c r="W30" s="294" t="b">
        <f t="shared" si="18"/>
        <v>1</v>
      </c>
    </row>
    <row r="31" spans="1:38" s="75" customFormat="1" ht="21" customHeight="1">
      <c r="B31" s="72"/>
      <c r="C31" s="76"/>
      <c r="D31" s="72"/>
      <c r="E31" s="77"/>
      <c r="F31" s="121"/>
      <c r="G31" s="121"/>
      <c r="H31" s="121"/>
      <c r="I31" s="72"/>
      <c r="J31" s="72"/>
      <c r="K31" s="76"/>
      <c r="L31" s="72"/>
      <c r="M31" s="72"/>
      <c r="N31" s="72"/>
      <c r="O31" s="60"/>
      <c r="P31" s="60"/>
      <c r="Q31" s="94"/>
      <c r="R31" s="94"/>
    </row>
    <row r="32" spans="1:38" s="75" customFormat="1" ht="21" customHeight="1">
      <c r="B32" s="72"/>
      <c r="C32" s="76"/>
      <c r="D32" s="72"/>
      <c r="E32" s="77"/>
      <c r="F32" s="121"/>
      <c r="G32" s="121"/>
      <c r="H32" s="121"/>
      <c r="I32" s="72"/>
      <c r="J32" s="72"/>
      <c r="K32" s="76"/>
      <c r="L32" s="72"/>
      <c r="M32" s="72"/>
      <c r="N32" s="72"/>
      <c r="O32" s="60"/>
      <c r="P32" s="60"/>
      <c r="Q32" s="94"/>
      <c r="R32" s="94"/>
    </row>
    <row r="33" spans="2:24" s="75" customFormat="1" ht="21" customHeight="1">
      <c r="B33" s="72"/>
      <c r="C33" s="76"/>
      <c r="D33" s="72"/>
      <c r="E33" s="76"/>
      <c r="F33" s="121"/>
      <c r="G33" s="121"/>
      <c r="H33" s="121"/>
      <c r="I33" s="72"/>
      <c r="J33" s="72"/>
      <c r="K33" s="76"/>
      <c r="L33" s="72"/>
      <c r="M33" s="72"/>
      <c r="N33" s="72"/>
      <c r="O33" s="60"/>
      <c r="P33" s="60"/>
      <c r="Q33" s="101"/>
      <c r="R33" s="101"/>
    </row>
    <row r="34" spans="2:24" s="60" customFormat="1" ht="21" customHeight="1">
      <c r="B34" s="72"/>
      <c r="C34" s="76"/>
      <c r="D34" s="72"/>
      <c r="E34" s="76"/>
      <c r="F34" s="72"/>
      <c r="G34" s="72"/>
      <c r="H34" s="72"/>
      <c r="I34" s="72"/>
      <c r="J34" s="72"/>
      <c r="K34" s="76"/>
      <c r="L34" s="72"/>
      <c r="M34" s="72"/>
      <c r="N34" s="72"/>
      <c r="Q34" s="101"/>
      <c r="R34" s="101"/>
    </row>
    <row r="35" spans="2:24" s="60" customFormat="1" ht="15.6">
      <c r="B35" s="587" t="s">
        <v>29</v>
      </c>
      <c r="C35" s="587"/>
      <c r="D35" s="228"/>
      <c r="E35" s="587" t="s">
        <v>30</v>
      </c>
      <c r="F35" s="587"/>
      <c r="G35" s="587"/>
      <c r="H35" s="587" t="s">
        <v>31</v>
      </c>
      <c r="I35" s="587"/>
      <c r="J35" s="587"/>
      <c r="K35" s="587"/>
      <c r="L35" s="587"/>
      <c r="M35" s="587"/>
      <c r="N35" s="587"/>
      <c r="O35" s="587"/>
      <c r="P35" s="587"/>
      <c r="Q35" s="587"/>
      <c r="R35" s="228"/>
    </row>
    <row r="36" spans="2:24" s="60" customFormat="1">
      <c r="B36" s="78"/>
      <c r="C36" s="79"/>
      <c r="D36" s="78"/>
      <c r="E36" s="79"/>
      <c r="F36" s="78"/>
      <c r="G36" s="78"/>
      <c r="H36" s="78"/>
      <c r="I36" s="78"/>
      <c r="J36" s="78"/>
      <c r="K36" s="78"/>
      <c r="L36" s="78"/>
      <c r="M36" s="78"/>
      <c r="N36" s="78"/>
      <c r="Q36" s="94"/>
      <c r="R36" s="94"/>
    </row>
    <row r="37" spans="2:24" s="41" customFormat="1" ht="15.6">
      <c r="B37" s="608" t="s">
        <v>503</v>
      </c>
      <c r="C37" s="608"/>
      <c r="D37" s="608"/>
      <c r="E37" s="608"/>
      <c r="F37" s="608"/>
      <c r="G37" s="608"/>
      <c r="H37" s="608" t="s">
        <v>503</v>
      </c>
      <c r="I37" s="608"/>
      <c r="J37" s="608"/>
      <c r="K37" s="608"/>
      <c r="L37" s="608"/>
      <c r="M37" s="608"/>
      <c r="N37" s="608"/>
      <c r="O37" s="608"/>
      <c r="P37" s="608"/>
      <c r="Q37" s="608"/>
      <c r="S37" s="42"/>
      <c r="T37" s="42"/>
      <c r="U37" s="42"/>
      <c r="V37" s="42"/>
    </row>
    <row r="38" spans="2:24" s="41" customFormat="1" ht="15.6">
      <c r="B38" s="607" t="s">
        <v>33</v>
      </c>
      <c r="C38" s="607"/>
      <c r="D38" s="607"/>
      <c r="E38" s="607"/>
      <c r="F38" s="607"/>
      <c r="G38" s="607"/>
      <c r="H38" s="607" t="s">
        <v>34</v>
      </c>
      <c r="I38" s="607"/>
      <c r="J38" s="607"/>
      <c r="K38" s="607"/>
      <c r="L38" s="607"/>
      <c r="M38" s="607"/>
      <c r="N38" s="607"/>
      <c r="O38" s="607"/>
      <c r="P38" s="607"/>
      <c r="Q38" s="607"/>
      <c r="S38" s="42"/>
      <c r="T38" s="42"/>
      <c r="U38" s="42"/>
      <c r="V38" s="42"/>
    </row>
    <row r="39" spans="2:24" s="60" customFormat="1" ht="15.6">
      <c r="B39" s="82"/>
      <c r="C39" s="83"/>
      <c r="D39" s="82"/>
      <c r="E39" s="84"/>
      <c r="F39" s="85"/>
      <c r="G39" s="86"/>
      <c r="H39" s="587" t="s">
        <v>418</v>
      </c>
      <c r="I39" s="587"/>
      <c r="J39" s="587"/>
      <c r="K39" s="587"/>
      <c r="L39" s="587"/>
      <c r="M39" s="587"/>
      <c r="N39" s="587"/>
      <c r="O39" s="587"/>
      <c r="P39" s="587"/>
      <c r="Q39" s="587"/>
      <c r="R39" s="94"/>
    </row>
    <row r="40" spans="2:24" s="41" customFormat="1">
      <c r="C40" s="95"/>
      <c r="D40" s="42"/>
      <c r="E40" s="57"/>
      <c r="F40" s="58"/>
      <c r="G40" s="56"/>
      <c r="H40" s="56"/>
      <c r="I40" s="42"/>
      <c r="J40" s="159"/>
      <c r="K40" s="92"/>
      <c r="N40" s="59"/>
      <c r="Q40" s="42"/>
      <c r="R40" s="42"/>
      <c r="S40" s="42"/>
      <c r="T40" s="42"/>
      <c r="U40" s="130"/>
      <c r="V40" s="248"/>
      <c r="W40" s="130"/>
      <c r="X40" s="130"/>
    </row>
    <row r="41" spans="2:24" s="41" customFormat="1">
      <c r="C41" s="95"/>
      <c r="D41" s="42"/>
      <c r="E41" s="57"/>
      <c r="F41" s="58"/>
      <c r="G41" s="56"/>
      <c r="H41" s="56"/>
      <c r="I41" s="42"/>
      <c r="J41" s="159"/>
      <c r="K41" s="92"/>
      <c r="N41" s="59"/>
      <c r="Q41" s="42"/>
      <c r="R41" s="42"/>
      <c r="S41" s="42"/>
      <c r="T41" s="42"/>
      <c r="U41" s="130"/>
      <c r="V41" s="248"/>
      <c r="W41" s="130"/>
      <c r="X41" s="130"/>
    </row>
    <row r="42" spans="2:24">
      <c r="E42" s="288"/>
      <c r="H42" s="286"/>
      <c r="K42" s="284"/>
      <c r="L42" s="279"/>
      <c r="Q42" s="282"/>
      <c r="R42" s="282"/>
      <c r="S42" s="282"/>
      <c r="T42" s="282"/>
      <c r="U42" s="282"/>
      <c r="V42" s="281"/>
      <c r="W42" s="280"/>
      <c r="X42" s="280"/>
    </row>
  </sheetData>
  <autoFilter ref="A13:AM30"/>
  <mergeCells count="45">
    <mergeCell ref="M6:Q6"/>
    <mergeCell ref="B1:Q1"/>
    <mergeCell ref="B2:Q2"/>
    <mergeCell ref="B3:Q3"/>
    <mergeCell ref="B4:Q4"/>
    <mergeCell ref="B5:Q5"/>
    <mergeCell ref="B7:B12"/>
    <mergeCell ref="C7:H7"/>
    <mergeCell ref="I7:M7"/>
    <mergeCell ref="N7:O8"/>
    <mergeCell ref="P7:P12"/>
    <mergeCell ref="J9:J12"/>
    <mergeCell ref="K9:K12"/>
    <mergeCell ref="L9:L12"/>
    <mergeCell ref="M9:M12"/>
    <mergeCell ref="R7:R12"/>
    <mergeCell ref="S7:S12"/>
    <mergeCell ref="C8:H8"/>
    <mergeCell ref="I8:M8"/>
    <mergeCell ref="C9:C12"/>
    <mergeCell ref="D9:D12"/>
    <mergeCell ref="E9:E12"/>
    <mergeCell ref="I9:I12"/>
    <mergeCell ref="Q7:Q12"/>
    <mergeCell ref="F9:H9"/>
    <mergeCell ref="N9:N12"/>
    <mergeCell ref="O9:O12"/>
    <mergeCell ref="F10:F12"/>
    <mergeCell ref="G10:G12"/>
    <mergeCell ref="H10:H12"/>
    <mergeCell ref="H39:Q39"/>
    <mergeCell ref="B27:E27"/>
    <mergeCell ref="B28:G28"/>
    <mergeCell ref="B29:C29"/>
    <mergeCell ref="E29:G29"/>
    <mergeCell ref="B38:G38"/>
    <mergeCell ref="H28:Q28"/>
    <mergeCell ref="H29:Q29"/>
    <mergeCell ref="H30:Q30"/>
    <mergeCell ref="H35:Q35"/>
    <mergeCell ref="H37:Q37"/>
    <mergeCell ref="H38:Q38"/>
    <mergeCell ref="B35:C35"/>
    <mergeCell ref="E35:G35"/>
    <mergeCell ref="B37:G37"/>
  </mergeCells>
  <pageMargins left="0.23622047244094491" right="0" top="0.27559055118110237" bottom="0.27559055118110237" header="0" footer="0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30"/>
  <sheetViews>
    <sheetView topLeftCell="A13" zoomScaleNormal="100" workbookViewId="0">
      <selection activeCell="H26" sqref="H26"/>
    </sheetView>
  </sheetViews>
  <sheetFormatPr defaultColWidth="9.109375" defaultRowHeight="15.6"/>
  <cols>
    <col min="1" max="1" width="6.44140625" style="364" customWidth="1"/>
    <col min="2" max="2" width="33.5546875" style="366" customWidth="1"/>
    <col min="3" max="4" width="14.44140625" style="364" customWidth="1"/>
    <col min="5" max="5" width="14.44140625" style="365" customWidth="1"/>
    <col min="6" max="6" width="14.44140625" style="364" customWidth="1"/>
    <col min="7" max="7" width="9.109375" style="364" customWidth="1"/>
    <col min="8" max="9" width="10.109375" style="364" customWidth="1"/>
    <col min="10" max="10" width="17.109375" style="364" customWidth="1"/>
    <col min="11" max="16384" width="9.109375" style="364"/>
  </cols>
  <sheetData>
    <row r="1" spans="1:11" s="376" customFormat="1" ht="27.75" customHeight="1">
      <c r="A1" s="640" t="s">
        <v>14</v>
      </c>
      <c r="B1" s="640"/>
      <c r="C1" s="640"/>
      <c r="D1" s="640"/>
      <c r="E1" s="640"/>
      <c r="F1" s="640"/>
      <c r="G1" s="640"/>
      <c r="H1" s="640"/>
      <c r="I1" s="640"/>
      <c r="J1" s="640"/>
      <c r="K1" s="439"/>
    </row>
    <row r="2" spans="1:11" s="399" customFormat="1" ht="16.8">
      <c r="A2" s="641" t="s">
        <v>430</v>
      </c>
      <c r="B2" s="641"/>
      <c r="C2" s="641"/>
      <c r="D2" s="641"/>
      <c r="E2" s="641"/>
      <c r="F2" s="641"/>
      <c r="G2" s="641"/>
      <c r="H2" s="641"/>
      <c r="I2" s="641"/>
      <c r="J2" s="641"/>
    </row>
    <row r="3" spans="1:11" s="399" customFormat="1" ht="16.8">
      <c r="A3" s="641" t="s">
        <v>431</v>
      </c>
      <c r="B3" s="641"/>
      <c r="C3" s="641"/>
      <c r="D3" s="641"/>
      <c r="E3" s="641"/>
      <c r="F3" s="641"/>
      <c r="G3" s="641"/>
      <c r="H3" s="641"/>
      <c r="I3" s="641"/>
      <c r="J3" s="641"/>
    </row>
    <row r="4" spans="1:11" s="369" customFormat="1" ht="17.25" customHeight="1">
      <c r="A4" s="641" t="s">
        <v>298</v>
      </c>
      <c r="B4" s="641"/>
      <c r="C4" s="641"/>
      <c r="D4" s="641"/>
      <c r="E4" s="641"/>
      <c r="F4" s="641"/>
      <c r="G4" s="641"/>
      <c r="H4" s="641"/>
      <c r="I4" s="641"/>
      <c r="J4" s="641"/>
      <c r="K4" s="438"/>
    </row>
    <row r="5" spans="1:11" s="369" customFormat="1" ht="15.75" customHeight="1">
      <c r="B5" s="370"/>
    </row>
    <row r="6" spans="1:11" s="376" customFormat="1" ht="21.75" customHeight="1" thickBot="1">
      <c r="A6" s="643" t="s">
        <v>37</v>
      </c>
      <c r="B6" s="643"/>
      <c r="C6" s="375"/>
      <c r="D6" s="375"/>
      <c r="E6" s="375"/>
      <c r="F6" s="375"/>
      <c r="G6" s="644" t="s">
        <v>501</v>
      </c>
      <c r="H6" s="644"/>
      <c r="I6" s="644"/>
      <c r="J6" s="644"/>
      <c r="K6" s="369"/>
    </row>
    <row r="7" spans="1:11" s="395" customFormat="1" ht="46.8">
      <c r="A7" s="398" t="s">
        <v>16</v>
      </c>
      <c r="B7" s="397" t="s">
        <v>7</v>
      </c>
      <c r="C7" s="397" t="s">
        <v>17</v>
      </c>
      <c r="D7" s="397" t="s">
        <v>21</v>
      </c>
      <c r="E7" s="397" t="s">
        <v>22</v>
      </c>
      <c r="F7" s="397" t="s">
        <v>429</v>
      </c>
      <c r="G7" s="397" t="s">
        <v>15</v>
      </c>
      <c r="H7" s="397" t="s">
        <v>404</v>
      </c>
      <c r="I7" s="397" t="s">
        <v>405</v>
      </c>
      <c r="J7" s="396" t="s">
        <v>3</v>
      </c>
    </row>
    <row r="8" spans="1:11">
      <c r="A8" s="436" t="s">
        <v>313</v>
      </c>
      <c r="B8" s="435" t="s">
        <v>314</v>
      </c>
      <c r="C8" s="394" t="s">
        <v>315</v>
      </c>
      <c r="D8" s="434">
        <f t="shared" ref="D8:I8" si="0">SUM(D9:D12)</f>
        <v>32974</v>
      </c>
      <c r="E8" s="526">
        <f t="shared" si="0"/>
        <v>5631</v>
      </c>
      <c r="F8" s="434">
        <f t="shared" si="0"/>
        <v>16802.199999999997</v>
      </c>
      <c r="G8" s="394">
        <f t="shared" si="0"/>
        <v>14</v>
      </c>
      <c r="H8" s="437">
        <f t="shared" si="0"/>
        <v>11</v>
      </c>
      <c r="I8" s="437">
        <f t="shared" si="0"/>
        <v>3</v>
      </c>
      <c r="J8" s="429"/>
    </row>
    <row r="9" spans="1:11">
      <c r="A9" s="433" t="s">
        <v>38</v>
      </c>
      <c r="B9" s="432" t="s">
        <v>299</v>
      </c>
      <c r="C9" s="431" t="s">
        <v>44</v>
      </c>
      <c r="D9" s="430">
        <f>SUMPRODUCT(('TKTO2 TDD3'!$E$13:$E$26=C9)*'TKTO2 TDD3'!$F$13:$F$26)</f>
        <v>2592</v>
      </c>
      <c r="E9" s="430">
        <f>SUMPRODUCT(('TKTO2 TDD3'!$E$13:$E$26=C9)*'TKTO2 TDD3'!$G$13:$G$26)</f>
        <v>0</v>
      </c>
      <c r="F9" s="430">
        <f>SUMPRODUCT(('TKTO2 TDD3'!$E$13:$E$26=C9)*'TKTO2 TDD3'!$H$13:$H$26)</f>
        <v>2110.1999999999998</v>
      </c>
      <c r="G9" s="388">
        <f>SUMPRODUCT(('TKTO2 TDD3'!$E$13:$E$27=C9)*1)</f>
        <v>4</v>
      </c>
      <c r="H9" s="388">
        <f>SUMPRODUCT(('TKTO2 TDD3'!$E$12:$E$365=C9)*('TKTO2 TDD3'!$F$12:$F$365&lt;&gt;0)*1)</f>
        <v>4</v>
      </c>
      <c r="I9" s="388">
        <f>SUMPRODUCT(('TKTO2 TDD3'!$E$12:$E$365=C9)*('TKTO2 TDD3'!$G$12:$G$365&lt;&gt;0)*1)</f>
        <v>0</v>
      </c>
      <c r="J9" s="429"/>
    </row>
    <row r="10" spans="1:11">
      <c r="A10" s="433" t="s">
        <v>41</v>
      </c>
      <c r="B10" s="432" t="s">
        <v>300</v>
      </c>
      <c r="C10" s="431" t="s">
        <v>64</v>
      </c>
      <c r="D10" s="430">
        <f>SUMPRODUCT(('TKTO2 TDD3'!$E$13:$E$26=C10)*'TKTO2 TDD3'!$F$13:$F$26)</f>
        <v>1646</v>
      </c>
      <c r="E10" s="430">
        <f>SUMPRODUCT(('TKTO2 TDD3'!$E$13:$E$26=C10)*'TKTO2 TDD3'!$G$13:$G$26)</f>
        <v>515</v>
      </c>
      <c r="F10" s="430">
        <f>SUMPRODUCT(('TKTO2 TDD3'!$E$13:$E$26=C10)*'TKTO2 TDD3'!$H$13:$H$26)</f>
        <v>1464.6</v>
      </c>
      <c r="G10" s="388">
        <f>SUMPRODUCT(('TKTO2 TDD3'!$E$13:$E$27=C10)*1)</f>
        <v>5</v>
      </c>
      <c r="H10" s="388">
        <f>SUMPRODUCT(('TKTO2 TDD3'!$E$12:$E$365=C10)*('TKTO2 TDD3'!$F$12:$F$365&lt;&gt;0)*1)</f>
        <v>4</v>
      </c>
      <c r="I10" s="388">
        <f>SUMPRODUCT(('TKTO2 TDD3'!$E$12:$E$365=C10)*('TKTO2 TDD3'!$G$12:$G$365&lt;&gt;0)*1)</f>
        <v>1</v>
      </c>
      <c r="J10" s="429"/>
    </row>
    <row r="11" spans="1:11">
      <c r="A11" s="433" t="s">
        <v>43</v>
      </c>
      <c r="B11" s="432" t="s">
        <v>302</v>
      </c>
      <c r="C11" s="431" t="s">
        <v>55</v>
      </c>
      <c r="D11" s="430">
        <f>SUMPRODUCT(('TKTO2 TDD3'!$E$13:$E$26=C11)*'TKTO2 TDD3'!$F$13:$F$26)</f>
        <v>2465</v>
      </c>
      <c r="E11" s="430">
        <f>SUMPRODUCT(('TKTO2 TDD3'!$E$13:$E$26=C11)*'TKTO2 TDD3'!$G$13:$G$26)</f>
        <v>5116</v>
      </c>
      <c r="F11" s="430">
        <f>SUMPRODUCT(('TKTO2 TDD3'!$E$13:$E$26=C11)*'TKTO2 TDD3'!$H$13:$H$26)</f>
        <v>4608.6000000000004</v>
      </c>
      <c r="G11" s="388">
        <f>SUMPRODUCT(('TKTO2 TDD3'!$E$13:$E$27=C11)*1)</f>
        <v>3</v>
      </c>
      <c r="H11" s="388">
        <f>SUMPRODUCT(('TKTO2 TDD3'!$E$12:$E$365=C11)*('TKTO2 TDD3'!$F$12:$F$365&lt;&gt;0)*1)</f>
        <v>1</v>
      </c>
      <c r="I11" s="388">
        <f>SUMPRODUCT(('TKTO2 TDD3'!$E$12:$E$365=C11)*('TKTO2 TDD3'!$G$12:$G$365&lt;&gt;0)*1)</f>
        <v>2</v>
      </c>
      <c r="J11" s="429"/>
    </row>
    <row r="12" spans="1:11">
      <c r="A12" s="433" t="s">
        <v>45</v>
      </c>
      <c r="B12" s="432" t="s">
        <v>303</v>
      </c>
      <c r="C12" s="431" t="s">
        <v>68</v>
      </c>
      <c r="D12" s="430">
        <f>SUMPRODUCT(('TKTO2 TDD3'!$E$13:$E$26=C12)*'TKTO2 TDD3'!$F$13:$F$26)</f>
        <v>26271</v>
      </c>
      <c r="E12" s="430">
        <f>SUMPRODUCT(('TKTO2 TDD3'!$E$13:$E$26=C12)*'TKTO2 TDD3'!$G$13:$G$26)</f>
        <v>0</v>
      </c>
      <c r="F12" s="430">
        <f>SUMPRODUCT(('TKTO2 TDD3'!$E$13:$E$26=C12)*'TKTO2 TDD3'!$H$13:$H$26)</f>
        <v>8618.7999999999993</v>
      </c>
      <c r="G12" s="388">
        <f>SUMPRODUCT(('TKTO2 TDD3'!$E$13:$E$27=C12)*1)</f>
        <v>2</v>
      </c>
      <c r="H12" s="388">
        <f>SUMPRODUCT(('TKTO2 TDD3'!$E$12:$E$365=C12)*('TKTO2 TDD3'!$F$12:$F$365&lt;&gt;0)*1)</f>
        <v>2</v>
      </c>
      <c r="I12" s="388">
        <f>SUMPRODUCT(('TKTO2 TDD3'!$E$12:$E$365=C12)*('TKTO2 TDD3'!$G$12:$G$365&lt;&gt;0)*1)</f>
        <v>0</v>
      </c>
      <c r="J12" s="429"/>
    </row>
    <row r="13" spans="1:11">
      <c r="A13" s="436" t="s">
        <v>23</v>
      </c>
      <c r="B13" s="435" t="s">
        <v>316</v>
      </c>
      <c r="C13" s="394" t="s">
        <v>317</v>
      </c>
      <c r="D13" s="434">
        <f t="shared" ref="D13:I13" si="1">SUM(D14:D19)</f>
        <v>0</v>
      </c>
      <c r="E13" s="526">
        <f t="shared" si="1"/>
        <v>0</v>
      </c>
      <c r="F13" s="434">
        <f t="shared" si="1"/>
        <v>0</v>
      </c>
      <c r="G13" s="394">
        <f t="shared" si="1"/>
        <v>0</v>
      </c>
      <c r="H13" s="394">
        <f t="shared" si="1"/>
        <v>0</v>
      </c>
      <c r="I13" s="394">
        <f t="shared" si="1"/>
        <v>0</v>
      </c>
      <c r="J13" s="429"/>
    </row>
    <row r="14" spans="1:11" ht="31.2">
      <c r="A14" s="433" t="s">
        <v>38</v>
      </c>
      <c r="B14" s="432" t="s">
        <v>304</v>
      </c>
      <c r="C14" s="431" t="s">
        <v>153</v>
      </c>
      <c r="D14" s="430">
        <f>SUMPRODUCT(('TKTO2 TDD3'!$E$13:$E$26=C14)*'TKTO2 TDD3'!$F$13:$F$26)</f>
        <v>0</v>
      </c>
      <c r="E14" s="430">
        <f>SUMPRODUCT(('TKTO2 TDD3'!$E$13:$E$26=C14)*'TKTO2 TDD3'!$G$13:$G$26)</f>
        <v>0</v>
      </c>
      <c r="F14" s="430">
        <f>SUMPRODUCT(('TKTO2 TDD3'!$E$13:$E$26=C14)*'TKTO2 TDD3'!$H$13:$H$26)</f>
        <v>0</v>
      </c>
      <c r="G14" s="388">
        <f>SUMPRODUCT(('TKTO2 TDD3'!$E$13:$E$27=C14)*1)</f>
        <v>0</v>
      </c>
      <c r="H14" s="388">
        <f>SUMPRODUCT(('TKTO2 TDD3'!$E$12:$E$365=C14)*('TKTO2 TDD3'!$F$12:$F$365&lt;&gt;0)*1)</f>
        <v>0</v>
      </c>
      <c r="I14" s="388">
        <f>SUMPRODUCT(('TKTO2 TDD3'!$E$12:$E$365=C14)*('TKTO2 TDD3'!$G$12:$G$365&lt;&gt;0)*1)</f>
        <v>0</v>
      </c>
      <c r="J14" s="429"/>
    </row>
    <row r="15" spans="1:11">
      <c r="A15" s="433" t="s">
        <v>41</v>
      </c>
      <c r="B15" s="432" t="s">
        <v>305</v>
      </c>
      <c r="C15" s="431" t="s">
        <v>62</v>
      </c>
      <c r="D15" s="430">
        <f>SUMPRODUCT(('TKTO2 TDD3'!$E$13:$E$26=C15)*'TKTO2 TDD3'!$F$13:$F$26)</f>
        <v>0</v>
      </c>
      <c r="E15" s="430">
        <f>SUMPRODUCT(('TKTO2 TDD3'!$E$13:$E$26=C15)*'TKTO2 TDD3'!$G$13:$G$26)</f>
        <v>0</v>
      </c>
      <c r="F15" s="430">
        <f>SUMPRODUCT(('TKTO2 TDD3'!$E$13:$E$26=C15)*'TKTO2 TDD3'!$H$13:$H$26)</f>
        <v>0</v>
      </c>
      <c r="G15" s="388">
        <f>SUMPRODUCT(('TKTO2 TDD3'!$E$13:$E$27=C15)*1)</f>
        <v>0</v>
      </c>
      <c r="H15" s="388">
        <f>SUMPRODUCT(('TKTO2 TDD3'!$E$12:$E$365=C15)*('TKTO2 TDD3'!$F$12:$F$365&lt;&gt;0)*1)</f>
        <v>0</v>
      </c>
      <c r="I15" s="388">
        <f>SUMPRODUCT(('TKTO2 TDD3'!$E$12:$E$365=C15)*('TKTO2 TDD3'!$G$12:$G$365&lt;&gt;0)*1)</f>
        <v>0</v>
      </c>
      <c r="J15" s="429"/>
    </row>
    <row r="16" spans="1:11">
      <c r="A16" s="433" t="s">
        <v>43</v>
      </c>
      <c r="B16" s="432" t="s">
        <v>306</v>
      </c>
      <c r="C16" s="431" t="s">
        <v>61</v>
      </c>
      <c r="D16" s="430">
        <f>SUMPRODUCT(('TKTO2 TDD3'!$E$13:$E$26=C16)*'TKTO2 TDD3'!$F$13:$F$26)</f>
        <v>0</v>
      </c>
      <c r="E16" s="430">
        <f>SUMPRODUCT(('TKTO2 TDD3'!$E$13:$E$26=C16)*'TKTO2 TDD3'!$G$13:$G$26)</f>
        <v>0</v>
      </c>
      <c r="F16" s="430">
        <f>SUMPRODUCT(('TKTO2 TDD3'!$E$13:$E$26=C16)*'TKTO2 TDD3'!$H$13:$H$26)</f>
        <v>0</v>
      </c>
      <c r="G16" s="388">
        <f>SUMPRODUCT(('TKTO2 TDD3'!$E$13:$E$27=C16)*1)</f>
        <v>0</v>
      </c>
      <c r="H16" s="388">
        <f>SUMPRODUCT(('TKTO2 TDD3'!$E$12:$E$365=C16)*('TKTO2 TDD3'!$F$12:$F$365&lt;&gt;0)*1)</f>
        <v>0</v>
      </c>
      <c r="I16" s="388">
        <f>SUMPRODUCT(('TKTO2 TDD3'!$E$12:$E$365=C16)*('TKTO2 TDD3'!$G$12:$G$365&lt;&gt;0)*1)</f>
        <v>0</v>
      </c>
      <c r="J16" s="429"/>
    </row>
    <row r="17" spans="1:19">
      <c r="A17" s="433" t="s">
        <v>45</v>
      </c>
      <c r="B17" s="432" t="s">
        <v>307</v>
      </c>
      <c r="C17" s="431" t="s">
        <v>40</v>
      </c>
      <c r="D17" s="430">
        <f>SUMPRODUCT(('TKTO2 TDD3'!$E$13:$E$26=C17)*'TKTO2 TDD3'!$F$13:$F$26)</f>
        <v>0</v>
      </c>
      <c r="E17" s="430">
        <f>SUMPRODUCT(('TKTO2 TDD3'!$E$13:$E$26=C17)*'TKTO2 TDD3'!$G$13:$G$26)</f>
        <v>0</v>
      </c>
      <c r="F17" s="430">
        <f>SUMPRODUCT(('TKTO2 TDD3'!$E$13:$E$26=C17)*'TKTO2 TDD3'!$H$13:$H$26)</f>
        <v>0</v>
      </c>
      <c r="G17" s="388">
        <f>SUMPRODUCT(('TKTO2 TDD3'!$E$13:$E$27=C17)*1)</f>
        <v>0</v>
      </c>
      <c r="H17" s="388">
        <f>SUMPRODUCT(('TKTO2 TDD3'!$E$12:$E$365=C17)*('TKTO2 TDD3'!$F$12:$F$365&lt;&gt;0)*1)</f>
        <v>0</v>
      </c>
      <c r="I17" s="388">
        <f>SUMPRODUCT(('TKTO2 TDD3'!$E$12:$E$365=C17)*('TKTO2 TDD3'!$G$12:$G$365&lt;&gt;0)*1)</f>
        <v>0</v>
      </c>
      <c r="J17" s="429"/>
    </row>
    <row r="18" spans="1:19">
      <c r="A18" s="433" t="s">
        <v>48</v>
      </c>
      <c r="B18" s="432" t="s">
        <v>308</v>
      </c>
      <c r="C18" s="431" t="s">
        <v>52</v>
      </c>
      <c r="D18" s="430">
        <f>SUMPRODUCT(('TKTO2 TDD3'!$E$13:$E$26=C18)*'TKTO2 TDD3'!$F$13:$F$26)</f>
        <v>0</v>
      </c>
      <c r="E18" s="430">
        <f>SUMPRODUCT(('TKTO2 TDD3'!$E$13:$E$26=C18)*'TKTO2 TDD3'!$G$13:$G$26)</f>
        <v>0</v>
      </c>
      <c r="F18" s="430">
        <f>SUMPRODUCT(('TKTO2 TDD3'!$E$13:$E$26=C18)*'TKTO2 TDD3'!$H$13:$H$26)</f>
        <v>0</v>
      </c>
      <c r="G18" s="388">
        <f>SUMPRODUCT(('TKTO2 TDD3'!$E$13:$E$27=C18)*1)</f>
        <v>0</v>
      </c>
      <c r="H18" s="388">
        <f>SUMPRODUCT(('TKTO2 TDD3'!$E$12:$E$365=C18)*('TKTO2 TDD3'!$F$12:$F$365&lt;&gt;0)*1)</f>
        <v>0</v>
      </c>
      <c r="I18" s="388">
        <f>SUMPRODUCT(('TKTO2 TDD3'!$E$12:$E$365=C18)*('TKTO2 TDD3'!$G$12:$G$365&lt;&gt;0)*1)</f>
        <v>0</v>
      </c>
      <c r="J18" s="429"/>
    </row>
    <row r="19" spans="1:19">
      <c r="A19" s="433">
        <v>6</v>
      </c>
      <c r="B19" s="432" t="s">
        <v>450</v>
      </c>
      <c r="C19" s="431" t="s">
        <v>449</v>
      </c>
      <c r="D19" s="430">
        <f>SUMPRODUCT(('TKTO2 TDD3'!$E$13:$E$26=C19)*'TKTO2 TDD3'!$F$13:$F$26)</f>
        <v>0</v>
      </c>
      <c r="E19" s="430">
        <f>SUMPRODUCT(('TKTO2 TDD3'!$E$13:$E$26=C19)*'TKTO2 TDD3'!$G$13:$G$26)</f>
        <v>0</v>
      </c>
      <c r="F19" s="430">
        <f>SUMPRODUCT(('TKTO2 TDD3'!$E$13:$E$26=C19)*'TKTO2 TDD3'!$H$13:$H$26)</f>
        <v>0</v>
      </c>
      <c r="G19" s="388">
        <f>SUMPRODUCT(('TKTO2 TDD3'!$E$13:$E$27=C19)*1)</f>
        <v>0</v>
      </c>
      <c r="H19" s="388">
        <f>SUMPRODUCT(('TKTO2 TDD3'!$E$12:$E$365=C19)*('TKTO2 TDD3'!$F$12:$F$365&lt;&gt;0)*1)</f>
        <v>0</v>
      </c>
      <c r="I19" s="388">
        <f>SUMPRODUCT(('TKTO2 TDD3'!$E$12:$E$365=C19)*('TKTO2 TDD3'!$G$12:$G$365&lt;&gt;0)*1)</f>
        <v>0</v>
      </c>
      <c r="J19" s="429"/>
    </row>
    <row r="20" spans="1:19" s="376" customFormat="1" ht="23.25" customHeight="1" thickBot="1">
      <c r="A20" s="635" t="s">
        <v>500</v>
      </c>
      <c r="B20" s="636"/>
      <c r="C20" s="665"/>
      <c r="D20" s="428">
        <f t="shared" ref="D20:I20" si="2">(D8+D13)</f>
        <v>32974</v>
      </c>
      <c r="E20" s="428">
        <f t="shared" si="2"/>
        <v>5631</v>
      </c>
      <c r="F20" s="428">
        <f t="shared" si="2"/>
        <v>16802.199999999997</v>
      </c>
      <c r="G20" s="427">
        <f t="shared" si="2"/>
        <v>14</v>
      </c>
      <c r="H20" s="427">
        <f t="shared" si="2"/>
        <v>11</v>
      </c>
      <c r="I20" s="427">
        <f t="shared" si="2"/>
        <v>3</v>
      </c>
      <c r="J20" s="426"/>
    </row>
    <row r="21" spans="1:19" s="376" customFormat="1" ht="20.25" customHeight="1">
      <c r="B21" s="378"/>
      <c r="C21" s="377"/>
      <c r="D21" s="377"/>
      <c r="E21" s="377"/>
      <c r="F21" s="377"/>
      <c r="G21" s="377"/>
      <c r="H21" s="377"/>
      <c r="I21" s="377"/>
    </row>
    <row r="22" spans="1:19" ht="20.25" customHeight="1">
      <c r="A22" s="638" t="s">
        <v>502</v>
      </c>
      <c r="B22" s="638"/>
      <c r="C22" s="638"/>
      <c r="D22" s="638" t="s">
        <v>502</v>
      </c>
      <c r="E22" s="638"/>
      <c r="F22" s="638"/>
      <c r="G22" s="638"/>
      <c r="H22" s="638"/>
      <c r="I22" s="638"/>
      <c r="J22" s="638"/>
      <c r="K22" s="425"/>
    </row>
    <row r="23" spans="1:19" s="373" customFormat="1" ht="23.25" customHeight="1">
      <c r="A23" s="639" t="s">
        <v>36</v>
      </c>
      <c r="B23" s="639"/>
      <c r="C23" s="639"/>
      <c r="D23" s="639" t="s">
        <v>19</v>
      </c>
      <c r="E23" s="639"/>
      <c r="F23" s="639"/>
      <c r="G23" s="639"/>
      <c r="H23" s="639"/>
      <c r="I23" s="639"/>
      <c r="J23" s="639"/>
      <c r="K23" s="375"/>
      <c r="L23" s="375"/>
      <c r="O23" s="374"/>
    </row>
    <row r="24" spans="1:19" ht="16.5" customHeight="1">
      <c r="A24" s="372"/>
      <c r="B24" s="371"/>
      <c r="D24" s="639" t="s">
        <v>20</v>
      </c>
      <c r="E24" s="639"/>
      <c r="F24" s="639"/>
      <c r="G24" s="639"/>
      <c r="H24" s="639"/>
      <c r="I24" s="639"/>
      <c r="J24" s="639"/>
      <c r="K24" s="375"/>
    </row>
    <row r="25" spans="1:19" s="369" customFormat="1" ht="16.5" customHeight="1">
      <c r="B25" s="370"/>
      <c r="D25" s="632"/>
      <c r="E25" s="633"/>
      <c r="F25" s="632"/>
    </row>
    <row r="26" spans="1:19" s="369" customFormat="1" ht="16.5" customHeight="1">
      <c r="B26" s="370"/>
      <c r="D26" s="12"/>
      <c r="F26" s="12"/>
    </row>
    <row r="27" spans="1:19" s="369" customFormat="1" ht="16.5" customHeight="1">
      <c r="B27" s="370"/>
      <c r="D27" s="12"/>
      <c r="F27" s="12"/>
    </row>
    <row r="28" spans="1:19" s="369" customFormat="1" ht="16.5" customHeight="1">
      <c r="B28" s="370"/>
      <c r="D28" s="12"/>
      <c r="F28" s="12"/>
    </row>
    <row r="29" spans="1:19" ht="16.5" customHeight="1"/>
    <row r="30" spans="1:19" s="367" customFormat="1" ht="24.75" customHeight="1">
      <c r="A30" s="634" t="s">
        <v>35</v>
      </c>
      <c r="B30" s="634"/>
      <c r="C30" s="634"/>
      <c r="D30" s="634" t="s">
        <v>31</v>
      </c>
      <c r="E30" s="634"/>
      <c r="F30" s="634"/>
      <c r="G30" s="634"/>
      <c r="H30" s="634"/>
      <c r="I30" s="634"/>
      <c r="J30" s="634"/>
      <c r="K30" s="368"/>
      <c r="L30" s="368"/>
      <c r="M30" s="368"/>
      <c r="N30" s="368"/>
      <c r="O30" s="368"/>
      <c r="P30" s="368"/>
      <c r="Q30" s="368"/>
      <c r="R30" s="368"/>
      <c r="S30" s="368"/>
    </row>
  </sheetData>
  <mergeCells count="15">
    <mergeCell ref="A1:J1"/>
    <mergeCell ref="A2:J2"/>
    <mergeCell ref="A3:J3"/>
    <mergeCell ref="A4:J4"/>
    <mergeCell ref="A6:B6"/>
    <mergeCell ref="G6:J6"/>
    <mergeCell ref="D25:F25"/>
    <mergeCell ref="A30:C30"/>
    <mergeCell ref="D30:J30"/>
    <mergeCell ref="A20:C20"/>
    <mergeCell ref="A22:C22"/>
    <mergeCell ref="D22:J22"/>
    <mergeCell ref="A23:C23"/>
    <mergeCell ref="D23:J23"/>
    <mergeCell ref="D24:J24"/>
  </mergeCells>
  <pageMargins left="0.39370078740157483" right="0" top="0.19685039370078741" bottom="0.39370078740157483" header="0" footer="0"/>
  <pageSetup paperSize="9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N149"/>
  <sheetViews>
    <sheetView topLeftCell="B129" zoomScale="69" zoomScaleNormal="69" workbookViewId="0">
      <selection activeCell="H26" sqref="H26"/>
    </sheetView>
  </sheetViews>
  <sheetFormatPr defaultRowHeight="13.2"/>
  <cols>
    <col min="1" max="1" width="9.109375" style="279" hidden="1" customWidth="1"/>
    <col min="2" max="2" width="5.88671875" style="279" customWidth="1"/>
    <col min="3" max="3" width="23.5546875" style="289" customWidth="1"/>
    <col min="4" max="4" width="7" style="282" customWidth="1"/>
    <col min="5" max="5" width="13.33203125" style="288" customWidth="1"/>
    <col min="6" max="6" width="13.6640625" style="287" customWidth="1"/>
    <col min="7" max="8" width="13.6640625" style="286" customWidth="1"/>
    <col min="9" max="9" width="7.88671875" style="282" customWidth="1"/>
    <col min="10" max="10" width="7.88671875" style="285" customWidth="1"/>
    <col min="11" max="11" width="11.33203125" style="284" customWidth="1"/>
    <col min="12" max="12" width="11.33203125" style="279" customWidth="1"/>
    <col min="13" max="13" width="14.5546875" style="279" customWidth="1"/>
    <col min="14" max="14" width="7.88671875" style="283" hidden="1" customWidth="1"/>
    <col min="15" max="15" width="7.5546875" style="279" hidden="1" customWidth="1"/>
    <col min="16" max="16" width="10.88671875" style="279" hidden="1" customWidth="1"/>
    <col min="17" max="17" width="18.33203125" style="282" customWidth="1"/>
    <col min="18" max="21" width="9.109375" style="282" customWidth="1"/>
    <col min="22" max="22" width="8" style="281" customWidth="1"/>
    <col min="23" max="24" width="17.44140625" style="280" customWidth="1"/>
    <col min="25" max="25" width="7.88671875" style="279" customWidth="1"/>
    <col min="26" max="26" width="18.44140625" style="279" customWidth="1"/>
    <col min="27" max="41" width="9.109375" style="279" customWidth="1"/>
    <col min="42" max="263" width="9.109375" style="279"/>
    <col min="264" max="264" width="4.44140625" style="279" bestFit="1" customWidth="1"/>
    <col min="265" max="265" width="19.5546875" style="279" customWidth="1"/>
    <col min="266" max="266" width="7" style="279" customWidth="1"/>
    <col min="267" max="267" width="7.33203125" style="279" customWidth="1"/>
    <col min="268" max="268" width="10.109375" style="279" bestFit="1" customWidth="1"/>
    <col min="269" max="269" width="8.6640625" style="279" customWidth="1"/>
    <col min="270" max="270" width="9.88671875" style="279" customWidth="1"/>
    <col min="271" max="271" width="0" style="279" hidden="1" customWidth="1"/>
    <col min="272" max="272" width="6.88671875" style="279" customWidth="1"/>
    <col min="273" max="273" width="5.5546875" style="279" customWidth="1"/>
    <col min="274" max="274" width="8.88671875" style="279" customWidth="1"/>
    <col min="275" max="275" width="9.44140625" style="279" customWidth="1"/>
    <col min="276" max="276" width="12.33203125" style="279" customWidth="1"/>
    <col min="277" max="277" width="7.5546875" style="279" bestFit="1" customWidth="1"/>
    <col min="278" max="278" width="17.6640625" style="279" bestFit="1" customWidth="1"/>
    <col min="279" max="279" width="16.109375" style="279" customWidth="1"/>
    <col min="280" max="280" width="8.33203125" style="279" customWidth="1"/>
    <col min="281" max="281" width="10.88671875" style="279" customWidth="1"/>
    <col min="282" max="519" width="9.109375" style="279"/>
    <col min="520" max="520" width="4.44140625" style="279" bestFit="1" customWidth="1"/>
    <col min="521" max="521" width="19.5546875" style="279" customWidth="1"/>
    <col min="522" max="522" width="7" style="279" customWidth="1"/>
    <col min="523" max="523" width="7.33203125" style="279" customWidth="1"/>
    <col min="524" max="524" width="10.109375" style="279" bestFit="1" customWidth="1"/>
    <col min="525" max="525" width="8.6640625" style="279" customWidth="1"/>
    <col min="526" max="526" width="9.88671875" style="279" customWidth="1"/>
    <col min="527" max="527" width="0" style="279" hidden="1" customWidth="1"/>
    <col min="528" max="528" width="6.88671875" style="279" customWidth="1"/>
    <col min="529" max="529" width="5.5546875" style="279" customWidth="1"/>
    <col min="530" max="530" width="8.88671875" style="279" customWidth="1"/>
    <col min="531" max="531" width="9.44140625" style="279" customWidth="1"/>
    <col min="532" max="532" width="12.33203125" style="279" customWidth="1"/>
    <col min="533" max="533" width="7.5546875" style="279" bestFit="1" customWidth="1"/>
    <col min="534" max="534" width="17.6640625" style="279" bestFit="1" customWidth="1"/>
    <col min="535" max="535" width="16.109375" style="279" customWidth="1"/>
    <col min="536" max="536" width="8.33203125" style="279" customWidth="1"/>
    <col min="537" max="537" width="10.88671875" style="279" customWidth="1"/>
    <col min="538" max="775" width="9.109375" style="279"/>
    <col min="776" max="776" width="4.44140625" style="279" bestFit="1" customWidth="1"/>
    <col min="777" max="777" width="19.5546875" style="279" customWidth="1"/>
    <col min="778" max="778" width="7" style="279" customWidth="1"/>
    <col min="779" max="779" width="7.33203125" style="279" customWidth="1"/>
    <col min="780" max="780" width="10.109375" style="279" bestFit="1" customWidth="1"/>
    <col min="781" max="781" width="8.6640625" style="279" customWidth="1"/>
    <col min="782" max="782" width="9.88671875" style="279" customWidth="1"/>
    <col min="783" max="783" width="0" style="279" hidden="1" customWidth="1"/>
    <col min="784" max="784" width="6.88671875" style="279" customWidth="1"/>
    <col min="785" max="785" width="5.5546875" style="279" customWidth="1"/>
    <col min="786" max="786" width="8.88671875" style="279" customWidth="1"/>
    <col min="787" max="787" width="9.44140625" style="279" customWidth="1"/>
    <col min="788" max="788" width="12.33203125" style="279" customWidth="1"/>
    <col min="789" max="789" width="7.5546875" style="279" bestFit="1" customWidth="1"/>
    <col min="790" max="790" width="17.6640625" style="279" bestFit="1" customWidth="1"/>
    <col min="791" max="791" width="16.109375" style="279" customWidth="1"/>
    <col min="792" max="792" width="8.33203125" style="279" customWidth="1"/>
    <col min="793" max="793" width="10.88671875" style="279" customWidth="1"/>
    <col min="794" max="1031" width="9.109375" style="279"/>
    <col min="1032" max="1032" width="4.44140625" style="279" bestFit="1" customWidth="1"/>
    <col min="1033" max="1033" width="19.5546875" style="279" customWidth="1"/>
    <col min="1034" max="1034" width="7" style="279" customWidth="1"/>
    <col min="1035" max="1035" width="7.33203125" style="279" customWidth="1"/>
    <col min="1036" max="1036" width="10.109375" style="279" bestFit="1" customWidth="1"/>
    <col min="1037" max="1037" width="8.6640625" style="279" customWidth="1"/>
    <col min="1038" max="1038" width="9.88671875" style="279" customWidth="1"/>
    <col min="1039" max="1039" width="0" style="279" hidden="1" customWidth="1"/>
    <col min="1040" max="1040" width="6.88671875" style="279" customWidth="1"/>
    <col min="1041" max="1041" width="5.5546875" style="279" customWidth="1"/>
    <col min="1042" max="1042" width="8.88671875" style="279" customWidth="1"/>
    <col min="1043" max="1043" width="9.44140625" style="279" customWidth="1"/>
    <col min="1044" max="1044" width="12.33203125" style="279" customWidth="1"/>
    <col min="1045" max="1045" width="7.5546875" style="279" bestFit="1" customWidth="1"/>
    <col min="1046" max="1046" width="17.6640625" style="279" bestFit="1" customWidth="1"/>
    <col min="1047" max="1047" width="16.109375" style="279" customWidth="1"/>
    <col min="1048" max="1048" width="8.33203125" style="279" customWidth="1"/>
    <col min="1049" max="1049" width="10.88671875" style="279" customWidth="1"/>
    <col min="1050" max="1287" width="9.109375" style="279"/>
    <col min="1288" max="1288" width="4.44140625" style="279" bestFit="1" customWidth="1"/>
    <col min="1289" max="1289" width="19.5546875" style="279" customWidth="1"/>
    <col min="1290" max="1290" width="7" style="279" customWidth="1"/>
    <col min="1291" max="1291" width="7.33203125" style="279" customWidth="1"/>
    <col min="1292" max="1292" width="10.109375" style="279" bestFit="1" customWidth="1"/>
    <col min="1293" max="1293" width="8.6640625" style="279" customWidth="1"/>
    <col min="1294" max="1294" width="9.88671875" style="279" customWidth="1"/>
    <col min="1295" max="1295" width="0" style="279" hidden="1" customWidth="1"/>
    <col min="1296" max="1296" width="6.88671875" style="279" customWidth="1"/>
    <col min="1297" max="1297" width="5.5546875" style="279" customWidth="1"/>
    <col min="1298" max="1298" width="8.88671875" style="279" customWidth="1"/>
    <col min="1299" max="1299" width="9.44140625" style="279" customWidth="1"/>
    <col min="1300" max="1300" width="12.33203125" style="279" customWidth="1"/>
    <col min="1301" max="1301" width="7.5546875" style="279" bestFit="1" customWidth="1"/>
    <col min="1302" max="1302" width="17.6640625" style="279" bestFit="1" customWidth="1"/>
    <col min="1303" max="1303" width="16.109375" style="279" customWidth="1"/>
    <col min="1304" max="1304" width="8.33203125" style="279" customWidth="1"/>
    <col min="1305" max="1305" width="10.88671875" style="279" customWidth="1"/>
    <col min="1306" max="1543" width="9.109375" style="279"/>
    <col min="1544" max="1544" width="4.44140625" style="279" bestFit="1" customWidth="1"/>
    <col min="1545" max="1545" width="19.5546875" style="279" customWidth="1"/>
    <col min="1546" max="1546" width="7" style="279" customWidth="1"/>
    <col min="1547" max="1547" width="7.33203125" style="279" customWidth="1"/>
    <col min="1548" max="1548" width="10.109375" style="279" bestFit="1" customWidth="1"/>
    <col min="1549" max="1549" width="8.6640625" style="279" customWidth="1"/>
    <col min="1550" max="1550" width="9.88671875" style="279" customWidth="1"/>
    <col min="1551" max="1551" width="0" style="279" hidden="1" customWidth="1"/>
    <col min="1552" max="1552" width="6.88671875" style="279" customWidth="1"/>
    <col min="1553" max="1553" width="5.5546875" style="279" customWidth="1"/>
    <col min="1554" max="1554" width="8.88671875" style="279" customWidth="1"/>
    <col min="1555" max="1555" width="9.44140625" style="279" customWidth="1"/>
    <col min="1556" max="1556" width="12.33203125" style="279" customWidth="1"/>
    <col min="1557" max="1557" width="7.5546875" style="279" bestFit="1" customWidth="1"/>
    <col min="1558" max="1558" width="17.6640625" style="279" bestFit="1" customWidth="1"/>
    <col min="1559" max="1559" width="16.109375" style="279" customWidth="1"/>
    <col min="1560" max="1560" width="8.33203125" style="279" customWidth="1"/>
    <col min="1561" max="1561" width="10.88671875" style="279" customWidth="1"/>
    <col min="1562" max="1799" width="9.109375" style="279"/>
    <col min="1800" max="1800" width="4.44140625" style="279" bestFit="1" customWidth="1"/>
    <col min="1801" max="1801" width="19.5546875" style="279" customWidth="1"/>
    <col min="1802" max="1802" width="7" style="279" customWidth="1"/>
    <col min="1803" max="1803" width="7.33203125" style="279" customWidth="1"/>
    <col min="1804" max="1804" width="10.109375" style="279" bestFit="1" customWidth="1"/>
    <col min="1805" max="1805" width="8.6640625" style="279" customWidth="1"/>
    <col min="1806" max="1806" width="9.88671875" style="279" customWidth="1"/>
    <col min="1807" max="1807" width="0" style="279" hidden="1" customWidth="1"/>
    <col min="1808" max="1808" width="6.88671875" style="279" customWidth="1"/>
    <col min="1809" max="1809" width="5.5546875" style="279" customWidth="1"/>
    <col min="1810" max="1810" width="8.88671875" style="279" customWidth="1"/>
    <col min="1811" max="1811" width="9.44140625" style="279" customWidth="1"/>
    <col min="1812" max="1812" width="12.33203125" style="279" customWidth="1"/>
    <col min="1813" max="1813" width="7.5546875" style="279" bestFit="1" customWidth="1"/>
    <col min="1814" max="1814" width="17.6640625" style="279" bestFit="1" customWidth="1"/>
    <col min="1815" max="1815" width="16.109375" style="279" customWidth="1"/>
    <col min="1816" max="1816" width="8.33203125" style="279" customWidth="1"/>
    <col min="1817" max="1817" width="10.88671875" style="279" customWidth="1"/>
    <col min="1818" max="2055" width="9.109375" style="279"/>
    <col min="2056" max="2056" width="4.44140625" style="279" bestFit="1" customWidth="1"/>
    <col min="2057" max="2057" width="19.5546875" style="279" customWidth="1"/>
    <col min="2058" max="2058" width="7" style="279" customWidth="1"/>
    <col min="2059" max="2059" width="7.33203125" style="279" customWidth="1"/>
    <col min="2060" max="2060" width="10.109375" style="279" bestFit="1" customWidth="1"/>
    <col min="2061" max="2061" width="8.6640625" style="279" customWidth="1"/>
    <col min="2062" max="2062" width="9.88671875" style="279" customWidth="1"/>
    <col min="2063" max="2063" width="0" style="279" hidden="1" customWidth="1"/>
    <col min="2064" max="2064" width="6.88671875" style="279" customWidth="1"/>
    <col min="2065" max="2065" width="5.5546875" style="279" customWidth="1"/>
    <col min="2066" max="2066" width="8.88671875" style="279" customWidth="1"/>
    <col min="2067" max="2067" width="9.44140625" style="279" customWidth="1"/>
    <col min="2068" max="2068" width="12.33203125" style="279" customWidth="1"/>
    <col min="2069" max="2069" width="7.5546875" style="279" bestFit="1" customWidth="1"/>
    <col min="2070" max="2070" width="17.6640625" style="279" bestFit="1" customWidth="1"/>
    <col min="2071" max="2071" width="16.109375" style="279" customWidth="1"/>
    <col min="2072" max="2072" width="8.33203125" style="279" customWidth="1"/>
    <col min="2073" max="2073" width="10.88671875" style="279" customWidth="1"/>
    <col min="2074" max="2311" width="9.109375" style="279"/>
    <col min="2312" max="2312" width="4.44140625" style="279" bestFit="1" customWidth="1"/>
    <col min="2313" max="2313" width="19.5546875" style="279" customWidth="1"/>
    <col min="2314" max="2314" width="7" style="279" customWidth="1"/>
    <col min="2315" max="2315" width="7.33203125" style="279" customWidth="1"/>
    <col min="2316" max="2316" width="10.109375" style="279" bestFit="1" customWidth="1"/>
    <col min="2317" max="2317" width="8.6640625" style="279" customWidth="1"/>
    <col min="2318" max="2318" width="9.88671875" style="279" customWidth="1"/>
    <col min="2319" max="2319" width="0" style="279" hidden="1" customWidth="1"/>
    <col min="2320" max="2320" width="6.88671875" style="279" customWidth="1"/>
    <col min="2321" max="2321" width="5.5546875" style="279" customWidth="1"/>
    <col min="2322" max="2322" width="8.88671875" style="279" customWidth="1"/>
    <col min="2323" max="2323" width="9.44140625" style="279" customWidth="1"/>
    <col min="2324" max="2324" width="12.33203125" style="279" customWidth="1"/>
    <col min="2325" max="2325" width="7.5546875" style="279" bestFit="1" customWidth="1"/>
    <col min="2326" max="2326" width="17.6640625" style="279" bestFit="1" customWidth="1"/>
    <col min="2327" max="2327" width="16.109375" style="279" customWidth="1"/>
    <col min="2328" max="2328" width="8.33203125" style="279" customWidth="1"/>
    <col min="2329" max="2329" width="10.88671875" style="279" customWidth="1"/>
    <col min="2330" max="2567" width="9.109375" style="279"/>
    <col min="2568" max="2568" width="4.44140625" style="279" bestFit="1" customWidth="1"/>
    <col min="2569" max="2569" width="19.5546875" style="279" customWidth="1"/>
    <col min="2570" max="2570" width="7" style="279" customWidth="1"/>
    <col min="2571" max="2571" width="7.33203125" style="279" customWidth="1"/>
    <col min="2572" max="2572" width="10.109375" style="279" bestFit="1" customWidth="1"/>
    <col min="2573" max="2573" width="8.6640625" style="279" customWidth="1"/>
    <col min="2574" max="2574" width="9.88671875" style="279" customWidth="1"/>
    <col min="2575" max="2575" width="0" style="279" hidden="1" customWidth="1"/>
    <col min="2576" max="2576" width="6.88671875" style="279" customWidth="1"/>
    <col min="2577" max="2577" width="5.5546875" style="279" customWidth="1"/>
    <col min="2578" max="2578" width="8.88671875" style="279" customWidth="1"/>
    <col min="2579" max="2579" width="9.44140625" style="279" customWidth="1"/>
    <col min="2580" max="2580" width="12.33203125" style="279" customWidth="1"/>
    <col min="2581" max="2581" width="7.5546875" style="279" bestFit="1" customWidth="1"/>
    <col min="2582" max="2582" width="17.6640625" style="279" bestFit="1" customWidth="1"/>
    <col min="2583" max="2583" width="16.109375" style="279" customWidth="1"/>
    <col min="2584" max="2584" width="8.33203125" style="279" customWidth="1"/>
    <col min="2585" max="2585" width="10.88671875" style="279" customWidth="1"/>
    <col min="2586" max="2823" width="9.109375" style="279"/>
    <col min="2824" max="2824" width="4.44140625" style="279" bestFit="1" customWidth="1"/>
    <col min="2825" max="2825" width="19.5546875" style="279" customWidth="1"/>
    <col min="2826" max="2826" width="7" style="279" customWidth="1"/>
    <col min="2827" max="2827" width="7.33203125" style="279" customWidth="1"/>
    <col min="2828" max="2828" width="10.109375" style="279" bestFit="1" customWidth="1"/>
    <col min="2829" max="2829" width="8.6640625" style="279" customWidth="1"/>
    <col min="2830" max="2830" width="9.88671875" style="279" customWidth="1"/>
    <col min="2831" max="2831" width="0" style="279" hidden="1" customWidth="1"/>
    <col min="2832" max="2832" width="6.88671875" style="279" customWidth="1"/>
    <col min="2833" max="2833" width="5.5546875" style="279" customWidth="1"/>
    <col min="2834" max="2834" width="8.88671875" style="279" customWidth="1"/>
    <col min="2835" max="2835" width="9.44140625" style="279" customWidth="1"/>
    <col min="2836" max="2836" width="12.33203125" style="279" customWidth="1"/>
    <col min="2837" max="2837" width="7.5546875" style="279" bestFit="1" customWidth="1"/>
    <col min="2838" max="2838" width="17.6640625" style="279" bestFit="1" customWidth="1"/>
    <col min="2839" max="2839" width="16.109375" style="279" customWidth="1"/>
    <col min="2840" max="2840" width="8.33203125" style="279" customWidth="1"/>
    <col min="2841" max="2841" width="10.88671875" style="279" customWidth="1"/>
    <col min="2842" max="3079" width="9.109375" style="279"/>
    <col min="3080" max="3080" width="4.44140625" style="279" bestFit="1" customWidth="1"/>
    <col min="3081" max="3081" width="19.5546875" style="279" customWidth="1"/>
    <col min="3082" max="3082" width="7" style="279" customWidth="1"/>
    <col min="3083" max="3083" width="7.33203125" style="279" customWidth="1"/>
    <col min="3084" max="3084" width="10.109375" style="279" bestFit="1" customWidth="1"/>
    <col min="3085" max="3085" width="8.6640625" style="279" customWidth="1"/>
    <col min="3086" max="3086" width="9.88671875" style="279" customWidth="1"/>
    <col min="3087" max="3087" width="0" style="279" hidden="1" customWidth="1"/>
    <col min="3088" max="3088" width="6.88671875" style="279" customWidth="1"/>
    <col min="3089" max="3089" width="5.5546875" style="279" customWidth="1"/>
    <col min="3090" max="3090" width="8.88671875" style="279" customWidth="1"/>
    <col min="3091" max="3091" width="9.44140625" style="279" customWidth="1"/>
    <col min="3092" max="3092" width="12.33203125" style="279" customWidth="1"/>
    <col min="3093" max="3093" width="7.5546875" style="279" bestFit="1" customWidth="1"/>
    <col min="3094" max="3094" width="17.6640625" style="279" bestFit="1" customWidth="1"/>
    <col min="3095" max="3095" width="16.109375" style="279" customWidth="1"/>
    <col min="3096" max="3096" width="8.33203125" style="279" customWidth="1"/>
    <col min="3097" max="3097" width="10.88671875" style="279" customWidth="1"/>
    <col min="3098" max="3335" width="9.109375" style="279"/>
    <col min="3336" max="3336" width="4.44140625" style="279" bestFit="1" customWidth="1"/>
    <col min="3337" max="3337" width="19.5546875" style="279" customWidth="1"/>
    <col min="3338" max="3338" width="7" style="279" customWidth="1"/>
    <col min="3339" max="3339" width="7.33203125" style="279" customWidth="1"/>
    <col min="3340" max="3340" width="10.109375" style="279" bestFit="1" customWidth="1"/>
    <col min="3341" max="3341" width="8.6640625" style="279" customWidth="1"/>
    <col min="3342" max="3342" width="9.88671875" style="279" customWidth="1"/>
    <col min="3343" max="3343" width="0" style="279" hidden="1" customWidth="1"/>
    <col min="3344" max="3344" width="6.88671875" style="279" customWidth="1"/>
    <col min="3345" max="3345" width="5.5546875" style="279" customWidth="1"/>
    <col min="3346" max="3346" width="8.88671875" style="279" customWidth="1"/>
    <col min="3347" max="3347" width="9.44140625" style="279" customWidth="1"/>
    <col min="3348" max="3348" width="12.33203125" style="279" customWidth="1"/>
    <col min="3349" max="3349" width="7.5546875" style="279" bestFit="1" customWidth="1"/>
    <col min="3350" max="3350" width="17.6640625" style="279" bestFit="1" customWidth="1"/>
    <col min="3351" max="3351" width="16.109375" style="279" customWidth="1"/>
    <col min="3352" max="3352" width="8.33203125" style="279" customWidth="1"/>
    <col min="3353" max="3353" width="10.88671875" style="279" customWidth="1"/>
    <col min="3354" max="3591" width="9.109375" style="279"/>
    <col min="3592" max="3592" width="4.44140625" style="279" bestFit="1" customWidth="1"/>
    <col min="3593" max="3593" width="19.5546875" style="279" customWidth="1"/>
    <col min="3594" max="3594" width="7" style="279" customWidth="1"/>
    <col min="3595" max="3595" width="7.33203125" style="279" customWidth="1"/>
    <col min="3596" max="3596" width="10.109375" style="279" bestFit="1" customWidth="1"/>
    <col min="3597" max="3597" width="8.6640625" style="279" customWidth="1"/>
    <col min="3598" max="3598" width="9.88671875" style="279" customWidth="1"/>
    <col min="3599" max="3599" width="0" style="279" hidden="1" customWidth="1"/>
    <col min="3600" max="3600" width="6.88671875" style="279" customWidth="1"/>
    <col min="3601" max="3601" width="5.5546875" style="279" customWidth="1"/>
    <col min="3602" max="3602" width="8.88671875" style="279" customWidth="1"/>
    <col min="3603" max="3603" width="9.44140625" style="279" customWidth="1"/>
    <col min="3604" max="3604" width="12.33203125" style="279" customWidth="1"/>
    <col min="3605" max="3605" width="7.5546875" style="279" bestFit="1" customWidth="1"/>
    <col min="3606" max="3606" width="17.6640625" style="279" bestFit="1" customWidth="1"/>
    <col min="3607" max="3607" width="16.109375" style="279" customWidth="1"/>
    <col min="3608" max="3608" width="8.33203125" style="279" customWidth="1"/>
    <col min="3609" max="3609" width="10.88671875" style="279" customWidth="1"/>
    <col min="3610" max="3847" width="9.109375" style="279"/>
    <col min="3848" max="3848" width="4.44140625" style="279" bestFit="1" customWidth="1"/>
    <col min="3849" max="3849" width="19.5546875" style="279" customWidth="1"/>
    <col min="3850" max="3850" width="7" style="279" customWidth="1"/>
    <col min="3851" max="3851" width="7.33203125" style="279" customWidth="1"/>
    <col min="3852" max="3852" width="10.109375" style="279" bestFit="1" customWidth="1"/>
    <col min="3853" max="3853" width="8.6640625" style="279" customWidth="1"/>
    <col min="3854" max="3854" width="9.88671875" style="279" customWidth="1"/>
    <col min="3855" max="3855" width="0" style="279" hidden="1" customWidth="1"/>
    <col min="3856" max="3856" width="6.88671875" style="279" customWidth="1"/>
    <col min="3857" max="3857" width="5.5546875" style="279" customWidth="1"/>
    <col min="3858" max="3858" width="8.88671875" style="279" customWidth="1"/>
    <col min="3859" max="3859" width="9.44140625" style="279" customWidth="1"/>
    <col min="3860" max="3860" width="12.33203125" style="279" customWidth="1"/>
    <col min="3861" max="3861" width="7.5546875" style="279" bestFit="1" customWidth="1"/>
    <col min="3862" max="3862" width="17.6640625" style="279" bestFit="1" customWidth="1"/>
    <col min="3863" max="3863" width="16.109375" style="279" customWidth="1"/>
    <col min="3864" max="3864" width="8.33203125" style="279" customWidth="1"/>
    <col min="3865" max="3865" width="10.88671875" style="279" customWidth="1"/>
    <col min="3866" max="4103" width="9.109375" style="279"/>
    <col min="4104" max="4104" width="4.44140625" style="279" bestFit="1" customWidth="1"/>
    <col min="4105" max="4105" width="19.5546875" style="279" customWidth="1"/>
    <col min="4106" max="4106" width="7" style="279" customWidth="1"/>
    <col min="4107" max="4107" width="7.33203125" style="279" customWidth="1"/>
    <col min="4108" max="4108" width="10.109375" style="279" bestFit="1" customWidth="1"/>
    <col min="4109" max="4109" width="8.6640625" style="279" customWidth="1"/>
    <col min="4110" max="4110" width="9.88671875" style="279" customWidth="1"/>
    <col min="4111" max="4111" width="0" style="279" hidden="1" customWidth="1"/>
    <col min="4112" max="4112" width="6.88671875" style="279" customWidth="1"/>
    <col min="4113" max="4113" width="5.5546875" style="279" customWidth="1"/>
    <col min="4114" max="4114" width="8.88671875" style="279" customWidth="1"/>
    <col min="4115" max="4115" width="9.44140625" style="279" customWidth="1"/>
    <col min="4116" max="4116" width="12.33203125" style="279" customWidth="1"/>
    <col min="4117" max="4117" width="7.5546875" style="279" bestFit="1" customWidth="1"/>
    <col min="4118" max="4118" width="17.6640625" style="279" bestFit="1" customWidth="1"/>
    <col min="4119" max="4119" width="16.109375" style="279" customWidth="1"/>
    <col min="4120" max="4120" width="8.33203125" style="279" customWidth="1"/>
    <col min="4121" max="4121" width="10.88671875" style="279" customWidth="1"/>
    <col min="4122" max="4359" width="9.109375" style="279"/>
    <col min="4360" max="4360" width="4.44140625" style="279" bestFit="1" customWidth="1"/>
    <col min="4361" max="4361" width="19.5546875" style="279" customWidth="1"/>
    <col min="4362" max="4362" width="7" style="279" customWidth="1"/>
    <col min="4363" max="4363" width="7.33203125" style="279" customWidth="1"/>
    <col min="4364" max="4364" width="10.109375" style="279" bestFit="1" customWidth="1"/>
    <col min="4365" max="4365" width="8.6640625" style="279" customWidth="1"/>
    <col min="4366" max="4366" width="9.88671875" style="279" customWidth="1"/>
    <col min="4367" max="4367" width="0" style="279" hidden="1" customWidth="1"/>
    <col min="4368" max="4368" width="6.88671875" style="279" customWidth="1"/>
    <col min="4369" max="4369" width="5.5546875" style="279" customWidth="1"/>
    <col min="4370" max="4370" width="8.88671875" style="279" customWidth="1"/>
    <col min="4371" max="4371" width="9.44140625" style="279" customWidth="1"/>
    <col min="4372" max="4372" width="12.33203125" style="279" customWidth="1"/>
    <col min="4373" max="4373" width="7.5546875" style="279" bestFit="1" customWidth="1"/>
    <col min="4374" max="4374" width="17.6640625" style="279" bestFit="1" customWidth="1"/>
    <col min="4375" max="4375" width="16.109375" style="279" customWidth="1"/>
    <col min="4376" max="4376" width="8.33203125" style="279" customWidth="1"/>
    <col min="4377" max="4377" width="10.88671875" style="279" customWidth="1"/>
    <col min="4378" max="4615" width="9.109375" style="279"/>
    <col min="4616" max="4616" width="4.44140625" style="279" bestFit="1" customWidth="1"/>
    <col min="4617" max="4617" width="19.5546875" style="279" customWidth="1"/>
    <col min="4618" max="4618" width="7" style="279" customWidth="1"/>
    <col min="4619" max="4619" width="7.33203125" style="279" customWidth="1"/>
    <col min="4620" max="4620" width="10.109375" style="279" bestFit="1" customWidth="1"/>
    <col min="4621" max="4621" width="8.6640625" style="279" customWidth="1"/>
    <col min="4622" max="4622" width="9.88671875" style="279" customWidth="1"/>
    <col min="4623" max="4623" width="0" style="279" hidden="1" customWidth="1"/>
    <col min="4624" max="4624" width="6.88671875" style="279" customWidth="1"/>
    <col min="4625" max="4625" width="5.5546875" style="279" customWidth="1"/>
    <col min="4626" max="4626" width="8.88671875" style="279" customWidth="1"/>
    <col min="4627" max="4627" width="9.44140625" style="279" customWidth="1"/>
    <col min="4628" max="4628" width="12.33203125" style="279" customWidth="1"/>
    <col min="4629" max="4629" width="7.5546875" style="279" bestFit="1" customWidth="1"/>
    <col min="4630" max="4630" width="17.6640625" style="279" bestFit="1" customWidth="1"/>
    <col min="4631" max="4631" width="16.109375" style="279" customWidth="1"/>
    <col min="4632" max="4632" width="8.33203125" style="279" customWidth="1"/>
    <col min="4633" max="4633" width="10.88671875" style="279" customWidth="1"/>
    <col min="4634" max="4871" width="9.109375" style="279"/>
    <col min="4872" max="4872" width="4.44140625" style="279" bestFit="1" customWidth="1"/>
    <col min="4873" max="4873" width="19.5546875" style="279" customWidth="1"/>
    <col min="4874" max="4874" width="7" style="279" customWidth="1"/>
    <col min="4875" max="4875" width="7.33203125" style="279" customWidth="1"/>
    <col min="4876" max="4876" width="10.109375" style="279" bestFit="1" customWidth="1"/>
    <col min="4877" max="4877" width="8.6640625" style="279" customWidth="1"/>
    <col min="4878" max="4878" width="9.88671875" style="279" customWidth="1"/>
    <col min="4879" max="4879" width="0" style="279" hidden="1" customWidth="1"/>
    <col min="4880" max="4880" width="6.88671875" style="279" customWidth="1"/>
    <col min="4881" max="4881" width="5.5546875" style="279" customWidth="1"/>
    <col min="4882" max="4882" width="8.88671875" style="279" customWidth="1"/>
    <col min="4883" max="4883" width="9.44140625" style="279" customWidth="1"/>
    <col min="4884" max="4884" width="12.33203125" style="279" customWidth="1"/>
    <col min="4885" max="4885" width="7.5546875" style="279" bestFit="1" customWidth="1"/>
    <col min="4886" max="4886" width="17.6640625" style="279" bestFit="1" customWidth="1"/>
    <col min="4887" max="4887" width="16.109375" style="279" customWidth="1"/>
    <col min="4888" max="4888" width="8.33203125" style="279" customWidth="1"/>
    <col min="4889" max="4889" width="10.88671875" style="279" customWidth="1"/>
    <col min="4890" max="5127" width="9.109375" style="279"/>
    <col min="5128" max="5128" width="4.44140625" style="279" bestFit="1" customWidth="1"/>
    <col min="5129" max="5129" width="19.5546875" style="279" customWidth="1"/>
    <col min="5130" max="5130" width="7" style="279" customWidth="1"/>
    <col min="5131" max="5131" width="7.33203125" style="279" customWidth="1"/>
    <col min="5132" max="5132" width="10.109375" style="279" bestFit="1" customWidth="1"/>
    <col min="5133" max="5133" width="8.6640625" style="279" customWidth="1"/>
    <col min="5134" max="5134" width="9.88671875" style="279" customWidth="1"/>
    <col min="5135" max="5135" width="0" style="279" hidden="1" customWidth="1"/>
    <col min="5136" max="5136" width="6.88671875" style="279" customWidth="1"/>
    <col min="5137" max="5137" width="5.5546875" style="279" customWidth="1"/>
    <col min="5138" max="5138" width="8.88671875" style="279" customWidth="1"/>
    <col min="5139" max="5139" width="9.44140625" style="279" customWidth="1"/>
    <col min="5140" max="5140" width="12.33203125" style="279" customWidth="1"/>
    <col min="5141" max="5141" width="7.5546875" style="279" bestFit="1" customWidth="1"/>
    <col min="5142" max="5142" width="17.6640625" style="279" bestFit="1" customWidth="1"/>
    <col min="5143" max="5143" width="16.109375" style="279" customWidth="1"/>
    <col min="5144" max="5144" width="8.33203125" style="279" customWidth="1"/>
    <col min="5145" max="5145" width="10.88671875" style="279" customWidth="1"/>
    <col min="5146" max="5383" width="9.109375" style="279"/>
    <col min="5384" max="5384" width="4.44140625" style="279" bestFit="1" customWidth="1"/>
    <col min="5385" max="5385" width="19.5546875" style="279" customWidth="1"/>
    <col min="5386" max="5386" width="7" style="279" customWidth="1"/>
    <col min="5387" max="5387" width="7.33203125" style="279" customWidth="1"/>
    <col min="5388" max="5388" width="10.109375" style="279" bestFit="1" customWidth="1"/>
    <col min="5389" max="5389" width="8.6640625" style="279" customWidth="1"/>
    <col min="5390" max="5390" width="9.88671875" style="279" customWidth="1"/>
    <col min="5391" max="5391" width="0" style="279" hidden="1" customWidth="1"/>
    <col min="5392" max="5392" width="6.88671875" style="279" customWidth="1"/>
    <col min="5393" max="5393" width="5.5546875" style="279" customWidth="1"/>
    <col min="5394" max="5394" width="8.88671875" style="279" customWidth="1"/>
    <col min="5395" max="5395" width="9.44140625" style="279" customWidth="1"/>
    <col min="5396" max="5396" width="12.33203125" style="279" customWidth="1"/>
    <col min="5397" max="5397" width="7.5546875" style="279" bestFit="1" customWidth="1"/>
    <col min="5398" max="5398" width="17.6640625" style="279" bestFit="1" customWidth="1"/>
    <col min="5399" max="5399" width="16.109375" style="279" customWidth="1"/>
    <col min="5400" max="5400" width="8.33203125" style="279" customWidth="1"/>
    <col min="5401" max="5401" width="10.88671875" style="279" customWidth="1"/>
    <col min="5402" max="5639" width="9.109375" style="279"/>
    <col min="5640" max="5640" width="4.44140625" style="279" bestFit="1" customWidth="1"/>
    <col min="5641" max="5641" width="19.5546875" style="279" customWidth="1"/>
    <col min="5642" max="5642" width="7" style="279" customWidth="1"/>
    <col min="5643" max="5643" width="7.33203125" style="279" customWidth="1"/>
    <col min="5644" max="5644" width="10.109375" style="279" bestFit="1" customWidth="1"/>
    <col min="5645" max="5645" width="8.6640625" style="279" customWidth="1"/>
    <col min="5646" max="5646" width="9.88671875" style="279" customWidth="1"/>
    <col min="5647" max="5647" width="0" style="279" hidden="1" customWidth="1"/>
    <col min="5648" max="5648" width="6.88671875" style="279" customWidth="1"/>
    <col min="5649" max="5649" width="5.5546875" style="279" customWidth="1"/>
    <col min="5650" max="5650" width="8.88671875" style="279" customWidth="1"/>
    <col min="5651" max="5651" width="9.44140625" style="279" customWidth="1"/>
    <col min="5652" max="5652" width="12.33203125" style="279" customWidth="1"/>
    <col min="5653" max="5653" width="7.5546875" style="279" bestFit="1" customWidth="1"/>
    <col min="5654" max="5654" width="17.6640625" style="279" bestFit="1" customWidth="1"/>
    <col min="5655" max="5655" width="16.109375" style="279" customWidth="1"/>
    <col min="5656" max="5656" width="8.33203125" style="279" customWidth="1"/>
    <col min="5657" max="5657" width="10.88671875" style="279" customWidth="1"/>
    <col min="5658" max="5895" width="9.109375" style="279"/>
    <col min="5896" max="5896" width="4.44140625" style="279" bestFit="1" customWidth="1"/>
    <col min="5897" max="5897" width="19.5546875" style="279" customWidth="1"/>
    <col min="5898" max="5898" width="7" style="279" customWidth="1"/>
    <col min="5899" max="5899" width="7.33203125" style="279" customWidth="1"/>
    <col min="5900" max="5900" width="10.109375" style="279" bestFit="1" customWidth="1"/>
    <col min="5901" max="5901" width="8.6640625" style="279" customWidth="1"/>
    <col min="5902" max="5902" width="9.88671875" style="279" customWidth="1"/>
    <col min="5903" max="5903" width="0" style="279" hidden="1" customWidth="1"/>
    <col min="5904" max="5904" width="6.88671875" style="279" customWidth="1"/>
    <col min="5905" max="5905" width="5.5546875" style="279" customWidth="1"/>
    <col min="5906" max="5906" width="8.88671875" style="279" customWidth="1"/>
    <col min="5907" max="5907" width="9.44140625" style="279" customWidth="1"/>
    <col min="5908" max="5908" width="12.33203125" style="279" customWidth="1"/>
    <col min="5909" max="5909" width="7.5546875" style="279" bestFit="1" customWidth="1"/>
    <col min="5910" max="5910" width="17.6640625" style="279" bestFit="1" customWidth="1"/>
    <col min="5911" max="5911" width="16.109375" style="279" customWidth="1"/>
    <col min="5912" max="5912" width="8.33203125" style="279" customWidth="1"/>
    <col min="5913" max="5913" width="10.88671875" style="279" customWidth="1"/>
    <col min="5914" max="6151" width="9.109375" style="279"/>
    <col min="6152" max="6152" width="4.44140625" style="279" bestFit="1" customWidth="1"/>
    <col min="6153" max="6153" width="19.5546875" style="279" customWidth="1"/>
    <col min="6154" max="6154" width="7" style="279" customWidth="1"/>
    <col min="6155" max="6155" width="7.33203125" style="279" customWidth="1"/>
    <col min="6156" max="6156" width="10.109375" style="279" bestFit="1" customWidth="1"/>
    <col min="6157" max="6157" width="8.6640625" style="279" customWidth="1"/>
    <col min="6158" max="6158" width="9.88671875" style="279" customWidth="1"/>
    <col min="6159" max="6159" width="0" style="279" hidden="1" customWidth="1"/>
    <col min="6160" max="6160" width="6.88671875" style="279" customWidth="1"/>
    <col min="6161" max="6161" width="5.5546875" style="279" customWidth="1"/>
    <col min="6162" max="6162" width="8.88671875" style="279" customWidth="1"/>
    <col min="6163" max="6163" width="9.44140625" style="279" customWidth="1"/>
    <col min="6164" max="6164" width="12.33203125" style="279" customWidth="1"/>
    <col min="6165" max="6165" width="7.5546875" style="279" bestFit="1" customWidth="1"/>
    <col min="6166" max="6166" width="17.6640625" style="279" bestFit="1" customWidth="1"/>
    <col min="6167" max="6167" width="16.109375" style="279" customWidth="1"/>
    <col min="6168" max="6168" width="8.33203125" style="279" customWidth="1"/>
    <col min="6169" max="6169" width="10.88671875" style="279" customWidth="1"/>
    <col min="6170" max="6407" width="9.109375" style="279"/>
    <col min="6408" max="6408" width="4.44140625" style="279" bestFit="1" customWidth="1"/>
    <col min="6409" max="6409" width="19.5546875" style="279" customWidth="1"/>
    <col min="6410" max="6410" width="7" style="279" customWidth="1"/>
    <col min="6411" max="6411" width="7.33203125" style="279" customWidth="1"/>
    <col min="6412" max="6412" width="10.109375" style="279" bestFit="1" customWidth="1"/>
    <col min="6413" max="6413" width="8.6640625" style="279" customWidth="1"/>
    <col min="6414" max="6414" width="9.88671875" style="279" customWidth="1"/>
    <col min="6415" max="6415" width="0" style="279" hidden="1" customWidth="1"/>
    <col min="6416" max="6416" width="6.88671875" style="279" customWidth="1"/>
    <col min="6417" max="6417" width="5.5546875" style="279" customWidth="1"/>
    <col min="6418" max="6418" width="8.88671875" style="279" customWidth="1"/>
    <col min="6419" max="6419" width="9.44140625" style="279" customWidth="1"/>
    <col min="6420" max="6420" width="12.33203125" style="279" customWidth="1"/>
    <col min="6421" max="6421" width="7.5546875" style="279" bestFit="1" customWidth="1"/>
    <col min="6422" max="6422" width="17.6640625" style="279" bestFit="1" customWidth="1"/>
    <col min="6423" max="6423" width="16.109375" style="279" customWidth="1"/>
    <col min="6424" max="6424" width="8.33203125" style="279" customWidth="1"/>
    <col min="6425" max="6425" width="10.88671875" style="279" customWidth="1"/>
    <col min="6426" max="6663" width="9.109375" style="279"/>
    <col min="6664" max="6664" width="4.44140625" style="279" bestFit="1" customWidth="1"/>
    <col min="6665" max="6665" width="19.5546875" style="279" customWidth="1"/>
    <col min="6666" max="6666" width="7" style="279" customWidth="1"/>
    <col min="6667" max="6667" width="7.33203125" style="279" customWidth="1"/>
    <col min="6668" max="6668" width="10.109375" style="279" bestFit="1" customWidth="1"/>
    <col min="6669" max="6669" width="8.6640625" style="279" customWidth="1"/>
    <col min="6670" max="6670" width="9.88671875" style="279" customWidth="1"/>
    <col min="6671" max="6671" width="0" style="279" hidden="1" customWidth="1"/>
    <col min="6672" max="6672" width="6.88671875" style="279" customWidth="1"/>
    <col min="6673" max="6673" width="5.5546875" style="279" customWidth="1"/>
    <col min="6674" max="6674" width="8.88671875" style="279" customWidth="1"/>
    <col min="6675" max="6675" width="9.44140625" style="279" customWidth="1"/>
    <col min="6676" max="6676" width="12.33203125" style="279" customWidth="1"/>
    <col min="6677" max="6677" width="7.5546875" style="279" bestFit="1" customWidth="1"/>
    <col min="6678" max="6678" width="17.6640625" style="279" bestFit="1" customWidth="1"/>
    <col min="6679" max="6679" width="16.109375" style="279" customWidth="1"/>
    <col min="6680" max="6680" width="8.33203125" style="279" customWidth="1"/>
    <col min="6681" max="6681" width="10.88671875" style="279" customWidth="1"/>
    <col min="6682" max="6919" width="9.109375" style="279"/>
    <col min="6920" max="6920" width="4.44140625" style="279" bestFit="1" customWidth="1"/>
    <col min="6921" max="6921" width="19.5546875" style="279" customWidth="1"/>
    <col min="6922" max="6922" width="7" style="279" customWidth="1"/>
    <col min="6923" max="6923" width="7.33203125" style="279" customWidth="1"/>
    <col min="6924" max="6924" width="10.109375" style="279" bestFit="1" customWidth="1"/>
    <col min="6925" max="6925" width="8.6640625" style="279" customWidth="1"/>
    <col min="6926" max="6926" width="9.88671875" style="279" customWidth="1"/>
    <col min="6927" max="6927" width="0" style="279" hidden="1" customWidth="1"/>
    <col min="6928" max="6928" width="6.88671875" style="279" customWidth="1"/>
    <col min="6929" max="6929" width="5.5546875" style="279" customWidth="1"/>
    <col min="6930" max="6930" width="8.88671875" style="279" customWidth="1"/>
    <col min="6931" max="6931" width="9.44140625" style="279" customWidth="1"/>
    <col min="6932" max="6932" width="12.33203125" style="279" customWidth="1"/>
    <col min="6933" max="6933" width="7.5546875" style="279" bestFit="1" customWidth="1"/>
    <col min="6934" max="6934" width="17.6640625" style="279" bestFit="1" customWidth="1"/>
    <col min="6935" max="6935" width="16.109375" style="279" customWidth="1"/>
    <col min="6936" max="6936" width="8.33203125" style="279" customWidth="1"/>
    <col min="6937" max="6937" width="10.88671875" style="279" customWidth="1"/>
    <col min="6938" max="7175" width="9.109375" style="279"/>
    <col min="7176" max="7176" width="4.44140625" style="279" bestFit="1" customWidth="1"/>
    <col min="7177" max="7177" width="19.5546875" style="279" customWidth="1"/>
    <col min="7178" max="7178" width="7" style="279" customWidth="1"/>
    <col min="7179" max="7179" width="7.33203125" style="279" customWidth="1"/>
    <col min="7180" max="7180" width="10.109375" style="279" bestFit="1" customWidth="1"/>
    <col min="7181" max="7181" width="8.6640625" style="279" customWidth="1"/>
    <col min="7182" max="7182" width="9.88671875" style="279" customWidth="1"/>
    <col min="7183" max="7183" width="0" style="279" hidden="1" customWidth="1"/>
    <col min="7184" max="7184" width="6.88671875" style="279" customWidth="1"/>
    <col min="7185" max="7185" width="5.5546875" style="279" customWidth="1"/>
    <col min="7186" max="7186" width="8.88671875" style="279" customWidth="1"/>
    <col min="7187" max="7187" width="9.44140625" style="279" customWidth="1"/>
    <col min="7188" max="7188" width="12.33203125" style="279" customWidth="1"/>
    <col min="7189" max="7189" width="7.5546875" style="279" bestFit="1" customWidth="1"/>
    <col min="7190" max="7190" width="17.6640625" style="279" bestFit="1" customWidth="1"/>
    <col min="7191" max="7191" width="16.109375" style="279" customWidth="1"/>
    <col min="7192" max="7192" width="8.33203125" style="279" customWidth="1"/>
    <col min="7193" max="7193" width="10.88671875" style="279" customWidth="1"/>
    <col min="7194" max="7431" width="9.109375" style="279"/>
    <col min="7432" max="7432" width="4.44140625" style="279" bestFit="1" customWidth="1"/>
    <col min="7433" max="7433" width="19.5546875" style="279" customWidth="1"/>
    <col min="7434" max="7434" width="7" style="279" customWidth="1"/>
    <col min="7435" max="7435" width="7.33203125" style="279" customWidth="1"/>
    <col min="7436" max="7436" width="10.109375" style="279" bestFit="1" customWidth="1"/>
    <col min="7437" max="7437" width="8.6640625" style="279" customWidth="1"/>
    <col min="7438" max="7438" width="9.88671875" style="279" customWidth="1"/>
    <col min="7439" max="7439" width="0" style="279" hidden="1" customWidth="1"/>
    <col min="7440" max="7440" width="6.88671875" style="279" customWidth="1"/>
    <col min="7441" max="7441" width="5.5546875" style="279" customWidth="1"/>
    <col min="7442" max="7442" width="8.88671875" style="279" customWidth="1"/>
    <col min="7443" max="7443" width="9.44140625" style="279" customWidth="1"/>
    <col min="7444" max="7444" width="12.33203125" style="279" customWidth="1"/>
    <col min="7445" max="7445" width="7.5546875" style="279" bestFit="1" customWidth="1"/>
    <col min="7446" max="7446" width="17.6640625" style="279" bestFit="1" customWidth="1"/>
    <col min="7447" max="7447" width="16.109375" style="279" customWidth="1"/>
    <col min="7448" max="7448" width="8.33203125" style="279" customWidth="1"/>
    <col min="7449" max="7449" width="10.88671875" style="279" customWidth="1"/>
    <col min="7450" max="7687" width="9.109375" style="279"/>
    <col min="7688" max="7688" width="4.44140625" style="279" bestFit="1" customWidth="1"/>
    <col min="7689" max="7689" width="19.5546875" style="279" customWidth="1"/>
    <col min="7690" max="7690" width="7" style="279" customWidth="1"/>
    <col min="7691" max="7691" width="7.33203125" style="279" customWidth="1"/>
    <col min="7692" max="7692" width="10.109375" style="279" bestFit="1" customWidth="1"/>
    <col min="7693" max="7693" width="8.6640625" style="279" customWidth="1"/>
    <col min="7694" max="7694" width="9.88671875" style="279" customWidth="1"/>
    <col min="7695" max="7695" width="0" style="279" hidden="1" customWidth="1"/>
    <col min="7696" max="7696" width="6.88671875" style="279" customWidth="1"/>
    <col min="7697" max="7697" width="5.5546875" style="279" customWidth="1"/>
    <col min="7698" max="7698" width="8.88671875" style="279" customWidth="1"/>
    <col min="7699" max="7699" width="9.44140625" style="279" customWidth="1"/>
    <col min="7700" max="7700" width="12.33203125" style="279" customWidth="1"/>
    <col min="7701" max="7701" width="7.5546875" style="279" bestFit="1" customWidth="1"/>
    <col min="7702" max="7702" width="17.6640625" style="279" bestFit="1" customWidth="1"/>
    <col min="7703" max="7703" width="16.109375" style="279" customWidth="1"/>
    <col min="7704" max="7704" width="8.33203125" style="279" customWidth="1"/>
    <col min="7705" max="7705" width="10.88671875" style="279" customWidth="1"/>
    <col min="7706" max="7943" width="9.109375" style="279"/>
    <col min="7944" max="7944" width="4.44140625" style="279" bestFit="1" customWidth="1"/>
    <col min="7945" max="7945" width="19.5546875" style="279" customWidth="1"/>
    <col min="7946" max="7946" width="7" style="279" customWidth="1"/>
    <col min="7947" max="7947" width="7.33203125" style="279" customWidth="1"/>
    <col min="7948" max="7948" width="10.109375" style="279" bestFit="1" customWidth="1"/>
    <col min="7949" max="7949" width="8.6640625" style="279" customWidth="1"/>
    <col min="7950" max="7950" width="9.88671875" style="279" customWidth="1"/>
    <col min="7951" max="7951" width="0" style="279" hidden="1" customWidth="1"/>
    <col min="7952" max="7952" width="6.88671875" style="279" customWidth="1"/>
    <col min="7953" max="7953" width="5.5546875" style="279" customWidth="1"/>
    <col min="7954" max="7954" width="8.88671875" style="279" customWidth="1"/>
    <col min="7955" max="7955" width="9.44140625" style="279" customWidth="1"/>
    <col min="7956" max="7956" width="12.33203125" style="279" customWidth="1"/>
    <col min="7957" max="7957" width="7.5546875" style="279" bestFit="1" customWidth="1"/>
    <col min="7958" max="7958" width="17.6640625" style="279" bestFit="1" customWidth="1"/>
    <col min="7959" max="7959" width="16.109375" style="279" customWidth="1"/>
    <col min="7960" max="7960" width="8.33203125" style="279" customWidth="1"/>
    <col min="7961" max="7961" width="10.88671875" style="279" customWidth="1"/>
    <col min="7962" max="8199" width="9.109375" style="279"/>
    <col min="8200" max="8200" width="4.44140625" style="279" bestFit="1" customWidth="1"/>
    <col min="8201" max="8201" width="19.5546875" style="279" customWidth="1"/>
    <col min="8202" max="8202" width="7" style="279" customWidth="1"/>
    <col min="8203" max="8203" width="7.33203125" style="279" customWidth="1"/>
    <col min="8204" max="8204" width="10.109375" style="279" bestFit="1" customWidth="1"/>
    <col min="8205" max="8205" width="8.6640625" style="279" customWidth="1"/>
    <col min="8206" max="8206" width="9.88671875" style="279" customWidth="1"/>
    <col min="8207" max="8207" width="0" style="279" hidden="1" customWidth="1"/>
    <col min="8208" max="8208" width="6.88671875" style="279" customWidth="1"/>
    <col min="8209" max="8209" width="5.5546875" style="279" customWidth="1"/>
    <col min="8210" max="8210" width="8.88671875" style="279" customWidth="1"/>
    <col min="8211" max="8211" width="9.44140625" style="279" customWidth="1"/>
    <col min="8212" max="8212" width="12.33203125" style="279" customWidth="1"/>
    <col min="8213" max="8213" width="7.5546875" style="279" bestFit="1" customWidth="1"/>
    <col min="8214" max="8214" width="17.6640625" style="279" bestFit="1" customWidth="1"/>
    <col min="8215" max="8215" width="16.109375" style="279" customWidth="1"/>
    <col min="8216" max="8216" width="8.33203125" style="279" customWidth="1"/>
    <col min="8217" max="8217" width="10.88671875" style="279" customWidth="1"/>
    <col min="8218" max="8455" width="9.109375" style="279"/>
    <col min="8456" max="8456" width="4.44140625" style="279" bestFit="1" customWidth="1"/>
    <col min="8457" max="8457" width="19.5546875" style="279" customWidth="1"/>
    <col min="8458" max="8458" width="7" style="279" customWidth="1"/>
    <col min="8459" max="8459" width="7.33203125" style="279" customWidth="1"/>
    <col min="8460" max="8460" width="10.109375" style="279" bestFit="1" customWidth="1"/>
    <col min="8461" max="8461" width="8.6640625" style="279" customWidth="1"/>
    <col min="8462" max="8462" width="9.88671875" style="279" customWidth="1"/>
    <col min="8463" max="8463" width="0" style="279" hidden="1" customWidth="1"/>
    <col min="8464" max="8464" width="6.88671875" style="279" customWidth="1"/>
    <col min="8465" max="8465" width="5.5546875" style="279" customWidth="1"/>
    <col min="8466" max="8466" width="8.88671875" style="279" customWidth="1"/>
    <col min="8467" max="8467" width="9.44140625" style="279" customWidth="1"/>
    <col min="8468" max="8468" width="12.33203125" style="279" customWidth="1"/>
    <col min="8469" max="8469" width="7.5546875" style="279" bestFit="1" customWidth="1"/>
    <col min="8470" max="8470" width="17.6640625" style="279" bestFit="1" customWidth="1"/>
    <col min="8471" max="8471" width="16.109375" style="279" customWidth="1"/>
    <col min="8472" max="8472" width="8.33203125" style="279" customWidth="1"/>
    <col min="8473" max="8473" width="10.88671875" style="279" customWidth="1"/>
    <col min="8474" max="8711" width="9.109375" style="279"/>
    <col min="8712" max="8712" width="4.44140625" style="279" bestFit="1" customWidth="1"/>
    <col min="8713" max="8713" width="19.5546875" style="279" customWidth="1"/>
    <col min="8714" max="8714" width="7" style="279" customWidth="1"/>
    <col min="8715" max="8715" width="7.33203125" style="279" customWidth="1"/>
    <col min="8716" max="8716" width="10.109375" style="279" bestFit="1" customWidth="1"/>
    <col min="8717" max="8717" width="8.6640625" style="279" customWidth="1"/>
    <col min="8718" max="8718" width="9.88671875" style="279" customWidth="1"/>
    <col min="8719" max="8719" width="0" style="279" hidden="1" customWidth="1"/>
    <col min="8720" max="8720" width="6.88671875" style="279" customWidth="1"/>
    <col min="8721" max="8721" width="5.5546875" style="279" customWidth="1"/>
    <col min="8722" max="8722" width="8.88671875" style="279" customWidth="1"/>
    <col min="8723" max="8723" width="9.44140625" style="279" customWidth="1"/>
    <col min="8724" max="8724" width="12.33203125" style="279" customWidth="1"/>
    <col min="8725" max="8725" width="7.5546875" style="279" bestFit="1" customWidth="1"/>
    <col min="8726" max="8726" width="17.6640625" style="279" bestFit="1" customWidth="1"/>
    <col min="8727" max="8727" width="16.109375" style="279" customWidth="1"/>
    <col min="8728" max="8728" width="8.33203125" style="279" customWidth="1"/>
    <col min="8729" max="8729" width="10.88671875" style="279" customWidth="1"/>
    <col min="8730" max="8967" width="9.109375" style="279"/>
    <col min="8968" max="8968" width="4.44140625" style="279" bestFit="1" customWidth="1"/>
    <col min="8969" max="8969" width="19.5546875" style="279" customWidth="1"/>
    <col min="8970" max="8970" width="7" style="279" customWidth="1"/>
    <col min="8971" max="8971" width="7.33203125" style="279" customWidth="1"/>
    <col min="8972" max="8972" width="10.109375" style="279" bestFit="1" customWidth="1"/>
    <col min="8973" max="8973" width="8.6640625" style="279" customWidth="1"/>
    <col min="8974" max="8974" width="9.88671875" style="279" customWidth="1"/>
    <col min="8975" max="8975" width="0" style="279" hidden="1" customWidth="1"/>
    <col min="8976" max="8976" width="6.88671875" style="279" customWidth="1"/>
    <col min="8977" max="8977" width="5.5546875" style="279" customWidth="1"/>
    <col min="8978" max="8978" width="8.88671875" style="279" customWidth="1"/>
    <col min="8979" max="8979" width="9.44140625" style="279" customWidth="1"/>
    <col min="8980" max="8980" width="12.33203125" style="279" customWidth="1"/>
    <col min="8981" max="8981" width="7.5546875" style="279" bestFit="1" customWidth="1"/>
    <col min="8982" max="8982" width="17.6640625" style="279" bestFit="1" customWidth="1"/>
    <col min="8983" max="8983" width="16.109375" style="279" customWidth="1"/>
    <col min="8984" max="8984" width="8.33203125" style="279" customWidth="1"/>
    <col min="8985" max="8985" width="10.88671875" style="279" customWidth="1"/>
    <col min="8986" max="9223" width="9.109375" style="279"/>
    <col min="9224" max="9224" width="4.44140625" style="279" bestFit="1" customWidth="1"/>
    <col min="9225" max="9225" width="19.5546875" style="279" customWidth="1"/>
    <col min="9226" max="9226" width="7" style="279" customWidth="1"/>
    <col min="9227" max="9227" width="7.33203125" style="279" customWidth="1"/>
    <col min="9228" max="9228" width="10.109375" style="279" bestFit="1" customWidth="1"/>
    <col min="9229" max="9229" width="8.6640625" style="279" customWidth="1"/>
    <col min="9230" max="9230" width="9.88671875" style="279" customWidth="1"/>
    <col min="9231" max="9231" width="0" style="279" hidden="1" customWidth="1"/>
    <col min="9232" max="9232" width="6.88671875" style="279" customWidth="1"/>
    <col min="9233" max="9233" width="5.5546875" style="279" customWidth="1"/>
    <col min="9234" max="9234" width="8.88671875" style="279" customWidth="1"/>
    <col min="9235" max="9235" width="9.44140625" style="279" customWidth="1"/>
    <col min="9236" max="9236" width="12.33203125" style="279" customWidth="1"/>
    <col min="9237" max="9237" width="7.5546875" style="279" bestFit="1" customWidth="1"/>
    <col min="9238" max="9238" width="17.6640625" style="279" bestFit="1" customWidth="1"/>
    <col min="9239" max="9239" width="16.109375" style="279" customWidth="1"/>
    <col min="9240" max="9240" width="8.33203125" style="279" customWidth="1"/>
    <col min="9241" max="9241" width="10.88671875" style="279" customWidth="1"/>
    <col min="9242" max="9479" width="9.109375" style="279"/>
    <col min="9480" max="9480" width="4.44140625" style="279" bestFit="1" customWidth="1"/>
    <col min="9481" max="9481" width="19.5546875" style="279" customWidth="1"/>
    <col min="9482" max="9482" width="7" style="279" customWidth="1"/>
    <col min="9483" max="9483" width="7.33203125" style="279" customWidth="1"/>
    <col min="9484" max="9484" width="10.109375" style="279" bestFit="1" customWidth="1"/>
    <col min="9485" max="9485" width="8.6640625" style="279" customWidth="1"/>
    <col min="9486" max="9486" width="9.88671875" style="279" customWidth="1"/>
    <col min="9487" max="9487" width="0" style="279" hidden="1" customWidth="1"/>
    <col min="9488" max="9488" width="6.88671875" style="279" customWidth="1"/>
    <col min="9489" max="9489" width="5.5546875" style="279" customWidth="1"/>
    <col min="9490" max="9490" width="8.88671875" style="279" customWidth="1"/>
    <col min="9491" max="9491" width="9.44140625" style="279" customWidth="1"/>
    <col min="9492" max="9492" width="12.33203125" style="279" customWidth="1"/>
    <col min="9493" max="9493" width="7.5546875" style="279" bestFit="1" customWidth="1"/>
    <col min="9494" max="9494" width="17.6640625" style="279" bestFit="1" customWidth="1"/>
    <col min="9495" max="9495" width="16.109375" style="279" customWidth="1"/>
    <col min="9496" max="9496" width="8.33203125" style="279" customWidth="1"/>
    <col min="9497" max="9497" width="10.88671875" style="279" customWidth="1"/>
    <col min="9498" max="9735" width="9.109375" style="279"/>
    <col min="9736" max="9736" width="4.44140625" style="279" bestFit="1" customWidth="1"/>
    <col min="9737" max="9737" width="19.5546875" style="279" customWidth="1"/>
    <col min="9738" max="9738" width="7" style="279" customWidth="1"/>
    <col min="9739" max="9739" width="7.33203125" style="279" customWidth="1"/>
    <col min="9740" max="9740" width="10.109375" style="279" bestFit="1" customWidth="1"/>
    <col min="9741" max="9741" width="8.6640625" style="279" customWidth="1"/>
    <col min="9742" max="9742" width="9.88671875" style="279" customWidth="1"/>
    <col min="9743" max="9743" width="0" style="279" hidden="1" customWidth="1"/>
    <col min="9744" max="9744" width="6.88671875" style="279" customWidth="1"/>
    <col min="9745" max="9745" width="5.5546875" style="279" customWidth="1"/>
    <col min="9746" max="9746" width="8.88671875" style="279" customWidth="1"/>
    <col min="9747" max="9747" width="9.44140625" style="279" customWidth="1"/>
    <col min="9748" max="9748" width="12.33203125" style="279" customWidth="1"/>
    <col min="9749" max="9749" width="7.5546875" style="279" bestFit="1" customWidth="1"/>
    <col min="9750" max="9750" width="17.6640625" style="279" bestFit="1" customWidth="1"/>
    <col min="9751" max="9751" width="16.109375" style="279" customWidth="1"/>
    <col min="9752" max="9752" width="8.33203125" style="279" customWidth="1"/>
    <col min="9753" max="9753" width="10.88671875" style="279" customWidth="1"/>
    <col min="9754" max="9991" width="9.109375" style="279"/>
    <col min="9992" max="9992" width="4.44140625" style="279" bestFit="1" customWidth="1"/>
    <col min="9993" max="9993" width="19.5546875" style="279" customWidth="1"/>
    <col min="9994" max="9994" width="7" style="279" customWidth="1"/>
    <col min="9995" max="9995" width="7.33203125" style="279" customWidth="1"/>
    <col min="9996" max="9996" width="10.109375" style="279" bestFit="1" customWidth="1"/>
    <col min="9997" max="9997" width="8.6640625" style="279" customWidth="1"/>
    <col min="9998" max="9998" width="9.88671875" style="279" customWidth="1"/>
    <col min="9999" max="9999" width="0" style="279" hidden="1" customWidth="1"/>
    <col min="10000" max="10000" width="6.88671875" style="279" customWidth="1"/>
    <col min="10001" max="10001" width="5.5546875" style="279" customWidth="1"/>
    <col min="10002" max="10002" width="8.88671875" style="279" customWidth="1"/>
    <col min="10003" max="10003" width="9.44140625" style="279" customWidth="1"/>
    <col min="10004" max="10004" width="12.33203125" style="279" customWidth="1"/>
    <col min="10005" max="10005" width="7.5546875" style="279" bestFit="1" customWidth="1"/>
    <col min="10006" max="10006" width="17.6640625" style="279" bestFit="1" customWidth="1"/>
    <col min="10007" max="10007" width="16.109375" style="279" customWidth="1"/>
    <col min="10008" max="10008" width="8.33203125" style="279" customWidth="1"/>
    <col min="10009" max="10009" width="10.88671875" style="279" customWidth="1"/>
    <col min="10010" max="10247" width="9.109375" style="279"/>
    <col min="10248" max="10248" width="4.44140625" style="279" bestFit="1" customWidth="1"/>
    <col min="10249" max="10249" width="19.5546875" style="279" customWidth="1"/>
    <col min="10250" max="10250" width="7" style="279" customWidth="1"/>
    <col min="10251" max="10251" width="7.33203125" style="279" customWidth="1"/>
    <col min="10252" max="10252" width="10.109375" style="279" bestFit="1" customWidth="1"/>
    <col min="10253" max="10253" width="8.6640625" style="279" customWidth="1"/>
    <col min="10254" max="10254" width="9.88671875" style="279" customWidth="1"/>
    <col min="10255" max="10255" width="0" style="279" hidden="1" customWidth="1"/>
    <col min="10256" max="10256" width="6.88671875" style="279" customWidth="1"/>
    <col min="10257" max="10257" width="5.5546875" style="279" customWidth="1"/>
    <col min="10258" max="10258" width="8.88671875" style="279" customWidth="1"/>
    <col min="10259" max="10259" width="9.44140625" style="279" customWidth="1"/>
    <col min="10260" max="10260" width="12.33203125" style="279" customWidth="1"/>
    <col min="10261" max="10261" width="7.5546875" style="279" bestFit="1" customWidth="1"/>
    <col min="10262" max="10262" width="17.6640625" style="279" bestFit="1" customWidth="1"/>
    <col min="10263" max="10263" width="16.109375" style="279" customWidth="1"/>
    <col min="10264" max="10264" width="8.33203125" style="279" customWidth="1"/>
    <col min="10265" max="10265" width="10.88671875" style="279" customWidth="1"/>
    <col min="10266" max="10503" width="9.109375" style="279"/>
    <col min="10504" max="10504" width="4.44140625" style="279" bestFit="1" customWidth="1"/>
    <col min="10505" max="10505" width="19.5546875" style="279" customWidth="1"/>
    <col min="10506" max="10506" width="7" style="279" customWidth="1"/>
    <col min="10507" max="10507" width="7.33203125" style="279" customWidth="1"/>
    <col min="10508" max="10508" width="10.109375" style="279" bestFit="1" customWidth="1"/>
    <col min="10509" max="10509" width="8.6640625" style="279" customWidth="1"/>
    <col min="10510" max="10510" width="9.88671875" style="279" customWidth="1"/>
    <col min="10511" max="10511" width="0" style="279" hidden="1" customWidth="1"/>
    <col min="10512" max="10512" width="6.88671875" style="279" customWidth="1"/>
    <col min="10513" max="10513" width="5.5546875" style="279" customWidth="1"/>
    <col min="10514" max="10514" width="8.88671875" style="279" customWidth="1"/>
    <col min="10515" max="10515" width="9.44140625" style="279" customWidth="1"/>
    <col min="10516" max="10516" width="12.33203125" style="279" customWidth="1"/>
    <col min="10517" max="10517" width="7.5546875" style="279" bestFit="1" customWidth="1"/>
    <col min="10518" max="10518" width="17.6640625" style="279" bestFit="1" customWidth="1"/>
    <col min="10519" max="10519" width="16.109375" style="279" customWidth="1"/>
    <col min="10520" max="10520" width="8.33203125" style="279" customWidth="1"/>
    <col min="10521" max="10521" width="10.88671875" style="279" customWidth="1"/>
    <col min="10522" max="10759" width="9.109375" style="279"/>
    <col min="10760" max="10760" width="4.44140625" style="279" bestFit="1" customWidth="1"/>
    <col min="10761" max="10761" width="19.5546875" style="279" customWidth="1"/>
    <col min="10762" max="10762" width="7" style="279" customWidth="1"/>
    <col min="10763" max="10763" width="7.33203125" style="279" customWidth="1"/>
    <col min="10764" max="10764" width="10.109375" style="279" bestFit="1" customWidth="1"/>
    <col min="10765" max="10765" width="8.6640625" style="279" customWidth="1"/>
    <col min="10766" max="10766" width="9.88671875" style="279" customWidth="1"/>
    <col min="10767" max="10767" width="0" style="279" hidden="1" customWidth="1"/>
    <col min="10768" max="10768" width="6.88671875" style="279" customWidth="1"/>
    <col min="10769" max="10769" width="5.5546875" style="279" customWidth="1"/>
    <col min="10770" max="10770" width="8.88671875" style="279" customWidth="1"/>
    <col min="10771" max="10771" width="9.44140625" style="279" customWidth="1"/>
    <col min="10772" max="10772" width="12.33203125" style="279" customWidth="1"/>
    <col min="10773" max="10773" width="7.5546875" style="279" bestFit="1" customWidth="1"/>
    <col min="10774" max="10774" width="17.6640625" style="279" bestFit="1" customWidth="1"/>
    <col min="10775" max="10775" width="16.109375" style="279" customWidth="1"/>
    <col min="10776" max="10776" width="8.33203125" style="279" customWidth="1"/>
    <col min="10777" max="10777" width="10.88671875" style="279" customWidth="1"/>
    <col min="10778" max="11015" width="9.109375" style="279"/>
    <col min="11016" max="11016" width="4.44140625" style="279" bestFit="1" customWidth="1"/>
    <col min="11017" max="11017" width="19.5546875" style="279" customWidth="1"/>
    <col min="11018" max="11018" width="7" style="279" customWidth="1"/>
    <col min="11019" max="11019" width="7.33203125" style="279" customWidth="1"/>
    <col min="11020" max="11020" width="10.109375" style="279" bestFit="1" customWidth="1"/>
    <col min="11021" max="11021" width="8.6640625" style="279" customWidth="1"/>
    <col min="11022" max="11022" width="9.88671875" style="279" customWidth="1"/>
    <col min="11023" max="11023" width="0" style="279" hidden="1" customWidth="1"/>
    <col min="11024" max="11024" width="6.88671875" style="279" customWidth="1"/>
    <col min="11025" max="11025" width="5.5546875" style="279" customWidth="1"/>
    <col min="11026" max="11026" width="8.88671875" style="279" customWidth="1"/>
    <col min="11027" max="11027" width="9.44140625" style="279" customWidth="1"/>
    <col min="11028" max="11028" width="12.33203125" style="279" customWidth="1"/>
    <col min="11029" max="11029" width="7.5546875" style="279" bestFit="1" customWidth="1"/>
    <col min="11030" max="11030" width="17.6640625" style="279" bestFit="1" customWidth="1"/>
    <col min="11031" max="11031" width="16.109375" style="279" customWidth="1"/>
    <col min="11032" max="11032" width="8.33203125" style="279" customWidth="1"/>
    <col min="11033" max="11033" width="10.88671875" style="279" customWidth="1"/>
    <col min="11034" max="11271" width="9.109375" style="279"/>
    <col min="11272" max="11272" width="4.44140625" style="279" bestFit="1" customWidth="1"/>
    <col min="11273" max="11273" width="19.5546875" style="279" customWidth="1"/>
    <col min="11274" max="11274" width="7" style="279" customWidth="1"/>
    <col min="11275" max="11275" width="7.33203125" style="279" customWidth="1"/>
    <col min="11276" max="11276" width="10.109375" style="279" bestFit="1" customWidth="1"/>
    <col min="11277" max="11277" width="8.6640625" style="279" customWidth="1"/>
    <col min="11278" max="11278" width="9.88671875" style="279" customWidth="1"/>
    <col min="11279" max="11279" width="0" style="279" hidden="1" customWidth="1"/>
    <col min="11280" max="11280" width="6.88671875" style="279" customWidth="1"/>
    <col min="11281" max="11281" width="5.5546875" style="279" customWidth="1"/>
    <col min="11282" max="11282" width="8.88671875" style="279" customWidth="1"/>
    <col min="11283" max="11283" width="9.44140625" style="279" customWidth="1"/>
    <col min="11284" max="11284" width="12.33203125" style="279" customWidth="1"/>
    <col min="11285" max="11285" width="7.5546875" style="279" bestFit="1" customWidth="1"/>
    <col min="11286" max="11286" width="17.6640625" style="279" bestFit="1" customWidth="1"/>
    <col min="11287" max="11287" width="16.109375" style="279" customWidth="1"/>
    <col min="11288" max="11288" width="8.33203125" style="279" customWidth="1"/>
    <col min="11289" max="11289" width="10.88671875" style="279" customWidth="1"/>
    <col min="11290" max="11527" width="9.109375" style="279"/>
    <col min="11528" max="11528" width="4.44140625" style="279" bestFit="1" customWidth="1"/>
    <col min="11529" max="11529" width="19.5546875" style="279" customWidth="1"/>
    <col min="11530" max="11530" width="7" style="279" customWidth="1"/>
    <col min="11531" max="11531" width="7.33203125" style="279" customWidth="1"/>
    <col min="11532" max="11532" width="10.109375" style="279" bestFit="1" customWidth="1"/>
    <col min="11533" max="11533" width="8.6640625" style="279" customWidth="1"/>
    <col min="11534" max="11534" width="9.88671875" style="279" customWidth="1"/>
    <col min="11535" max="11535" width="0" style="279" hidden="1" customWidth="1"/>
    <col min="11536" max="11536" width="6.88671875" style="279" customWidth="1"/>
    <col min="11537" max="11537" width="5.5546875" style="279" customWidth="1"/>
    <col min="11538" max="11538" width="8.88671875" style="279" customWidth="1"/>
    <col min="11539" max="11539" width="9.44140625" style="279" customWidth="1"/>
    <col min="11540" max="11540" width="12.33203125" style="279" customWidth="1"/>
    <col min="11541" max="11541" width="7.5546875" style="279" bestFit="1" customWidth="1"/>
    <col min="11542" max="11542" width="17.6640625" style="279" bestFit="1" customWidth="1"/>
    <col min="11543" max="11543" width="16.109375" style="279" customWidth="1"/>
    <col min="11544" max="11544" width="8.33203125" style="279" customWidth="1"/>
    <col min="11545" max="11545" width="10.88671875" style="279" customWidth="1"/>
    <col min="11546" max="11783" width="9.109375" style="279"/>
    <col min="11784" max="11784" width="4.44140625" style="279" bestFit="1" customWidth="1"/>
    <col min="11785" max="11785" width="19.5546875" style="279" customWidth="1"/>
    <col min="11786" max="11786" width="7" style="279" customWidth="1"/>
    <col min="11787" max="11787" width="7.33203125" style="279" customWidth="1"/>
    <col min="11788" max="11788" width="10.109375" style="279" bestFit="1" customWidth="1"/>
    <col min="11789" max="11789" width="8.6640625" style="279" customWidth="1"/>
    <col min="11790" max="11790" width="9.88671875" style="279" customWidth="1"/>
    <col min="11791" max="11791" width="0" style="279" hidden="1" customWidth="1"/>
    <col min="11792" max="11792" width="6.88671875" style="279" customWidth="1"/>
    <col min="11793" max="11793" width="5.5546875" style="279" customWidth="1"/>
    <col min="11794" max="11794" width="8.88671875" style="279" customWidth="1"/>
    <col min="11795" max="11795" width="9.44140625" style="279" customWidth="1"/>
    <col min="11796" max="11796" width="12.33203125" style="279" customWidth="1"/>
    <col min="11797" max="11797" width="7.5546875" style="279" bestFit="1" customWidth="1"/>
    <col min="11798" max="11798" width="17.6640625" style="279" bestFit="1" customWidth="1"/>
    <col min="11799" max="11799" width="16.109375" style="279" customWidth="1"/>
    <col min="11800" max="11800" width="8.33203125" style="279" customWidth="1"/>
    <col min="11801" max="11801" width="10.88671875" style="279" customWidth="1"/>
    <col min="11802" max="12039" width="9.109375" style="279"/>
    <col min="12040" max="12040" width="4.44140625" style="279" bestFit="1" customWidth="1"/>
    <col min="12041" max="12041" width="19.5546875" style="279" customWidth="1"/>
    <col min="12042" max="12042" width="7" style="279" customWidth="1"/>
    <col min="12043" max="12043" width="7.33203125" style="279" customWidth="1"/>
    <col min="12044" max="12044" width="10.109375" style="279" bestFit="1" customWidth="1"/>
    <col min="12045" max="12045" width="8.6640625" style="279" customWidth="1"/>
    <col min="12046" max="12046" width="9.88671875" style="279" customWidth="1"/>
    <col min="12047" max="12047" width="0" style="279" hidden="1" customWidth="1"/>
    <col min="12048" max="12048" width="6.88671875" style="279" customWidth="1"/>
    <col min="12049" max="12049" width="5.5546875" style="279" customWidth="1"/>
    <col min="12050" max="12050" width="8.88671875" style="279" customWidth="1"/>
    <col min="12051" max="12051" width="9.44140625" style="279" customWidth="1"/>
    <col min="12052" max="12052" width="12.33203125" style="279" customWidth="1"/>
    <col min="12053" max="12053" width="7.5546875" style="279" bestFit="1" customWidth="1"/>
    <col min="12054" max="12054" width="17.6640625" style="279" bestFit="1" customWidth="1"/>
    <col min="12055" max="12055" width="16.109375" style="279" customWidth="1"/>
    <col min="12056" max="12056" width="8.33203125" style="279" customWidth="1"/>
    <col min="12057" max="12057" width="10.88671875" style="279" customWidth="1"/>
    <col min="12058" max="12295" width="9.109375" style="279"/>
    <col min="12296" max="12296" width="4.44140625" style="279" bestFit="1" customWidth="1"/>
    <col min="12297" max="12297" width="19.5546875" style="279" customWidth="1"/>
    <col min="12298" max="12298" width="7" style="279" customWidth="1"/>
    <col min="12299" max="12299" width="7.33203125" style="279" customWidth="1"/>
    <col min="12300" max="12300" width="10.109375" style="279" bestFit="1" customWidth="1"/>
    <col min="12301" max="12301" width="8.6640625" style="279" customWidth="1"/>
    <col min="12302" max="12302" width="9.88671875" style="279" customWidth="1"/>
    <col min="12303" max="12303" width="0" style="279" hidden="1" customWidth="1"/>
    <col min="12304" max="12304" width="6.88671875" style="279" customWidth="1"/>
    <col min="12305" max="12305" width="5.5546875" style="279" customWidth="1"/>
    <col min="12306" max="12306" width="8.88671875" style="279" customWidth="1"/>
    <col min="12307" max="12307" width="9.44140625" style="279" customWidth="1"/>
    <col min="12308" max="12308" width="12.33203125" style="279" customWidth="1"/>
    <col min="12309" max="12309" width="7.5546875" style="279" bestFit="1" customWidth="1"/>
    <col min="12310" max="12310" width="17.6640625" style="279" bestFit="1" customWidth="1"/>
    <col min="12311" max="12311" width="16.109375" style="279" customWidth="1"/>
    <col min="12312" max="12312" width="8.33203125" style="279" customWidth="1"/>
    <col min="12313" max="12313" width="10.88671875" style="279" customWidth="1"/>
    <col min="12314" max="12551" width="9.109375" style="279"/>
    <col min="12552" max="12552" width="4.44140625" style="279" bestFit="1" customWidth="1"/>
    <col min="12553" max="12553" width="19.5546875" style="279" customWidth="1"/>
    <col min="12554" max="12554" width="7" style="279" customWidth="1"/>
    <col min="12555" max="12555" width="7.33203125" style="279" customWidth="1"/>
    <col min="12556" max="12556" width="10.109375" style="279" bestFit="1" customWidth="1"/>
    <col min="12557" max="12557" width="8.6640625" style="279" customWidth="1"/>
    <col min="12558" max="12558" width="9.88671875" style="279" customWidth="1"/>
    <col min="12559" max="12559" width="0" style="279" hidden="1" customWidth="1"/>
    <col min="12560" max="12560" width="6.88671875" style="279" customWidth="1"/>
    <col min="12561" max="12561" width="5.5546875" style="279" customWidth="1"/>
    <col min="12562" max="12562" width="8.88671875" style="279" customWidth="1"/>
    <col min="12563" max="12563" width="9.44140625" style="279" customWidth="1"/>
    <col min="12564" max="12564" width="12.33203125" style="279" customWidth="1"/>
    <col min="12565" max="12565" width="7.5546875" style="279" bestFit="1" customWidth="1"/>
    <col min="12566" max="12566" width="17.6640625" style="279" bestFit="1" customWidth="1"/>
    <col min="12567" max="12567" width="16.109375" style="279" customWidth="1"/>
    <col min="12568" max="12568" width="8.33203125" style="279" customWidth="1"/>
    <col min="12569" max="12569" width="10.88671875" style="279" customWidth="1"/>
    <col min="12570" max="12807" width="9.109375" style="279"/>
    <col min="12808" max="12808" width="4.44140625" style="279" bestFit="1" customWidth="1"/>
    <col min="12809" max="12809" width="19.5546875" style="279" customWidth="1"/>
    <col min="12810" max="12810" width="7" style="279" customWidth="1"/>
    <col min="12811" max="12811" width="7.33203125" style="279" customWidth="1"/>
    <col min="12812" max="12812" width="10.109375" style="279" bestFit="1" customWidth="1"/>
    <col min="12813" max="12813" width="8.6640625" style="279" customWidth="1"/>
    <col min="12814" max="12814" width="9.88671875" style="279" customWidth="1"/>
    <col min="12815" max="12815" width="0" style="279" hidden="1" customWidth="1"/>
    <col min="12816" max="12816" width="6.88671875" style="279" customWidth="1"/>
    <col min="12817" max="12817" width="5.5546875" style="279" customWidth="1"/>
    <col min="12818" max="12818" width="8.88671875" style="279" customWidth="1"/>
    <col min="12819" max="12819" width="9.44140625" style="279" customWidth="1"/>
    <col min="12820" max="12820" width="12.33203125" style="279" customWidth="1"/>
    <col min="12821" max="12821" width="7.5546875" style="279" bestFit="1" customWidth="1"/>
    <col min="12822" max="12822" width="17.6640625" style="279" bestFit="1" customWidth="1"/>
    <col min="12823" max="12823" width="16.109375" style="279" customWidth="1"/>
    <col min="12824" max="12824" width="8.33203125" style="279" customWidth="1"/>
    <col min="12825" max="12825" width="10.88671875" style="279" customWidth="1"/>
    <col min="12826" max="13063" width="9.109375" style="279"/>
    <col min="13064" max="13064" width="4.44140625" style="279" bestFit="1" customWidth="1"/>
    <col min="13065" max="13065" width="19.5546875" style="279" customWidth="1"/>
    <col min="13066" max="13066" width="7" style="279" customWidth="1"/>
    <col min="13067" max="13067" width="7.33203125" style="279" customWidth="1"/>
    <col min="13068" max="13068" width="10.109375" style="279" bestFit="1" customWidth="1"/>
    <col min="13069" max="13069" width="8.6640625" style="279" customWidth="1"/>
    <col min="13070" max="13070" width="9.88671875" style="279" customWidth="1"/>
    <col min="13071" max="13071" width="0" style="279" hidden="1" customWidth="1"/>
    <col min="13072" max="13072" width="6.88671875" style="279" customWidth="1"/>
    <col min="13073" max="13073" width="5.5546875" style="279" customWidth="1"/>
    <col min="13074" max="13074" width="8.88671875" style="279" customWidth="1"/>
    <col min="13075" max="13075" width="9.44140625" style="279" customWidth="1"/>
    <col min="13076" max="13076" width="12.33203125" style="279" customWidth="1"/>
    <col min="13077" max="13077" width="7.5546875" style="279" bestFit="1" customWidth="1"/>
    <col min="13078" max="13078" width="17.6640625" style="279" bestFit="1" customWidth="1"/>
    <col min="13079" max="13079" width="16.109375" style="279" customWidth="1"/>
    <col min="13080" max="13080" width="8.33203125" style="279" customWidth="1"/>
    <col min="13081" max="13081" width="10.88671875" style="279" customWidth="1"/>
    <col min="13082" max="13319" width="9.109375" style="279"/>
    <col min="13320" max="13320" width="4.44140625" style="279" bestFit="1" customWidth="1"/>
    <col min="13321" max="13321" width="19.5546875" style="279" customWidth="1"/>
    <col min="13322" max="13322" width="7" style="279" customWidth="1"/>
    <col min="13323" max="13323" width="7.33203125" style="279" customWidth="1"/>
    <col min="13324" max="13324" width="10.109375" style="279" bestFit="1" customWidth="1"/>
    <col min="13325" max="13325" width="8.6640625" style="279" customWidth="1"/>
    <col min="13326" max="13326" width="9.88671875" style="279" customWidth="1"/>
    <col min="13327" max="13327" width="0" style="279" hidden="1" customWidth="1"/>
    <col min="13328" max="13328" width="6.88671875" style="279" customWidth="1"/>
    <col min="13329" max="13329" width="5.5546875" style="279" customWidth="1"/>
    <col min="13330" max="13330" width="8.88671875" style="279" customWidth="1"/>
    <col min="13331" max="13331" width="9.44140625" style="279" customWidth="1"/>
    <col min="13332" max="13332" width="12.33203125" style="279" customWidth="1"/>
    <col min="13333" max="13333" width="7.5546875" style="279" bestFit="1" customWidth="1"/>
    <col min="13334" max="13334" width="17.6640625" style="279" bestFit="1" customWidth="1"/>
    <col min="13335" max="13335" width="16.109375" style="279" customWidth="1"/>
    <col min="13336" max="13336" width="8.33203125" style="279" customWidth="1"/>
    <col min="13337" max="13337" width="10.88671875" style="279" customWidth="1"/>
    <col min="13338" max="13575" width="9.109375" style="279"/>
    <col min="13576" max="13576" width="4.44140625" style="279" bestFit="1" customWidth="1"/>
    <col min="13577" max="13577" width="19.5546875" style="279" customWidth="1"/>
    <col min="13578" max="13578" width="7" style="279" customWidth="1"/>
    <col min="13579" max="13579" width="7.33203125" style="279" customWidth="1"/>
    <col min="13580" max="13580" width="10.109375" style="279" bestFit="1" customWidth="1"/>
    <col min="13581" max="13581" width="8.6640625" style="279" customWidth="1"/>
    <col min="13582" max="13582" width="9.88671875" style="279" customWidth="1"/>
    <col min="13583" max="13583" width="0" style="279" hidden="1" customWidth="1"/>
    <col min="13584" max="13584" width="6.88671875" style="279" customWidth="1"/>
    <col min="13585" max="13585" width="5.5546875" style="279" customWidth="1"/>
    <col min="13586" max="13586" width="8.88671875" style="279" customWidth="1"/>
    <col min="13587" max="13587" width="9.44140625" style="279" customWidth="1"/>
    <col min="13588" max="13588" width="12.33203125" style="279" customWidth="1"/>
    <col min="13589" max="13589" width="7.5546875" style="279" bestFit="1" customWidth="1"/>
    <col min="13590" max="13590" width="17.6640625" style="279" bestFit="1" customWidth="1"/>
    <col min="13591" max="13591" width="16.109375" style="279" customWidth="1"/>
    <col min="13592" max="13592" width="8.33203125" style="279" customWidth="1"/>
    <col min="13593" max="13593" width="10.88671875" style="279" customWidth="1"/>
    <col min="13594" max="13831" width="9.109375" style="279"/>
    <col min="13832" max="13832" width="4.44140625" style="279" bestFit="1" customWidth="1"/>
    <col min="13833" max="13833" width="19.5546875" style="279" customWidth="1"/>
    <col min="13834" max="13834" width="7" style="279" customWidth="1"/>
    <col min="13835" max="13835" width="7.33203125" style="279" customWidth="1"/>
    <col min="13836" max="13836" width="10.109375" style="279" bestFit="1" customWidth="1"/>
    <col min="13837" max="13837" width="8.6640625" style="279" customWidth="1"/>
    <col min="13838" max="13838" width="9.88671875" style="279" customWidth="1"/>
    <col min="13839" max="13839" width="0" style="279" hidden="1" customWidth="1"/>
    <col min="13840" max="13840" width="6.88671875" style="279" customWidth="1"/>
    <col min="13841" max="13841" width="5.5546875" style="279" customWidth="1"/>
    <col min="13842" max="13842" width="8.88671875" style="279" customWidth="1"/>
    <col min="13843" max="13843" width="9.44140625" style="279" customWidth="1"/>
    <col min="13844" max="13844" width="12.33203125" style="279" customWidth="1"/>
    <col min="13845" max="13845" width="7.5546875" style="279" bestFit="1" customWidth="1"/>
    <col min="13846" max="13846" width="17.6640625" style="279" bestFit="1" customWidth="1"/>
    <col min="13847" max="13847" width="16.109375" style="279" customWidth="1"/>
    <col min="13848" max="13848" width="8.33203125" style="279" customWidth="1"/>
    <col min="13849" max="13849" width="10.88671875" style="279" customWidth="1"/>
    <col min="13850" max="14087" width="9.109375" style="279"/>
    <col min="14088" max="14088" width="4.44140625" style="279" bestFit="1" customWidth="1"/>
    <col min="14089" max="14089" width="19.5546875" style="279" customWidth="1"/>
    <col min="14090" max="14090" width="7" style="279" customWidth="1"/>
    <col min="14091" max="14091" width="7.33203125" style="279" customWidth="1"/>
    <col min="14092" max="14092" width="10.109375" style="279" bestFit="1" customWidth="1"/>
    <col min="14093" max="14093" width="8.6640625" style="279" customWidth="1"/>
    <col min="14094" max="14094" width="9.88671875" style="279" customWidth="1"/>
    <col min="14095" max="14095" width="0" style="279" hidden="1" customWidth="1"/>
    <col min="14096" max="14096" width="6.88671875" style="279" customWidth="1"/>
    <col min="14097" max="14097" width="5.5546875" style="279" customWidth="1"/>
    <col min="14098" max="14098" width="8.88671875" style="279" customWidth="1"/>
    <col min="14099" max="14099" width="9.44140625" style="279" customWidth="1"/>
    <col min="14100" max="14100" width="12.33203125" style="279" customWidth="1"/>
    <col min="14101" max="14101" width="7.5546875" style="279" bestFit="1" customWidth="1"/>
    <col min="14102" max="14102" width="17.6640625" style="279" bestFit="1" customWidth="1"/>
    <col min="14103" max="14103" width="16.109375" style="279" customWidth="1"/>
    <col min="14104" max="14104" width="8.33203125" style="279" customWidth="1"/>
    <col min="14105" max="14105" width="10.88671875" style="279" customWidth="1"/>
    <col min="14106" max="14343" width="9.109375" style="279"/>
    <col min="14344" max="14344" width="4.44140625" style="279" bestFit="1" customWidth="1"/>
    <col min="14345" max="14345" width="19.5546875" style="279" customWidth="1"/>
    <col min="14346" max="14346" width="7" style="279" customWidth="1"/>
    <col min="14347" max="14347" width="7.33203125" style="279" customWidth="1"/>
    <col min="14348" max="14348" width="10.109375" style="279" bestFit="1" customWidth="1"/>
    <col min="14349" max="14349" width="8.6640625" style="279" customWidth="1"/>
    <col min="14350" max="14350" width="9.88671875" style="279" customWidth="1"/>
    <col min="14351" max="14351" width="0" style="279" hidden="1" customWidth="1"/>
    <col min="14352" max="14352" width="6.88671875" style="279" customWidth="1"/>
    <col min="14353" max="14353" width="5.5546875" style="279" customWidth="1"/>
    <col min="14354" max="14354" width="8.88671875" style="279" customWidth="1"/>
    <col min="14355" max="14355" width="9.44140625" style="279" customWidth="1"/>
    <col min="14356" max="14356" width="12.33203125" style="279" customWidth="1"/>
    <col min="14357" max="14357" width="7.5546875" style="279" bestFit="1" customWidth="1"/>
    <col min="14358" max="14358" width="17.6640625" style="279" bestFit="1" customWidth="1"/>
    <col min="14359" max="14359" width="16.109375" style="279" customWidth="1"/>
    <col min="14360" max="14360" width="8.33203125" style="279" customWidth="1"/>
    <col min="14361" max="14361" width="10.88671875" style="279" customWidth="1"/>
    <col min="14362" max="14599" width="9.109375" style="279"/>
    <col min="14600" max="14600" width="4.44140625" style="279" bestFit="1" customWidth="1"/>
    <col min="14601" max="14601" width="19.5546875" style="279" customWidth="1"/>
    <col min="14602" max="14602" width="7" style="279" customWidth="1"/>
    <col min="14603" max="14603" width="7.33203125" style="279" customWidth="1"/>
    <col min="14604" max="14604" width="10.109375" style="279" bestFit="1" customWidth="1"/>
    <col min="14605" max="14605" width="8.6640625" style="279" customWidth="1"/>
    <col min="14606" max="14606" width="9.88671875" style="279" customWidth="1"/>
    <col min="14607" max="14607" width="0" style="279" hidden="1" customWidth="1"/>
    <col min="14608" max="14608" width="6.88671875" style="279" customWidth="1"/>
    <col min="14609" max="14609" width="5.5546875" style="279" customWidth="1"/>
    <col min="14610" max="14610" width="8.88671875" style="279" customWidth="1"/>
    <col min="14611" max="14611" width="9.44140625" style="279" customWidth="1"/>
    <col min="14612" max="14612" width="12.33203125" style="279" customWidth="1"/>
    <col min="14613" max="14613" width="7.5546875" style="279" bestFit="1" customWidth="1"/>
    <col min="14614" max="14614" width="17.6640625" style="279" bestFit="1" customWidth="1"/>
    <col min="14615" max="14615" width="16.109375" style="279" customWidth="1"/>
    <col min="14616" max="14616" width="8.33203125" style="279" customWidth="1"/>
    <col min="14617" max="14617" width="10.88671875" style="279" customWidth="1"/>
    <col min="14618" max="14855" width="9.109375" style="279"/>
    <col min="14856" max="14856" width="4.44140625" style="279" bestFit="1" customWidth="1"/>
    <col min="14857" max="14857" width="19.5546875" style="279" customWidth="1"/>
    <col min="14858" max="14858" width="7" style="279" customWidth="1"/>
    <col min="14859" max="14859" width="7.33203125" style="279" customWidth="1"/>
    <col min="14860" max="14860" width="10.109375" style="279" bestFit="1" customWidth="1"/>
    <col min="14861" max="14861" width="8.6640625" style="279" customWidth="1"/>
    <col min="14862" max="14862" width="9.88671875" style="279" customWidth="1"/>
    <col min="14863" max="14863" width="0" style="279" hidden="1" customWidth="1"/>
    <col min="14864" max="14864" width="6.88671875" style="279" customWidth="1"/>
    <col min="14865" max="14865" width="5.5546875" style="279" customWidth="1"/>
    <col min="14866" max="14866" width="8.88671875" style="279" customWidth="1"/>
    <col min="14867" max="14867" width="9.44140625" style="279" customWidth="1"/>
    <col min="14868" max="14868" width="12.33203125" style="279" customWidth="1"/>
    <col min="14869" max="14869" width="7.5546875" style="279" bestFit="1" customWidth="1"/>
    <col min="14870" max="14870" width="17.6640625" style="279" bestFit="1" customWidth="1"/>
    <col min="14871" max="14871" width="16.109375" style="279" customWidth="1"/>
    <col min="14872" max="14872" width="8.33203125" style="279" customWidth="1"/>
    <col min="14873" max="14873" width="10.88671875" style="279" customWidth="1"/>
    <col min="14874" max="15111" width="9.109375" style="279"/>
    <col min="15112" max="15112" width="4.44140625" style="279" bestFit="1" customWidth="1"/>
    <col min="15113" max="15113" width="19.5546875" style="279" customWidth="1"/>
    <col min="15114" max="15114" width="7" style="279" customWidth="1"/>
    <col min="15115" max="15115" width="7.33203125" style="279" customWidth="1"/>
    <col min="15116" max="15116" width="10.109375" style="279" bestFit="1" customWidth="1"/>
    <col min="15117" max="15117" width="8.6640625" style="279" customWidth="1"/>
    <col min="15118" max="15118" width="9.88671875" style="279" customWidth="1"/>
    <col min="15119" max="15119" width="0" style="279" hidden="1" customWidth="1"/>
    <col min="15120" max="15120" width="6.88671875" style="279" customWidth="1"/>
    <col min="15121" max="15121" width="5.5546875" style="279" customWidth="1"/>
    <col min="15122" max="15122" width="8.88671875" style="279" customWidth="1"/>
    <col min="15123" max="15123" width="9.44140625" style="279" customWidth="1"/>
    <col min="15124" max="15124" width="12.33203125" style="279" customWidth="1"/>
    <col min="15125" max="15125" width="7.5546875" style="279" bestFit="1" customWidth="1"/>
    <col min="15126" max="15126" width="17.6640625" style="279" bestFit="1" customWidth="1"/>
    <col min="15127" max="15127" width="16.109375" style="279" customWidth="1"/>
    <col min="15128" max="15128" width="8.33203125" style="279" customWidth="1"/>
    <col min="15129" max="15129" width="10.88671875" style="279" customWidth="1"/>
    <col min="15130" max="15367" width="9.109375" style="279"/>
    <col min="15368" max="15368" width="4.44140625" style="279" bestFit="1" customWidth="1"/>
    <col min="15369" max="15369" width="19.5546875" style="279" customWidth="1"/>
    <col min="15370" max="15370" width="7" style="279" customWidth="1"/>
    <col min="15371" max="15371" width="7.33203125" style="279" customWidth="1"/>
    <col min="15372" max="15372" width="10.109375" style="279" bestFit="1" customWidth="1"/>
    <col min="15373" max="15373" width="8.6640625" style="279" customWidth="1"/>
    <col min="15374" max="15374" width="9.88671875" style="279" customWidth="1"/>
    <col min="15375" max="15375" width="0" style="279" hidden="1" customWidth="1"/>
    <col min="15376" max="15376" width="6.88671875" style="279" customWidth="1"/>
    <col min="15377" max="15377" width="5.5546875" style="279" customWidth="1"/>
    <col min="15378" max="15378" width="8.88671875" style="279" customWidth="1"/>
    <col min="15379" max="15379" width="9.44140625" style="279" customWidth="1"/>
    <col min="15380" max="15380" width="12.33203125" style="279" customWidth="1"/>
    <col min="15381" max="15381" width="7.5546875" style="279" bestFit="1" customWidth="1"/>
    <col min="15382" max="15382" width="17.6640625" style="279" bestFit="1" customWidth="1"/>
    <col min="15383" max="15383" width="16.109375" style="279" customWidth="1"/>
    <col min="15384" max="15384" width="8.33203125" style="279" customWidth="1"/>
    <col min="15385" max="15385" width="10.88671875" style="279" customWidth="1"/>
    <col min="15386" max="15623" width="9.109375" style="279"/>
    <col min="15624" max="15624" width="4.44140625" style="279" bestFit="1" customWidth="1"/>
    <col min="15625" max="15625" width="19.5546875" style="279" customWidth="1"/>
    <col min="15626" max="15626" width="7" style="279" customWidth="1"/>
    <col min="15627" max="15627" width="7.33203125" style="279" customWidth="1"/>
    <col min="15628" max="15628" width="10.109375" style="279" bestFit="1" customWidth="1"/>
    <col min="15629" max="15629" width="8.6640625" style="279" customWidth="1"/>
    <col min="15630" max="15630" width="9.88671875" style="279" customWidth="1"/>
    <col min="15631" max="15631" width="0" style="279" hidden="1" customWidth="1"/>
    <col min="15632" max="15632" width="6.88671875" style="279" customWidth="1"/>
    <col min="15633" max="15633" width="5.5546875" style="279" customWidth="1"/>
    <col min="15634" max="15634" width="8.88671875" style="279" customWidth="1"/>
    <col min="15635" max="15635" width="9.44140625" style="279" customWidth="1"/>
    <col min="15636" max="15636" width="12.33203125" style="279" customWidth="1"/>
    <col min="15637" max="15637" width="7.5546875" style="279" bestFit="1" customWidth="1"/>
    <col min="15638" max="15638" width="17.6640625" style="279" bestFit="1" customWidth="1"/>
    <col min="15639" max="15639" width="16.109375" style="279" customWidth="1"/>
    <col min="15640" max="15640" width="8.33203125" style="279" customWidth="1"/>
    <col min="15641" max="15641" width="10.88671875" style="279" customWidth="1"/>
    <col min="15642" max="15879" width="9.109375" style="279"/>
    <col min="15880" max="15880" width="4.44140625" style="279" bestFit="1" customWidth="1"/>
    <col min="15881" max="15881" width="19.5546875" style="279" customWidth="1"/>
    <col min="15882" max="15882" width="7" style="279" customWidth="1"/>
    <col min="15883" max="15883" width="7.33203125" style="279" customWidth="1"/>
    <col min="15884" max="15884" width="10.109375" style="279" bestFit="1" customWidth="1"/>
    <col min="15885" max="15885" width="8.6640625" style="279" customWidth="1"/>
    <col min="15886" max="15886" width="9.88671875" style="279" customWidth="1"/>
    <col min="15887" max="15887" width="0" style="279" hidden="1" customWidth="1"/>
    <col min="15888" max="15888" width="6.88671875" style="279" customWidth="1"/>
    <col min="15889" max="15889" width="5.5546875" style="279" customWidth="1"/>
    <col min="15890" max="15890" width="8.88671875" style="279" customWidth="1"/>
    <col min="15891" max="15891" width="9.44140625" style="279" customWidth="1"/>
    <col min="15892" max="15892" width="12.33203125" style="279" customWidth="1"/>
    <col min="15893" max="15893" width="7.5546875" style="279" bestFit="1" customWidth="1"/>
    <col min="15894" max="15894" width="17.6640625" style="279" bestFit="1" customWidth="1"/>
    <col min="15895" max="15895" width="16.109375" style="279" customWidth="1"/>
    <col min="15896" max="15896" width="8.33203125" style="279" customWidth="1"/>
    <col min="15897" max="15897" width="10.88671875" style="279" customWidth="1"/>
    <col min="15898" max="16135" width="9.109375" style="279"/>
    <col min="16136" max="16136" width="4.44140625" style="279" bestFit="1" customWidth="1"/>
    <col min="16137" max="16137" width="19.5546875" style="279" customWidth="1"/>
    <col min="16138" max="16138" width="7" style="279" customWidth="1"/>
    <col min="16139" max="16139" width="7.33203125" style="279" customWidth="1"/>
    <col min="16140" max="16140" width="10.109375" style="279" bestFit="1" customWidth="1"/>
    <col min="16141" max="16141" width="8.6640625" style="279" customWidth="1"/>
    <col min="16142" max="16142" width="9.88671875" style="279" customWidth="1"/>
    <col min="16143" max="16143" width="0" style="279" hidden="1" customWidth="1"/>
    <col min="16144" max="16144" width="6.88671875" style="279" customWidth="1"/>
    <col min="16145" max="16145" width="5.5546875" style="279" customWidth="1"/>
    <col min="16146" max="16146" width="8.88671875" style="279" customWidth="1"/>
    <col min="16147" max="16147" width="9.44140625" style="279" customWidth="1"/>
    <col min="16148" max="16148" width="12.33203125" style="279" customWidth="1"/>
    <col min="16149" max="16149" width="7.5546875" style="279" bestFit="1" customWidth="1"/>
    <col min="16150" max="16150" width="17.6640625" style="279" bestFit="1" customWidth="1"/>
    <col min="16151" max="16151" width="16.109375" style="279" customWidth="1"/>
    <col min="16152" max="16152" width="8.33203125" style="279" customWidth="1"/>
    <col min="16153" max="16153" width="10.88671875" style="279" customWidth="1"/>
    <col min="16154" max="16384" width="9.109375" style="279"/>
  </cols>
  <sheetData>
    <row r="1" spans="1:40" ht="18.600000000000001">
      <c r="B1" s="628" t="s">
        <v>0</v>
      </c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363"/>
      <c r="S1" s="363"/>
      <c r="T1" s="363"/>
      <c r="U1" s="363"/>
      <c r="V1" s="362"/>
      <c r="W1" s="361"/>
      <c r="X1" s="361"/>
    </row>
    <row r="2" spans="1:40" ht="16.8">
      <c r="B2" s="629" t="s">
        <v>430</v>
      </c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230"/>
      <c r="S2" s="230"/>
      <c r="T2" s="230"/>
      <c r="U2" s="230"/>
      <c r="V2" s="124"/>
      <c r="W2" s="124"/>
      <c r="X2" s="124"/>
    </row>
    <row r="3" spans="1:40" ht="16.8">
      <c r="B3" s="629" t="s">
        <v>431</v>
      </c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230"/>
      <c r="S3" s="230"/>
      <c r="T3" s="230"/>
      <c r="U3" s="230"/>
      <c r="V3" s="124"/>
      <c r="W3" s="124"/>
      <c r="X3" s="124"/>
    </row>
    <row r="4" spans="1:40" ht="16.8">
      <c r="B4" s="630" t="s">
        <v>298</v>
      </c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360"/>
      <c r="S4" s="360"/>
      <c r="T4" s="360"/>
      <c r="U4" s="360"/>
      <c r="V4" s="359"/>
      <c r="W4" s="358"/>
      <c r="X4" s="358"/>
    </row>
    <row r="5" spans="1:40" ht="15.6">
      <c r="B5" s="631" t="s">
        <v>505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357"/>
      <c r="S5" s="357"/>
      <c r="T5" s="357"/>
      <c r="U5" s="357"/>
      <c r="V5" s="356"/>
      <c r="W5" s="356"/>
      <c r="X5" s="356"/>
    </row>
    <row r="6" spans="1:40" ht="19.2" thickBot="1">
      <c r="B6" s="282"/>
      <c r="E6" s="355"/>
      <c r="F6" s="354"/>
      <c r="G6" s="353"/>
      <c r="H6" s="353"/>
      <c r="I6" s="350"/>
      <c r="J6" s="352"/>
      <c r="K6" s="351"/>
      <c r="L6" s="350"/>
      <c r="M6" s="627" t="s">
        <v>414</v>
      </c>
      <c r="N6" s="627"/>
      <c r="O6" s="627"/>
      <c r="P6" s="627"/>
      <c r="Q6" s="627"/>
      <c r="R6" s="349"/>
      <c r="S6" s="349"/>
      <c r="T6" s="349"/>
      <c r="U6" s="349"/>
      <c r="V6" s="348"/>
      <c r="W6" s="347"/>
      <c r="X6" s="347"/>
    </row>
    <row r="7" spans="1:40" ht="15.6">
      <c r="B7" s="613" t="s">
        <v>1</v>
      </c>
      <c r="C7" s="617" t="s">
        <v>2</v>
      </c>
      <c r="D7" s="617"/>
      <c r="E7" s="617"/>
      <c r="F7" s="617"/>
      <c r="G7" s="617"/>
      <c r="H7" s="617"/>
      <c r="I7" s="617" t="s">
        <v>416</v>
      </c>
      <c r="J7" s="617"/>
      <c r="K7" s="617"/>
      <c r="L7" s="617"/>
      <c r="M7" s="617"/>
      <c r="N7" s="618" t="s">
        <v>322</v>
      </c>
      <c r="O7" s="619"/>
      <c r="P7" s="618" t="s">
        <v>323</v>
      </c>
      <c r="Q7" s="609" t="s">
        <v>392</v>
      </c>
      <c r="R7" s="585" t="s">
        <v>403</v>
      </c>
      <c r="S7" s="581" t="s">
        <v>419</v>
      </c>
      <c r="T7" s="581" t="s">
        <v>465</v>
      </c>
      <c r="U7" s="581" t="s">
        <v>524</v>
      </c>
      <c r="V7" s="128"/>
      <c r="W7" s="128"/>
      <c r="X7" s="128"/>
    </row>
    <row r="8" spans="1:40" ht="15.6">
      <c r="B8" s="614"/>
      <c r="C8" s="600" t="s">
        <v>504</v>
      </c>
      <c r="D8" s="600"/>
      <c r="E8" s="600"/>
      <c r="F8" s="600"/>
      <c r="G8" s="600"/>
      <c r="H8" s="600"/>
      <c r="I8" s="600" t="s">
        <v>461</v>
      </c>
      <c r="J8" s="600"/>
      <c r="K8" s="600"/>
      <c r="L8" s="600"/>
      <c r="M8" s="600"/>
      <c r="N8" s="620"/>
      <c r="O8" s="620"/>
      <c r="P8" s="581"/>
      <c r="Q8" s="610"/>
      <c r="R8" s="585"/>
      <c r="S8" s="581"/>
      <c r="T8" s="581"/>
      <c r="U8" s="581"/>
      <c r="V8" s="128"/>
      <c r="W8" s="128"/>
      <c r="X8" s="128"/>
      <c r="AF8" s="346"/>
    </row>
    <row r="9" spans="1:40" ht="15.6">
      <c r="B9" s="614"/>
      <c r="C9" s="582" t="s">
        <v>5</v>
      </c>
      <c r="D9" s="581" t="s">
        <v>6</v>
      </c>
      <c r="E9" s="581" t="s">
        <v>7</v>
      </c>
      <c r="F9" s="583" t="s">
        <v>9</v>
      </c>
      <c r="G9" s="584"/>
      <c r="H9" s="585"/>
      <c r="I9" s="581" t="s">
        <v>8</v>
      </c>
      <c r="J9" s="621" t="s">
        <v>6</v>
      </c>
      <c r="K9" s="624" t="s">
        <v>9</v>
      </c>
      <c r="L9" s="581" t="s">
        <v>7</v>
      </c>
      <c r="M9" s="581" t="s">
        <v>415</v>
      </c>
      <c r="N9" s="588" t="s">
        <v>10</v>
      </c>
      <c r="O9" s="589" t="s">
        <v>324</v>
      </c>
      <c r="P9" s="581"/>
      <c r="Q9" s="610"/>
      <c r="R9" s="585"/>
      <c r="S9" s="581"/>
      <c r="T9" s="581"/>
      <c r="U9" s="581"/>
      <c r="V9" s="128"/>
      <c r="W9" s="128"/>
      <c r="X9" s="128"/>
      <c r="AF9" s="345"/>
    </row>
    <row r="10" spans="1:40" ht="15.6">
      <c r="B10" s="614"/>
      <c r="C10" s="601"/>
      <c r="D10" s="581"/>
      <c r="E10" s="581"/>
      <c r="F10" s="593" t="s">
        <v>11</v>
      </c>
      <c r="G10" s="596" t="s">
        <v>12</v>
      </c>
      <c r="H10" s="581" t="s">
        <v>506</v>
      </c>
      <c r="I10" s="581"/>
      <c r="J10" s="621"/>
      <c r="K10" s="624"/>
      <c r="L10" s="581"/>
      <c r="M10" s="581"/>
      <c r="N10" s="588"/>
      <c r="O10" s="591"/>
      <c r="P10" s="581"/>
      <c r="Q10" s="610"/>
      <c r="R10" s="585"/>
      <c r="S10" s="581"/>
      <c r="T10" s="581"/>
      <c r="U10" s="581"/>
      <c r="V10" s="128"/>
      <c r="W10" s="128"/>
      <c r="X10" s="128"/>
      <c r="Y10" s="344"/>
      <c r="Z10" s="344" t="s">
        <v>11</v>
      </c>
      <c r="AA10" s="344"/>
      <c r="AB10" s="344"/>
      <c r="AC10" s="344"/>
      <c r="AD10" s="344"/>
      <c r="AE10" s="344"/>
      <c r="AF10" s="345"/>
      <c r="AG10" s="344"/>
      <c r="AH10" s="344" t="s">
        <v>12</v>
      </c>
      <c r="AI10" s="344"/>
      <c r="AJ10" s="344"/>
      <c r="AK10" s="344"/>
      <c r="AL10" s="344"/>
      <c r="AM10" s="344"/>
    </row>
    <row r="11" spans="1:40" ht="15.6">
      <c r="B11" s="615"/>
      <c r="C11" s="601"/>
      <c r="D11" s="582"/>
      <c r="E11" s="582"/>
      <c r="F11" s="594"/>
      <c r="G11" s="597"/>
      <c r="H11" s="582"/>
      <c r="I11" s="582"/>
      <c r="J11" s="622"/>
      <c r="K11" s="625"/>
      <c r="L11" s="582"/>
      <c r="M11" s="582"/>
      <c r="N11" s="589"/>
      <c r="O11" s="591"/>
      <c r="P11" s="582"/>
      <c r="Q11" s="611"/>
      <c r="R11" s="599"/>
      <c r="S11" s="582"/>
      <c r="T11" s="582"/>
      <c r="U11" s="582"/>
      <c r="V11" s="128"/>
      <c r="W11" s="128"/>
      <c r="X11" s="128"/>
      <c r="Y11" s="342" t="s">
        <v>406</v>
      </c>
      <c r="Z11" s="342" t="s">
        <v>407</v>
      </c>
      <c r="AA11" s="342" t="s">
        <v>408</v>
      </c>
      <c r="AB11" s="342" t="s">
        <v>409</v>
      </c>
      <c r="AC11" s="342" t="s">
        <v>410</v>
      </c>
      <c r="AD11" s="342" t="s">
        <v>411</v>
      </c>
      <c r="AE11" s="342" t="s">
        <v>412</v>
      </c>
      <c r="AF11" s="343"/>
      <c r="AG11" s="342" t="s">
        <v>406</v>
      </c>
      <c r="AH11" s="342" t="s">
        <v>407</v>
      </c>
      <c r="AI11" s="342" t="s">
        <v>408</v>
      </c>
      <c r="AJ11" s="342" t="s">
        <v>409</v>
      </c>
      <c r="AK11" s="342" t="s">
        <v>410</v>
      </c>
      <c r="AL11" s="342" t="s">
        <v>413</v>
      </c>
      <c r="AM11" s="342" t="s">
        <v>412</v>
      </c>
    </row>
    <row r="12" spans="1:40" ht="15.6">
      <c r="B12" s="616"/>
      <c r="C12" s="602"/>
      <c r="D12" s="603"/>
      <c r="E12" s="603"/>
      <c r="F12" s="595"/>
      <c r="G12" s="598"/>
      <c r="H12" s="603"/>
      <c r="I12" s="603"/>
      <c r="J12" s="623"/>
      <c r="K12" s="626"/>
      <c r="L12" s="603"/>
      <c r="M12" s="603"/>
      <c r="N12" s="590"/>
      <c r="O12" s="592"/>
      <c r="P12" s="603"/>
      <c r="Q12" s="612"/>
      <c r="R12" s="585"/>
      <c r="S12" s="581"/>
      <c r="T12" s="581"/>
      <c r="U12" s="581"/>
      <c r="V12" s="128"/>
      <c r="W12" s="128"/>
      <c r="X12" s="128"/>
      <c r="Y12" s="342">
        <f t="shared" ref="Y12:AE12" si="0">SUM(Y13:Y185)</f>
        <v>7</v>
      </c>
      <c r="Z12" s="342">
        <f t="shared" si="0"/>
        <v>30</v>
      </c>
      <c r="AA12" s="342">
        <f t="shared" si="0"/>
        <v>20</v>
      </c>
      <c r="AB12" s="342">
        <f t="shared" si="0"/>
        <v>18</v>
      </c>
      <c r="AC12" s="342">
        <f t="shared" si="0"/>
        <v>11</v>
      </c>
      <c r="AD12" s="342">
        <f t="shared" si="0"/>
        <v>3</v>
      </c>
      <c r="AE12" s="342">
        <f t="shared" si="0"/>
        <v>1</v>
      </c>
      <c r="AF12" s="343">
        <f>SUM(Y12:AE12)</f>
        <v>90</v>
      </c>
      <c r="AG12" s="342">
        <f t="shared" ref="AG12:AM12" si="1">SUM(AG13:AG186)</f>
        <v>1</v>
      </c>
      <c r="AH12" s="342">
        <f t="shared" si="1"/>
        <v>3</v>
      </c>
      <c r="AI12" s="342">
        <f t="shared" si="1"/>
        <v>7</v>
      </c>
      <c r="AJ12" s="342">
        <f t="shared" si="1"/>
        <v>11</v>
      </c>
      <c r="AK12" s="342">
        <f t="shared" si="1"/>
        <v>10</v>
      </c>
      <c r="AL12" s="342">
        <f t="shared" si="1"/>
        <v>0</v>
      </c>
      <c r="AM12" s="342">
        <f t="shared" si="1"/>
        <v>0</v>
      </c>
      <c r="AN12" s="282">
        <f>SUM(AG12:AM12)</f>
        <v>32</v>
      </c>
    </row>
    <row r="13" spans="1:40" ht="15.6">
      <c r="A13" s="279" t="str">
        <f t="shared" ref="A13:A76" si="2">I13&amp;".."&amp;D13</f>
        <v>8..331</v>
      </c>
      <c r="B13" s="330">
        <f>IF(C13&lt;&gt;"",SUBTOTAL(103,$C$13:C13),"")</f>
        <v>1</v>
      </c>
      <c r="C13" s="332" t="s">
        <v>377</v>
      </c>
      <c r="D13" s="325" t="s">
        <v>67</v>
      </c>
      <c r="E13" s="519" t="s">
        <v>55</v>
      </c>
      <c r="F13" s="326">
        <v>0</v>
      </c>
      <c r="G13" s="326">
        <v>1517</v>
      </c>
      <c r="H13" s="326">
        <v>925.7</v>
      </c>
      <c r="I13" s="325">
        <v>8</v>
      </c>
      <c r="J13" s="324" t="s">
        <v>67</v>
      </c>
      <c r="K13" s="323">
        <v>1006.5</v>
      </c>
      <c r="L13" s="321" t="s">
        <v>420</v>
      </c>
      <c r="M13" s="321" t="s">
        <v>397</v>
      </c>
      <c r="N13" s="322"/>
      <c r="O13" s="321"/>
      <c r="P13" s="321" t="s">
        <v>494</v>
      </c>
      <c r="Q13" s="441" t="s">
        <v>451</v>
      </c>
      <c r="R13" s="312"/>
      <c r="S13" s="308"/>
      <c r="T13" s="308">
        <f>H13</f>
        <v>925.7</v>
      </c>
      <c r="U13" s="308"/>
      <c r="V13" s="295" t="e">
        <f>VLOOKUP(A13,#REF!,27,0)</f>
        <v>#REF!</v>
      </c>
      <c r="W13" s="294" t="e">
        <f>EXACT(V13,C13)</f>
        <v>#REF!</v>
      </c>
      <c r="X13" s="305">
        <f>VLOOKUP(A13,'[179]TK1+2 dot3'!A$13:X$132,22,0)</f>
        <v>0</v>
      </c>
      <c r="Y13" s="319">
        <f t="shared" ref="Y13:Y76" si="3">IF(AND($F13&gt;0,$F13&lt;=100),1,0)</f>
        <v>0</v>
      </c>
      <c r="Z13" s="319">
        <f t="shared" ref="Z13:Z76" si="4">IF(AND($F13&gt;100,$F13&lt;=300),1,0)</f>
        <v>0</v>
      </c>
      <c r="AA13" s="319">
        <f t="shared" ref="AA13:AA76" si="5">IF(AND($F13&gt;300,$F13&lt;=500),1,0)</f>
        <v>0</v>
      </c>
      <c r="AB13" s="319">
        <f t="shared" ref="AB13:AB76" si="6">IF(AND($F13&gt;500,$F13&lt;=1000),1,0)</f>
        <v>0</v>
      </c>
      <c r="AC13" s="319">
        <f t="shared" ref="AC13:AC76" si="7">IF(AND($F13&gt;1000,$F13&lt;=3000),1,0)</f>
        <v>0</v>
      </c>
      <c r="AD13" s="319">
        <f t="shared" ref="AD13:AD76" si="8">IF(AND($F13&gt;3000,$F13&lt;=10000),1,0)</f>
        <v>0</v>
      </c>
      <c r="AE13" s="319">
        <f t="shared" ref="AE13:AE76" si="9">IF(AND($F13&gt;10000,$F13&lt;=100000),1,0)</f>
        <v>0</v>
      </c>
      <c r="AG13" s="319">
        <f t="shared" ref="AG13:AG76" si="10">IF(AND(G13&lt;=100,G13&gt;0),1,0)</f>
        <v>0</v>
      </c>
      <c r="AH13" s="319">
        <f t="shared" ref="AH13:AH76" si="11">IF(AND($G13&gt;100,$G13&lt;=300),1,0)</f>
        <v>0</v>
      </c>
      <c r="AI13" s="319">
        <f t="shared" ref="AI13:AI76" si="12">IF(AND($G13&gt;300,$G13&lt;=500),1,0)</f>
        <v>0</v>
      </c>
      <c r="AJ13" s="319">
        <f t="shared" ref="AJ13:AJ76" si="13">IF(AND($G13&gt;500,$G13&lt;=1000),1,0)</f>
        <v>0</v>
      </c>
      <c r="AK13" s="319">
        <f t="shared" ref="AK13:AK76" si="14">IF(AND($G13&gt;1000,$G13&lt;=3000),1,0)</f>
        <v>1</v>
      </c>
      <c r="AL13" s="319">
        <f t="shared" ref="AL13:AL76" si="15">IF(AND($G13&gt;3000,$G13&lt;=10000),1,0)</f>
        <v>0</v>
      </c>
      <c r="AM13" s="319">
        <f t="shared" ref="AM13:AM76" si="16">IF(AND($G13&gt;10000,$G13&lt;=100000),1,0)</f>
        <v>0</v>
      </c>
    </row>
    <row r="14" spans="1:40" ht="15.6">
      <c r="A14" s="279" t="str">
        <f t="shared" si="2"/>
        <v>8..377</v>
      </c>
      <c r="B14" s="330">
        <f>IF(C14&lt;&gt;"",SUBTOTAL(103,$C$13:C14),"")</f>
        <v>2</v>
      </c>
      <c r="C14" s="332" t="s">
        <v>377</v>
      </c>
      <c r="D14" s="325" t="s">
        <v>69</v>
      </c>
      <c r="E14" s="519" t="s">
        <v>55</v>
      </c>
      <c r="F14" s="326">
        <v>0</v>
      </c>
      <c r="G14" s="326">
        <v>1374</v>
      </c>
      <c r="H14" s="326">
        <v>1223</v>
      </c>
      <c r="I14" s="325">
        <v>8</v>
      </c>
      <c r="J14" s="324" t="s">
        <v>69</v>
      </c>
      <c r="K14" s="323">
        <v>659.5</v>
      </c>
      <c r="L14" s="321" t="s">
        <v>421</v>
      </c>
      <c r="M14" s="321" t="s">
        <v>397</v>
      </c>
      <c r="N14" s="322"/>
      <c r="O14" s="321"/>
      <c r="P14" s="321" t="s">
        <v>493</v>
      </c>
      <c r="Q14" s="441" t="s">
        <v>451</v>
      </c>
      <c r="R14" s="312"/>
      <c r="S14" s="308"/>
      <c r="T14" s="308">
        <f>H14</f>
        <v>1223</v>
      </c>
      <c r="U14" s="308"/>
      <c r="V14" s="295" t="e">
        <f>VLOOKUP(A14,#REF!,27,0)</f>
        <v>#REF!</v>
      </c>
      <c r="W14" s="294" t="e">
        <f t="shared" ref="W14:W77" si="17">EXACT(V14,C14)</f>
        <v>#REF!</v>
      </c>
      <c r="X14" s="305">
        <f>VLOOKUP(A14,'[179]TK1+2 dot3'!A$13:X$132,22,0)</f>
        <v>0</v>
      </c>
      <c r="Y14" s="319">
        <f t="shared" si="3"/>
        <v>0</v>
      </c>
      <c r="Z14" s="319">
        <f t="shared" si="4"/>
        <v>0</v>
      </c>
      <c r="AA14" s="319">
        <f t="shared" si="5"/>
        <v>0</v>
      </c>
      <c r="AB14" s="319">
        <f t="shared" si="6"/>
        <v>0</v>
      </c>
      <c r="AC14" s="319">
        <f t="shared" si="7"/>
        <v>0</v>
      </c>
      <c r="AD14" s="319">
        <f t="shared" si="8"/>
        <v>0</v>
      </c>
      <c r="AE14" s="319">
        <f t="shared" si="9"/>
        <v>0</v>
      </c>
      <c r="AG14" s="319">
        <f t="shared" si="10"/>
        <v>0</v>
      </c>
      <c r="AH14" s="319">
        <f t="shared" si="11"/>
        <v>0</v>
      </c>
      <c r="AI14" s="319">
        <f t="shared" si="12"/>
        <v>0</v>
      </c>
      <c r="AJ14" s="319">
        <f t="shared" si="13"/>
        <v>0</v>
      </c>
      <c r="AK14" s="319">
        <f t="shared" si="14"/>
        <v>1</v>
      </c>
      <c r="AL14" s="319">
        <f t="shared" si="15"/>
        <v>0</v>
      </c>
      <c r="AM14" s="319">
        <f t="shared" si="16"/>
        <v>0</v>
      </c>
    </row>
    <row r="15" spans="1:40" ht="15.6">
      <c r="A15" s="279" t="str">
        <f t="shared" si="2"/>
        <v>8..589</v>
      </c>
      <c r="B15" s="330">
        <f>IF(C15&lt;&gt;"",SUBTOTAL(103,$C$13:C15),"")</f>
        <v>3</v>
      </c>
      <c r="C15" s="329" t="s">
        <v>432</v>
      </c>
      <c r="D15" s="325" t="s">
        <v>88</v>
      </c>
      <c r="E15" s="519" t="s">
        <v>64</v>
      </c>
      <c r="F15" s="326">
        <v>316</v>
      </c>
      <c r="G15" s="326">
        <v>0</v>
      </c>
      <c r="H15" s="326">
        <v>285.60000000000002</v>
      </c>
      <c r="I15" s="325" t="s">
        <v>56</v>
      </c>
      <c r="J15" s="324" t="s">
        <v>88</v>
      </c>
      <c r="K15" s="322">
        <v>316</v>
      </c>
      <c r="L15" s="321" t="s">
        <v>64</v>
      </c>
      <c r="M15" s="321" t="s">
        <v>435</v>
      </c>
      <c r="N15" s="322"/>
      <c r="O15" s="321"/>
      <c r="P15" s="321" t="s">
        <v>381</v>
      </c>
      <c r="Q15" s="441" t="s">
        <v>451</v>
      </c>
      <c r="R15" s="312"/>
      <c r="S15" s="308"/>
      <c r="T15" s="308">
        <f>H15</f>
        <v>285.60000000000002</v>
      </c>
      <c r="U15" s="308"/>
      <c r="V15" s="295" t="e">
        <f>VLOOKUP(A15,#REF!,27,0)</f>
        <v>#REF!</v>
      </c>
      <c r="W15" s="294" t="e">
        <f t="shared" si="17"/>
        <v>#REF!</v>
      </c>
      <c r="X15" s="305">
        <f>VLOOKUP(A15,'[179]TK1+2 dot3'!A$13:X$132,22,0)</f>
        <v>0</v>
      </c>
      <c r="Y15" s="319">
        <f t="shared" si="3"/>
        <v>0</v>
      </c>
      <c r="Z15" s="319">
        <f t="shared" si="4"/>
        <v>0</v>
      </c>
      <c r="AA15" s="319">
        <f t="shared" si="5"/>
        <v>1</v>
      </c>
      <c r="AB15" s="319">
        <f t="shared" si="6"/>
        <v>0</v>
      </c>
      <c r="AC15" s="319">
        <f t="shared" si="7"/>
        <v>0</v>
      </c>
      <c r="AD15" s="319">
        <f t="shared" si="8"/>
        <v>0</v>
      </c>
      <c r="AE15" s="319">
        <f t="shared" si="9"/>
        <v>0</v>
      </c>
      <c r="AG15" s="319">
        <f t="shared" si="10"/>
        <v>0</v>
      </c>
      <c r="AH15" s="319">
        <f t="shared" si="11"/>
        <v>0</v>
      </c>
      <c r="AI15" s="319">
        <f t="shared" si="12"/>
        <v>0</v>
      </c>
      <c r="AJ15" s="319">
        <f t="shared" si="13"/>
        <v>0</v>
      </c>
      <c r="AK15" s="319">
        <f t="shared" si="14"/>
        <v>0</v>
      </c>
      <c r="AL15" s="319">
        <f t="shared" si="15"/>
        <v>0</v>
      </c>
      <c r="AM15" s="319">
        <f t="shared" si="16"/>
        <v>0</v>
      </c>
    </row>
    <row r="16" spans="1:40" ht="15.6">
      <c r="A16" s="279" t="str">
        <f t="shared" si="2"/>
        <v>8..672</v>
      </c>
      <c r="B16" s="330">
        <f>IF(C16&lt;&gt;"",SUBTOTAL(103,$C$13:C16),"")</f>
        <v>4</v>
      </c>
      <c r="C16" s="329" t="s">
        <v>377</v>
      </c>
      <c r="D16" s="325" t="s">
        <v>95</v>
      </c>
      <c r="E16" s="522" t="s">
        <v>55</v>
      </c>
      <c r="F16" s="326">
        <v>83</v>
      </c>
      <c r="G16" s="326">
        <v>0</v>
      </c>
      <c r="H16" s="326">
        <v>83</v>
      </c>
      <c r="I16" s="325" t="s">
        <v>56</v>
      </c>
      <c r="J16" s="324" t="s">
        <v>95</v>
      </c>
      <c r="K16" s="322">
        <v>83</v>
      </c>
      <c r="L16" s="321" t="s">
        <v>96</v>
      </c>
      <c r="M16" s="321" t="s">
        <v>397</v>
      </c>
      <c r="N16" s="322"/>
      <c r="O16" s="321"/>
      <c r="P16" s="321"/>
      <c r="Q16" s="441" t="s">
        <v>451</v>
      </c>
      <c r="R16" s="312"/>
      <c r="S16" s="308"/>
      <c r="T16" s="308">
        <f t="shared" ref="T16:T26" si="18">H16</f>
        <v>83</v>
      </c>
      <c r="U16" s="308"/>
      <c r="V16" s="295" t="e">
        <f>VLOOKUP(A16,#REF!,27,0)</f>
        <v>#REF!</v>
      </c>
      <c r="W16" s="294" t="e">
        <f t="shared" si="17"/>
        <v>#REF!</v>
      </c>
      <c r="X16" s="305">
        <f>VLOOKUP(A16,'[179]TK1+2 dot3'!A$13:X$132,22,0)</f>
        <v>1</v>
      </c>
      <c r="Y16" s="319">
        <f t="shared" si="3"/>
        <v>1</v>
      </c>
      <c r="Z16" s="319">
        <f t="shared" si="4"/>
        <v>0</v>
      </c>
      <c r="AA16" s="319">
        <f t="shared" si="5"/>
        <v>0</v>
      </c>
      <c r="AB16" s="319">
        <f t="shared" si="6"/>
        <v>0</v>
      </c>
      <c r="AC16" s="319">
        <f t="shared" si="7"/>
        <v>0</v>
      </c>
      <c r="AD16" s="319">
        <f t="shared" si="8"/>
        <v>0</v>
      </c>
      <c r="AE16" s="319">
        <f t="shared" si="9"/>
        <v>0</v>
      </c>
      <c r="AG16" s="319">
        <f t="shared" si="10"/>
        <v>0</v>
      </c>
      <c r="AH16" s="319">
        <f t="shared" si="11"/>
        <v>0</v>
      </c>
      <c r="AI16" s="319">
        <f t="shared" si="12"/>
        <v>0</v>
      </c>
      <c r="AJ16" s="319">
        <f t="shared" si="13"/>
        <v>0</v>
      </c>
      <c r="AK16" s="319">
        <f t="shared" si="14"/>
        <v>0</v>
      </c>
      <c r="AL16" s="319">
        <f t="shared" si="15"/>
        <v>0</v>
      </c>
      <c r="AM16" s="319">
        <f t="shared" si="16"/>
        <v>0</v>
      </c>
    </row>
    <row r="17" spans="1:39" ht="15.6">
      <c r="A17" s="279" t="str">
        <f t="shared" si="2"/>
        <v>8..673</v>
      </c>
      <c r="B17" s="330">
        <f>IF(C17&lt;&gt;"",SUBTOTAL(103,$C$13:C17),"")</f>
        <v>5</v>
      </c>
      <c r="C17" s="329" t="s">
        <v>377</v>
      </c>
      <c r="D17" s="325" t="s">
        <v>97</v>
      </c>
      <c r="E17" s="522" t="s">
        <v>96</v>
      </c>
      <c r="F17" s="326">
        <v>115</v>
      </c>
      <c r="G17" s="326">
        <v>0</v>
      </c>
      <c r="H17" s="326">
        <v>115</v>
      </c>
      <c r="I17" s="325" t="s">
        <v>56</v>
      </c>
      <c r="J17" s="324" t="s">
        <v>97</v>
      </c>
      <c r="K17" s="322">
        <v>115</v>
      </c>
      <c r="L17" s="321" t="s">
        <v>96</v>
      </c>
      <c r="M17" s="321" t="s">
        <v>397</v>
      </c>
      <c r="N17" s="322"/>
      <c r="O17" s="321"/>
      <c r="P17" s="321"/>
      <c r="Q17" s="441" t="s">
        <v>451</v>
      </c>
      <c r="R17" s="312"/>
      <c r="S17" s="308"/>
      <c r="T17" s="308">
        <f t="shared" si="18"/>
        <v>115</v>
      </c>
      <c r="U17" s="308"/>
      <c r="V17" s="295" t="e">
        <f>VLOOKUP(A17,#REF!,27,0)</f>
        <v>#REF!</v>
      </c>
      <c r="W17" s="294" t="e">
        <f t="shared" si="17"/>
        <v>#REF!</v>
      </c>
      <c r="X17" s="305">
        <f>VLOOKUP(A17,'[179]TK1+2 dot3'!A$13:X$132,22,0)</f>
        <v>1</v>
      </c>
      <c r="Y17" s="319">
        <f t="shared" si="3"/>
        <v>0</v>
      </c>
      <c r="Z17" s="319">
        <f t="shared" si="4"/>
        <v>1</v>
      </c>
      <c r="AA17" s="319">
        <f t="shared" si="5"/>
        <v>0</v>
      </c>
      <c r="AB17" s="319">
        <f t="shared" si="6"/>
        <v>0</v>
      </c>
      <c r="AC17" s="319">
        <f t="shared" si="7"/>
        <v>0</v>
      </c>
      <c r="AD17" s="319">
        <f t="shared" si="8"/>
        <v>0</v>
      </c>
      <c r="AE17" s="319">
        <f t="shared" si="9"/>
        <v>0</v>
      </c>
      <c r="AG17" s="319">
        <f t="shared" si="10"/>
        <v>0</v>
      </c>
      <c r="AH17" s="319">
        <f t="shared" si="11"/>
        <v>0</v>
      </c>
      <c r="AI17" s="319">
        <f t="shared" si="12"/>
        <v>0</v>
      </c>
      <c r="AJ17" s="319">
        <f t="shared" si="13"/>
        <v>0</v>
      </c>
      <c r="AK17" s="319">
        <f t="shared" si="14"/>
        <v>0</v>
      </c>
      <c r="AL17" s="319">
        <f t="shared" si="15"/>
        <v>0</v>
      </c>
      <c r="AM17" s="319">
        <f t="shared" si="16"/>
        <v>0</v>
      </c>
    </row>
    <row r="18" spans="1:39" ht="15.6">
      <c r="A18" s="279" t="str">
        <f t="shared" si="2"/>
        <v>8..674</v>
      </c>
      <c r="B18" s="330">
        <f>IF(C18&lt;&gt;"",SUBTOTAL(103,$C$13:C18),"")</f>
        <v>6</v>
      </c>
      <c r="C18" s="329" t="s">
        <v>377</v>
      </c>
      <c r="D18" s="325" t="s">
        <v>98</v>
      </c>
      <c r="E18" s="522" t="s">
        <v>96</v>
      </c>
      <c r="F18" s="326">
        <v>412</v>
      </c>
      <c r="G18" s="326">
        <v>0</v>
      </c>
      <c r="H18" s="326">
        <v>412</v>
      </c>
      <c r="I18" s="325" t="s">
        <v>56</v>
      </c>
      <c r="J18" s="324" t="s">
        <v>98</v>
      </c>
      <c r="K18" s="322">
        <v>412</v>
      </c>
      <c r="L18" s="321" t="s">
        <v>96</v>
      </c>
      <c r="M18" s="321" t="s">
        <v>397</v>
      </c>
      <c r="N18" s="322"/>
      <c r="O18" s="321"/>
      <c r="P18" s="321"/>
      <c r="Q18" s="441" t="s">
        <v>451</v>
      </c>
      <c r="R18" s="312"/>
      <c r="S18" s="308"/>
      <c r="T18" s="308">
        <f t="shared" si="18"/>
        <v>412</v>
      </c>
      <c r="U18" s="308"/>
      <c r="V18" s="295" t="e">
        <f>VLOOKUP(A18,#REF!,27,0)</f>
        <v>#REF!</v>
      </c>
      <c r="W18" s="294" t="e">
        <f t="shared" si="17"/>
        <v>#REF!</v>
      </c>
      <c r="X18" s="305">
        <f>VLOOKUP(A18,'[179]TK1+2 dot3'!A$13:X$132,22,0)</f>
        <v>1</v>
      </c>
      <c r="Y18" s="319">
        <f t="shared" si="3"/>
        <v>0</v>
      </c>
      <c r="Z18" s="319">
        <f t="shared" si="4"/>
        <v>0</v>
      </c>
      <c r="AA18" s="319">
        <f t="shared" si="5"/>
        <v>1</v>
      </c>
      <c r="AB18" s="319">
        <f t="shared" si="6"/>
        <v>0</v>
      </c>
      <c r="AC18" s="319">
        <f t="shared" si="7"/>
        <v>0</v>
      </c>
      <c r="AD18" s="319">
        <f t="shared" si="8"/>
        <v>0</v>
      </c>
      <c r="AE18" s="319">
        <f t="shared" si="9"/>
        <v>0</v>
      </c>
      <c r="AG18" s="319">
        <f t="shared" si="10"/>
        <v>0</v>
      </c>
      <c r="AH18" s="319">
        <f t="shared" si="11"/>
        <v>0</v>
      </c>
      <c r="AI18" s="319">
        <f t="shared" si="12"/>
        <v>0</v>
      </c>
      <c r="AJ18" s="319">
        <f t="shared" si="13"/>
        <v>0</v>
      </c>
      <c r="AK18" s="319">
        <f t="shared" si="14"/>
        <v>0</v>
      </c>
      <c r="AL18" s="319">
        <f t="shared" si="15"/>
        <v>0</v>
      </c>
      <c r="AM18" s="319">
        <f t="shared" si="16"/>
        <v>0</v>
      </c>
    </row>
    <row r="19" spans="1:39" ht="15.6">
      <c r="A19" s="279" t="str">
        <f t="shared" si="2"/>
        <v>8..675</v>
      </c>
      <c r="B19" s="330">
        <f>IF(C19&lt;&gt;"",SUBTOTAL(103,$C$13:C19),"")</f>
        <v>7</v>
      </c>
      <c r="C19" s="329" t="s">
        <v>377</v>
      </c>
      <c r="D19" s="325" t="s">
        <v>99</v>
      </c>
      <c r="E19" s="522" t="s">
        <v>96</v>
      </c>
      <c r="F19" s="326">
        <v>214</v>
      </c>
      <c r="G19" s="326">
        <v>0</v>
      </c>
      <c r="H19" s="326">
        <v>110</v>
      </c>
      <c r="I19" s="325" t="s">
        <v>56</v>
      </c>
      <c r="J19" s="324" t="s">
        <v>99</v>
      </c>
      <c r="K19" s="322">
        <v>214</v>
      </c>
      <c r="L19" s="321" t="s">
        <v>96</v>
      </c>
      <c r="M19" s="321" t="s">
        <v>397</v>
      </c>
      <c r="N19" s="322"/>
      <c r="O19" s="321"/>
      <c r="P19" s="321"/>
      <c r="Q19" s="441" t="s">
        <v>451</v>
      </c>
      <c r="R19" s="312"/>
      <c r="S19" s="308"/>
      <c r="T19" s="308">
        <f t="shared" si="18"/>
        <v>110</v>
      </c>
      <c r="U19" s="308"/>
      <c r="V19" s="295" t="e">
        <f>VLOOKUP(A19,#REF!,27,0)</f>
        <v>#REF!</v>
      </c>
      <c r="W19" s="294" t="e">
        <f t="shared" si="17"/>
        <v>#REF!</v>
      </c>
      <c r="X19" s="305">
        <f>VLOOKUP(A19,'[179]TK1+2 dot3'!A$13:X$132,22,0)</f>
        <v>1</v>
      </c>
      <c r="Y19" s="319">
        <f t="shared" si="3"/>
        <v>0</v>
      </c>
      <c r="Z19" s="319">
        <f t="shared" si="4"/>
        <v>1</v>
      </c>
      <c r="AA19" s="319">
        <f t="shared" si="5"/>
        <v>0</v>
      </c>
      <c r="AB19" s="319">
        <f t="shared" si="6"/>
        <v>0</v>
      </c>
      <c r="AC19" s="319">
        <f t="shared" si="7"/>
        <v>0</v>
      </c>
      <c r="AD19" s="319">
        <f t="shared" si="8"/>
        <v>0</v>
      </c>
      <c r="AE19" s="319">
        <f t="shared" si="9"/>
        <v>0</v>
      </c>
      <c r="AG19" s="319">
        <f t="shared" si="10"/>
        <v>0</v>
      </c>
      <c r="AH19" s="319">
        <f t="shared" si="11"/>
        <v>0</v>
      </c>
      <c r="AI19" s="319">
        <f t="shared" si="12"/>
        <v>0</v>
      </c>
      <c r="AJ19" s="319">
        <f t="shared" si="13"/>
        <v>0</v>
      </c>
      <c r="AK19" s="319">
        <f t="shared" si="14"/>
        <v>0</v>
      </c>
      <c r="AL19" s="319">
        <f t="shared" si="15"/>
        <v>0</v>
      </c>
      <c r="AM19" s="319">
        <f t="shared" si="16"/>
        <v>0</v>
      </c>
    </row>
    <row r="20" spans="1:39" ht="15.6">
      <c r="A20" s="279" t="str">
        <f t="shared" si="2"/>
        <v>8..677</v>
      </c>
      <c r="B20" s="330">
        <f>IF(C20&lt;&gt;"",SUBTOTAL(103,$C$13:C20),"")</f>
        <v>8</v>
      </c>
      <c r="C20" s="329" t="s">
        <v>377</v>
      </c>
      <c r="D20" s="325" t="s">
        <v>100</v>
      </c>
      <c r="E20" s="522" t="s">
        <v>96</v>
      </c>
      <c r="F20" s="326">
        <v>977</v>
      </c>
      <c r="G20" s="326">
        <v>0</v>
      </c>
      <c r="H20" s="326">
        <v>662</v>
      </c>
      <c r="I20" s="325" t="s">
        <v>56</v>
      </c>
      <c r="J20" s="324" t="s">
        <v>100</v>
      </c>
      <c r="K20" s="322">
        <v>977</v>
      </c>
      <c r="L20" s="321" t="s">
        <v>96</v>
      </c>
      <c r="M20" s="321" t="s">
        <v>397</v>
      </c>
      <c r="N20" s="322"/>
      <c r="O20" s="321"/>
      <c r="P20" s="321"/>
      <c r="Q20" s="441" t="s">
        <v>451</v>
      </c>
      <c r="R20" s="312"/>
      <c r="S20" s="308"/>
      <c r="T20" s="308">
        <f t="shared" si="18"/>
        <v>662</v>
      </c>
      <c r="U20" s="308"/>
      <c r="V20" s="295" t="e">
        <f>VLOOKUP(A20,#REF!,27,0)</f>
        <v>#REF!</v>
      </c>
      <c r="W20" s="294" t="e">
        <f t="shared" si="17"/>
        <v>#REF!</v>
      </c>
      <c r="X20" s="305">
        <f>VLOOKUP(A20,'[179]TK1+2 dot3'!A$13:X$132,22,0)</f>
        <v>1</v>
      </c>
      <c r="Y20" s="319">
        <f t="shared" si="3"/>
        <v>0</v>
      </c>
      <c r="Z20" s="319">
        <f t="shared" si="4"/>
        <v>0</v>
      </c>
      <c r="AA20" s="319">
        <f t="shared" si="5"/>
        <v>0</v>
      </c>
      <c r="AB20" s="319">
        <f t="shared" si="6"/>
        <v>1</v>
      </c>
      <c r="AC20" s="319">
        <f t="shared" si="7"/>
        <v>0</v>
      </c>
      <c r="AD20" s="319">
        <f t="shared" si="8"/>
        <v>0</v>
      </c>
      <c r="AE20" s="319">
        <f t="shared" si="9"/>
        <v>0</v>
      </c>
      <c r="AG20" s="319">
        <f t="shared" si="10"/>
        <v>0</v>
      </c>
      <c r="AH20" s="319">
        <f t="shared" si="11"/>
        <v>0</v>
      </c>
      <c r="AI20" s="319">
        <f t="shared" si="12"/>
        <v>0</v>
      </c>
      <c r="AJ20" s="319">
        <f t="shared" si="13"/>
        <v>0</v>
      </c>
      <c r="AK20" s="319">
        <f t="shared" si="14"/>
        <v>0</v>
      </c>
      <c r="AL20" s="319">
        <f t="shared" si="15"/>
        <v>0</v>
      </c>
      <c r="AM20" s="319">
        <f t="shared" si="16"/>
        <v>0</v>
      </c>
    </row>
    <row r="21" spans="1:39" ht="15.6">
      <c r="A21" s="279" t="str">
        <f t="shared" si="2"/>
        <v>8..685</v>
      </c>
      <c r="B21" s="330">
        <f>IF(C21&lt;&gt;"",SUBTOTAL(103,$C$13:C21),"")</f>
        <v>9</v>
      </c>
      <c r="C21" s="329" t="s">
        <v>377</v>
      </c>
      <c r="D21" s="325" t="s">
        <v>101</v>
      </c>
      <c r="E21" s="522" t="s">
        <v>96</v>
      </c>
      <c r="F21" s="326">
        <v>668</v>
      </c>
      <c r="G21" s="326">
        <v>0</v>
      </c>
      <c r="H21" s="326">
        <v>110.9</v>
      </c>
      <c r="I21" s="325" t="s">
        <v>56</v>
      </c>
      <c r="J21" s="324" t="s">
        <v>101</v>
      </c>
      <c r="K21" s="322">
        <v>668</v>
      </c>
      <c r="L21" s="321" t="s">
        <v>96</v>
      </c>
      <c r="M21" s="321" t="s">
        <v>397</v>
      </c>
      <c r="N21" s="322"/>
      <c r="O21" s="321"/>
      <c r="P21" s="321"/>
      <c r="Q21" s="441" t="s">
        <v>451</v>
      </c>
      <c r="R21" s="312"/>
      <c r="S21" s="308"/>
      <c r="T21" s="308">
        <f t="shared" si="18"/>
        <v>110.9</v>
      </c>
      <c r="U21" s="308"/>
      <c r="V21" s="295" t="e">
        <f>VLOOKUP(A21,#REF!,27,0)</f>
        <v>#REF!</v>
      </c>
      <c r="W21" s="294" t="e">
        <f t="shared" si="17"/>
        <v>#REF!</v>
      </c>
      <c r="X21" s="305">
        <f>VLOOKUP(A21,'[179]TK1+2 dot3'!A$13:X$132,22,0)</f>
        <v>1</v>
      </c>
      <c r="Y21" s="319">
        <f t="shared" si="3"/>
        <v>0</v>
      </c>
      <c r="Z21" s="319">
        <f t="shared" si="4"/>
        <v>0</v>
      </c>
      <c r="AA21" s="319">
        <f t="shared" si="5"/>
        <v>0</v>
      </c>
      <c r="AB21" s="319">
        <f t="shared" si="6"/>
        <v>1</v>
      </c>
      <c r="AC21" s="319">
        <f t="shared" si="7"/>
        <v>0</v>
      </c>
      <c r="AD21" s="319">
        <f t="shared" si="8"/>
        <v>0</v>
      </c>
      <c r="AE21" s="319">
        <f t="shared" si="9"/>
        <v>0</v>
      </c>
      <c r="AG21" s="319">
        <f t="shared" si="10"/>
        <v>0</v>
      </c>
      <c r="AH21" s="319">
        <f t="shared" si="11"/>
        <v>0</v>
      </c>
      <c r="AI21" s="319">
        <f t="shared" si="12"/>
        <v>0</v>
      </c>
      <c r="AJ21" s="319">
        <f t="shared" si="13"/>
        <v>0</v>
      </c>
      <c r="AK21" s="319">
        <f t="shared" si="14"/>
        <v>0</v>
      </c>
      <c r="AL21" s="319">
        <f t="shared" si="15"/>
        <v>0</v>
      </c>
      <c r="AM21" s="319">
        <f t="shared" si="16"/>
        <v>0</v>
      </c>
    </row>
    <row r="22" spans="1:39" ht="15.6">
      <c r="A22" s="279" t="str">
        <f t="shared" si="2"/>
        <v>8..686</v>
      </c>
      <c r="B22" s="330">
        <f>IF(C22&lt;&gt;"",SUBTOTAL(103,$C$13:C22),"")</f>
        <v>10</v>
      </c>
      <c r="C22" s="329" t="s">
        <v>377</v>
      </c>
      <c r="D22" s="325" t="s">
        <v>102</v>
      </c>
      <c r="E22" s="522" t="s">
        <v>52</v>
      </c>
      <c r="F22" s="326">
        <v>1488</v>
      </c>
      <c r="G22" s="326">
        <v>0</v>
      </c>
      <c r="H22" s="326">
        <v>716.7</v>
      </c>
      <c r="I22" s="325" t="s">
        <v>56</v>
      </c>
      <c r="J22" s="324" t="s">
        <v>102</v>
      </c>
      <c r="K22" s="322">
        <v>1488</v>
      </c>
      <c r="L22" s="321" t="s">
        <v>52</v>
      </c>
      <c r="M22" s="321" t="s">
        <v>397</v>
      </c>
      <c r="N22" s="322"/>
      <c r="O22" s="321"/>
      <c r="P22" s="321"/>
      <c r="Q22" s="441" t="s">
        <v>451</v>
      </c>
      <c r="R22" s="312"/>
      <c r="S22" s="308"/>
      <c r="T22" s="308">
        <f t="shared" si="18"/>
        <v>716.7</v>
      </c>
      <c r="U22" s="308"/>
      <c r="V22" s="295" t="e">
        <f>VLOOKUP(A22,#REF!,27,0)</f>
        <v>#REF!</v>
      </c>
      <c r="W22" s="294" t="e">
        <f t="shared" si="17"/>
        <v>#REF!</v>
      </c>
      <c r="X22" s="305">
        <f>VLOOKUP(A22,'[179]TK1+2 dot3'!A$13:X$132,22,0)</f>
        <v>1</v>
      </c>
      <c r="Y22" s="319">
        <f t="shared" si="3"/>
        <v>0</v>
      </c>
      <c r="Z22" s="319">
        <f t="shared" si="4"/>
        <v>0</v>
      </c>
      <c r="AA22" s="319">
        <f t="shared" si="5"/>
        <v>0</v>
      </c>
      <c r="AB22" s="319">
        <f t="shared" si="6"/>
        <v>0</v>
      </c>
      <c r="AC22" s="319">
        <f t="shared" si="7"/>
        <v>1</v>
      </c>
      <c r="AD22" s="319">
        <f t="shared" si="8"/>
        <v>0</v>
      </c>
      <c r="AE22" s="319">
        <f t="shared" si="9"/>
        <v>0</v>
      </c>
      <c r="AG22" s="319">
        <f t="shared" si="10"/>
        <v>0</v>
      </c>
      <c r="AH22" s="319">
        <f t="shared" si="11"/>
        <v>0</v>
      </c>
      <c r="AI22" s="319">
        <f t="shared" si="12"/>
        <v>0</v>
      </c>
      <c r="AJ22" s="319">
        <f t="shared" si="13"/>
        <v>0</v>
      </c>
      <c r="AK22" s="319">
        <f t="shared" si="14"/>
        <v>0</v>
      </c>
      <c r="AL22" s="319">
        <f t="shared" si="15"/>
        <v>0</v>
      </c>
      <c r="AM22" s="319">
        <f t="shared" si="16"/>
        <v>0</v>
      </c>
    </row>
    <row r="23" spans="1:39" ht="15.6">
      <c r="A23" s="279" t="str">
        <f t="shared" si="2"/>
        <v>8..687</v>
      </c>
      <c r="B23" s="330">
        <f>IF(C23&lt;&gt;"",SUBTOTAL(103,$C$13:C23),"")</f>
        <v>11</v>
      </c>
      <c r="C23" s="329" t="s">
        <v>377</v>
      </c>
      <c r="D23" s="325" t="s">
        <v>103</v>
      </c>
      <c r="E23" s="522" t="s">
        <v>96</v>
      </c>
      <c r="F23" s="326">
        <v>60</v>
      </c>
      <c r="G23" s="326">
        <v>0</v>
      </c>
      <c r="H23" s="326">
        <v>60</v>
      </c>
      <c r="I23" s="325" t="s">
        <v>56</v>
      </c>
      <c r="J23" s="324" t="s">
        <v>103</v>
      </c>
      <c r="K23" s="322">
        <v>60</v>
      </c>
      <c r="L23" s="321" t="s">
        <v>96</v>
      </c>
      <c r="M23" s="321" t="s">
        <v>397</v>
      </c>
      <c r="N23" s="322"/>
      <c r="O23" s="321"/>
      <c r="P23" s="321"/>
      <c r="Q23" s="441" t="s">
        <v>451</v>
      </c>
      <c r="R23" s="312"/>
      <c r="S23" s="308"/>
      <c r="T23" s="308">
        <f t="shared" si="18"/>
        <v>60</v>
      </c>
      <c r="U23" s="308"/>
      <c r="V23" s="295" t="e">
        <f>VLOOKUP(A23,#REF!,27,0)</f>
        <v>#REF!</v>
      </c>
      <c r="W23" s="294" t="e">
        <f t="shared" si="17"/>
        <v>#REF!</v>
      </c>
      <c r="X23" s="305">
        <f>VLOOKUP(A23,'[179]TK1+2 dot3'!A$13:X$132,22,0)</f>
        <v>1</v>
      </c>
      <c r="Y23" s="319">
        <f t="shared" si="3"/>
        <v>1</v>
      </c>
      <c r="Z23" s="319">
        <f t="shared" si="4"/>
        <v>0</v>
      </c>
      <c r="AA23" s="319">
        <f t="shared" si="5"/>
        <v>0</v>
      </c>
      <c r="AB23" s="319">
        <f t="shared" si="6"/>
        <v>0</v>
      </c>
      <c r="AC23" s="319">
        <f t="shared" si="7"/>
        <v>0</v>
      </c>
      <c r="AD23" s="319">
        <f t="shared" si="8"/>
        <v>0</v>
      </c>
      <c r="AE23" s="319">
        <f t="shared" si="9"/>
        <v>0</v>
      </c>
      <c r="AG23" s="319">
        <f t="shared" si="10"/>
        <v>0</v>
      </c>
      <c r="AH23" s="319">
        <f t="shared" si="11"/>
        <v>0</v>
      </c>
      <c r="AI23" s="319">
        <f t="shared" si="12"/>
        <v>0</v>
      </c>
      <c r="AJ23" s="319">
        <f t="shared" si="13"/>
        <v>0</v>
      </c>
      <c r="AK23" s="319">
        <f t="shared" si="14"/>
        <v>0</v>
      </c>
      <c r="AL23" s="319">
        <f t="shared" si="15"/>
        <v>0</v>
      </c>
      <c r="AM23" s="319">
        <f t="shared" si="16"/>
        <v>0</v>
      </c>
    </row>
    <row r="24" spans="1:39" ht="15.6">
      <c r="A24" s="279" t="str">
        <f t="shared" si="2"/>
        <v>8..688</v>
      </c>
      <c r="B24" s="330">
        <f>IF(C24&lt;&gt;"",SUBTOTAL(103,$C$13:C24),"")</f>
        <v>12</v>
      </c>
      <c r="C24" s="329" t="s">
        <v>377</v>
      </c>
      <c r="D24" s="325" t="s">
        <v>104</v>
      </c>
      <c r="E24" s="522" t="s">
        <v>96</v>
      </c>
      <c r="F24" s="326">
        <v>130</v>
      </c>
      <c r="G24" s="326">
        <v>0</v>
      </c>
      <c r="H24" s="326">
        <v>130</v>
      </c>
      <c r="I24" s="325" t="s">
        <v>56</v>
      </c>
      <c r="J24" s="324" t="s">
        <v>104</v>
      </c>
      <c r="K24" s="322">
        <v>130</v>
      </c>
      <c r="L24" s="321" t="s">
        <v>96</v>
      </c>
      <c r="M24" s="321" t="s">
        <v>397</v>
      </c>
      <c r="N24" s="322"/>
      <c r="O24" s="321"/>
      <c r="P24" s="321"/>
      <c r="Q24" s="441" t="s">
        <v>451</v>
      </c>
      <c r="R24" s="312"/>
      <c r="S24" s="308"/>
      <c r="T24" s="308">
        <f t="shared" si="18"/>
        <v>130</v>
      </c>
      <c r="U24" s="308"/>
      <c r="V24" s="295" t="e">
        <f>VLOOKUP(A24,#REF!,27,0)</f>
        <v>#REF!</v>
      </c>
      <c r="W24" s="294" t="e">
        <f t="shared" si="17"/>
        <v>#REF!</v>
      </c>
      <c r="X24" s="305">
        <f>VLOOKUP(A24,'[179]TK1+2 dot3'!A$13:X$132,22,0)</f>
        <v>1</v>
      </c>
      <c r="Y24" s="319">
        <f t="shared" si="3"/>
        <v>0</v>
      </c>
      <c r="Z24" s="319">
        <f t="shared" si="4"/>
        <v>1</v>
      </c>
      <c r="AA24" s="319">
        <f t="shared" si="5"/>
        <v>0</v>
      </c>
      <c r="AB24" s="319">
        <f t="shared" si="6"/>
        <v>0</v>
      </c>
      <c r="AC24" s="319">
        <f t="shared" si="7"/>
        <v>0</v>
      </c>
      <c r="AD24" s="319">
        <f t="shared" si="8"/>
        <v>0</v>
      </c>
      <c r="AE24" s="319">
        <f t="shared" si="9"/>
        <v>0</v>
      </c>
      <c r="AG24" s="319">
        <f t="shared" si="10"/>
        <v>0</v>
      </c>
      <c r="AH24" s="319">
        <f t="shared" si="11"/>
        <v>0</v>
      </c>
      <c r="AI24" s="319">
        <f t="shared" si="12"/>
        <v>0</v>
      </c>
      <c r="AJ24" s="319">
        <f t="shared" si="13"/>
        <v>0</v>
      </c>
      <c r="AK24" s="319">
        <f t="shared" si="14"/>
        <v>0</v>
      </c>
      <c r="AL24" s="319">
        <f t="shared" si="15"/>
        <v>0</v>
      </c>
      <c r="AM24" s="319">
        <f t="shared" si="16"/>
        <v>0</v>
      </c>
    </row>
    <row r="25" spans="1:39" ht="15.6">
      <c r="A25" s="279" t="str">
        <f t="shared" si="2"/>
        <v>8..689</v>
      </c>
      <c r="B25" s="330">
        <f>IF(C25&lt;&gt;"",SUBTOTAL(103,$C$13:C25),"")</f>
        <v>13</v>
      </c>
      <c r="C25" s="329" t="s">
        <v>377</v>
      </c>
      <c r="D25" s="325" t="s">
        <v>105</v>
      </c>
      <c r="E25" s="522" t="s">
        <v>96</v>
      </c>
      <c r="F25" s="326">
        <v>291</v>
      </c>
      <c r="G25" s="326">
        <v>0</v>
      </c>
      <c r="H25" s="326">
        <v>291</v>
      </c>
      <c r="I25" s="325" t="s">
        <v>56</v>
      </c>
      <c r="J25" s="324" t="s">
        <v>105</v>
      </c>
      <c r="K25" s="322">
        <v>291</v>
      </c>
      <c r="L25" s="321" t="s">
        <v>96</v>
      </c>
      <c r="M25" s="321" t="s">
        <v>397</v>
      </c>
      <c r="N25" s="322"/>
      <c r="O25" s="321"/>
      <c r="P25" s="321"/>
      <c r="Q25" s="441" t="s">
        <v>451</v>
      </c>
      <c r="R25" s="312"/>
      <c r="S25" s="308"/>
      <c r="T25" s="308">
        <f t="shared" si="18"/>
        <v>291</v>
      </c>
      <c r="U25" s="308"/>
      <c r="V25" s="295" t="e">
        <f>VLOOKUP(A25,#REF!,27,0)</f>
        <v>#REF!</v>
      </c>
      <c r="W25" s="294" t="e">
        <f t="shared" si="17"/>
        <v>#REF!</v>
      </c>
      <c r="X25" s="305">
        <f>VLOOKUP(A25,'[179]TK1+2 dot3'!A$13:X$132,22,0)</f>
        <v>1</v>
      </c>
      <c r="Y25" s="319">
        <f t="shared" si="3"/>
        <v>0</v>
      </c>
      <c r="Z25" s="319">
        <f t="shared" si="4"/>
        <v>1</v>
      </c>
      <c r="AA25" s="319">
        <f t="shared" si="5"/>
        <v>0</v>
      </c>
      <c r="AB25" s="319">
        <f t="shared" si="6"/>
        <v>0</v>
      </c>
      <c r="AC25" s="319">
        <f t="shared" si="7"/>
        <v>0</v>
      </c>
      <c r="AD25" s="319">
        <f t="shared" si="8"/>
        <v>0</v>
      </c>
      <c r="AE25" s="319">
        <f t="shared" si="9"/>
        <v>0</v>
      </c>
      <c r="AG25" s="319">
        <f t="shared" si="10"/>
        <v>0</v>
      </c>
      <c r="AH25" s="319">
        <f t="shared" si="11"/>
        <v>0</v>
      </c>
      <c r="AI25" s="319">
        <f t="shared" si="12"/>
        <v>0</v>
      </c>
      <c r="AJ25" s="319">
        <f t="shared" si="13"/>
        <v>0</v>
      </c>
      <c r="AK25" s="319">
        <f t="shared" si="14"/>
        <v>0</v>
      </c>
      <c r="AL25" s="319">
        <f t="shared" si="15"/>
        <v>0</v>
      </c>
      <c r="AM25" s="319">
        <f t="shared" si="16"/>
        <v>0</v>
      </c>
    </row>
    <row r="26" spans="1:39" ht="15.6">
      <c r="A26" s="279" t="str">
        <f t="shared" si="2"/>
        <v>8..728</v>
      </c>
      <c r="B26" s="330">
        <f>IF(C26&lt;&gt;"",SUBTOTAL(103,$C$13:C26),"")</f>
        <v>14</v>
      </c>
      <c r="C26" s="329" t="s">
        <v>377</v>
      </c>
      <c r="D26" s="325" t="s">
        <v>106</v>
      </c>
      <c r="E26" s="522" t="s">
        <v>52</v>
      </c>
      <c r="F26" s="326">
        <v>1030</v>
      </c>
      <c r="G26" s="326">
        <v>0</v>
      </c>
      <c r="H26" s="326">
        <v>714</v>
      </c>
      <c r="I26" s="325" t="s">
        <v>56</v>
      </c>
      <c r="J26" s="324" t="s">
        <v>106</v>
      </c>
      <c r="K26" s="322">
        <v>1030</v>
      </c>
      <c r="L26" s="321" t="s">
        <v>52</v>
      </c>
      <c r="M26" s="321" t="s">
        <v>397</v>
      </c>
      <c r="N26" s="322"/>
      <c r="O26" s="321"/>
      <c r="P26" s="321"/>
      <c r="Q26" s="441" t="s">
        <v>451</v>
      </c>
      <c r="R26" s="312"/>
      <c r="S26" s="308"/>
      <c r="T26" s="308">
        <f t="shared" si="18"/>
        <v>714</v>
      </c>
      <c r="U26" s="308"/>
      <c r="V26" s="295" t="e">
        <f>VLOOKUP(A26,#REF!,27,0)</f>
        <v>#REF!</v>
      </c>
      <c r="W26" s="294" t="e">
        <f t="shared" si="17"/>
        <v>#REF!</v>
      </c>
      <c r="X26" s="305">
        <f>VLOOKUP(A26,'[179]TK1+2 dot3'!A$13:X$132,22,0)</f>
        <v>1</v>
      </c>
      <c r="Y26" s="319">
        <f t="shared" si="3"/>
        <v>0</v>
      </c>
      <c r="Z26" s="319">
        <f t="shared" si="4"/>
        <v>0</v>
      </c>
      <c r="AA26" s="319">
        <f t="shared" si="5"/>
        <v>0</v>
      </c>
      <c r="AB26" s="319">
        <f t="shared" si="6"/>
        <v>0</v>
      </c>
      <c r="AC26" s="319">
        <f t="shared" si="7"/>
        <v>1</v>
      </c>
      <c r="AD26" s="319">
        <f t="shared" si="8"/>
        <v>0</v>
      </c>
      <c r="AE26" s="319">
        <f t="shared" si="9"/>
        <v>0</v>
      </c>
      <c r="AG26" s="319">
        <f t="shared" si="10"/>
        <v>0</v>
      </c>
      <c r="AH26" s="319">
        <f t="shared" si="11"/>
        <v>0</v>
      </c>
      <c r="AI26" s="319">
        <f t="shared" si="12"/>
        <v>0</v>
      </c>
      <c r="AJ26" s="319">
        <f t="shared" si="13"/>
        <v>0</v>
      </c>
      <c r="AK26" s="319">
        <f t="shared" si="14"/>
        <v>0</v>
      </c>
      <c r="AL26" s="319">
        <f t="shared" si="15"/>
        <v>0</v>
      </c>
      <c r="AM26" s="319">
        <f t="shared" si="16"/>
        <v>0</v>
      </c>
    </row>
    <row r="27" spans="1:39" ht="15.6">
      <c r="A27" s="279" t="str">
        <f t="shared" si="2"/>
        <v>8..778</v>
      </c>
      <c r="B27" s="330">
        <f>IF(C27&lt;&gt;"",SUBTOTAL(103,$C$13:C27),"")</f>
        <v>15</v>
      </c>
      <c r="C27" s="332" t="s">
        <v>377</v>
      </c>
      <c r="D27" s="325" t="s">
        <v>110</v>
      </c>
      <c r="E27" s="522" t="s">
        <v>64</v>
      </c>
      <c r="F27" s="326">
        <v>299</v>
      </c>
      <c r="G27" s="326">
        <v>0</v>
      </c>
      <c r="H27" s="326">
        <v>177.7</v>
      </c>
      <c r="I27" s="325" t="s">
        <v>56</v>
      </c>
      <c r="J27" s="324" t="s">
        <v>110</v>
      </c>
      <c r="K27" s="322">
        <v>299</v>
      </c>
      <c r="L27" s="321" t="s">
        <v>64</v>
      </c>
      <c r="M27" s="321" t="s">
        <v>397</v>
      </c>
      <c r="N27" s="322"/>
      <c r="O27" s="321"/>
      <c r="P27" s="321"/>
      <c r="Q27" s="441" t="s">
        <v>451</v>
      </c>
      <c r="R27" s="312"/>
      <c r="S27" s="308"/>
      <c r="T27" s="308">
        <f>H27</f>
        <v>177.7</v>
      </c>
      <c r="U27" s="308"/>
      <c r="V27" s="295" t="e">
        <f>VLOOKUP(A27,#REF!,27,0)</f>
        <v>#REF!</v>
      </c>
      <c r="W27" s="294" t="e">
        <f t="shared" si="17"/>
        <v>#REF!</v>
      </c>
      <c r="X27" s="305">
        <f>VLOOKUP(A27,'[179]TK1+2 dot3'!A$13:X$132,22,0)</f>
        <v>1</v>
      </c>
      <c r="Y27" s="319">
        <f t="shared" si="3"/>
        <v>0</v>
      </c>
      <c r="Z27" s="319">
        <f t="shared" si="4"/>
        <v>1</v>
      </c>
      <c r="AA27" s="319">
        <f t="shared" si="5"/>
        <v>0</v>
      </c>
      <c r="AB27" s="319">
        <f t="shared" si="6"/>
        <v>0</v>
      </c>
      <c r="AC27" s="319">
        <f t="shared" si="7"/>
        <v>0</v>
      </c>
      <c r="AD27" s="319">
        <f t="shared" si="8"/>
        <v>0</v>
      </c>
      <c r="AE27" s="319">
        <f t="shared" si="9"/>
        <v>0</v>
      </c>
      <c r="AG27" s="319">
        <f t="shared" si="10"/>
        <v>0</v>
      </c>
      <c r="AH27" s="319">
        <f t="shared" si="11"/>
        <v>0</v>
      </c>
      <c r="AI27" s="319">
        <f t="shared" si="12"/>
        <v>0</v>
      </c>
      <c r="AJ27" s="319">
        <f t="shared" si="13"/>
        <v>0</v>
      </c>
      <c r="AK27" s="319">
        <f t="shared" si="14"/>
        <v>0</v>
      </c>
      <c r="AL27" s="319">
        <f t="shared" si="15"/>
        <v>0</v>
      </c>
      <c r="AM27" s="319">
        <f t="shared" si="16"/>
        <v>0</v>
      </c>
    </row>
    <row r="28" spans="1:39" ht="15.6">
      <c r="A28" s="279" t="str">
        <f t="shared" si="2"/>
        <v>8..862</v>
      </c>
      <c r="B28" s="330">
        <f>IF(C28&lt;&gt;"",SUBTOTAL(103,$C$13:C28),"")</f>
        <v>16</v>
      </c>
      <c r="C28" s="329" t="s">
        <v>377</v>
      </c>
      <c r="D28" s="325" t="s">
        <v>115</v>
      </c>
      <c r="E28" s="522" t="s">
        <v>44</v>
      </c>
      <c r="F28" s="326">
        <v>244</v>
      </c>
      <c r="G28" s="326">
        <v>0</v>
      </c>
      <c r="H28" s="326">
        <v>2.6</v>
      </c>
      <c r="I28" s="325" t="s">
        <v>56</v>
      </c>
      <c r="J28" s="324" t="s">
        <v>115</v>
      </c>
      <c r="K28" s="322">
        <v>244</v>
      </c>
      <c r="L28" s="321" t="s">
        <v>44</v>
      </c>
      <c r="M28" s="321" t="s">
        <v>397</v>
      </c>
      <c r="N28" s="322"/>
      <c r="O28" s="321"/>
      <c r="P28" s="321"/>
      <c r="Q28" s="441" t="s">
        <v>451</v>
      </c>
      <c r="R28" s="312"/>
      <c r="S28" s="308"/>
      <c r="T28" s="308">
        <f>H28</f>
        <v>2.6</v>
      </c>
      <c r="U28" s="308"/>
      <c r="V28" s="295" t="e">
        <f>VLOOKUP(A28,#REF!,27,0)</f>
        <v>#REF!</v>
      </c>
      <c r="W28" s="294" t="e">
        <f t="shared" si="17"/>
        <v>#REF!</v>
      </c>
      <c r="X28" s="305">
        <f>VLOOKUP(A28,'[179]TK1+2 dot3'!A$13:X$132,22,0)</f>
        <v>1</v>
      </c>
      <c r="Y28" s="319">
        <f t="shared" si="3"/>
        <v>0</v>
      </c>
      <c r="Z28" s="319">
        <f t="shared" si="4"/>
        <v>1</v>
      </c>
      <c r="AA28" s="319">
        <f t="shared" si="5"/>
        <v>0</v>
      </c>
      <c r="AB28" s="319">
        <f t="shared" si="6"/>
        <v>0</v>
      </c>
      <c r="AC28" s="319">
        <f t="shared" si="7"/>
        <v>0</v>
      </c>
      <c r="AD28" s="319">
        <f t="shared" si="8"/>
        <v>0</v>
      </c>
      <c r="AE28" s="319">
        <f t="shared" si="9"/>
        <v>0</v>
      </c>
      <c r="AG28" s="319">
        <f t="shared" si="10"/>
        <v>0</v>
      </c>
      <c r="AH28" s="319">
        <f t="shared" si="11"/>
        <v>0</v>
      </c>
      <c r="AI28" s="319">
        <f t="shared" si="12"/>
        <v>0</v>
      </c>
      <c r="AJ28" s="319">
        <f t="shared" si="13"/>
        <v>0</v>
      </c>
      <c r="AK28" s="319">
        <f t="shared" si="14"/>
        <v>0</v>
      </c>
      <c r="AL28" s="319">
        <f t="shared" si="15"/>
        <v>0</v>
      </c>
      <c r="AM28" s="319">
        <f t="shared" si="16"/>
        <v>0</v>
      </c>
    </row>
    <row r="29" spans="1:39" ht="15.6">
      <c r="A29" s="279" t="str">
        <f t="shared" si="2"/>
        <v>8..922</v>
      </c>
      <c r="B29" s="330">
        <f>IF(C29&lt;&gt;"",SUBTOTAL(103,$C$13:C29),"")</f>
        <v>17</v>
      </c>
      <c r="C29" s="332" t="s">
        <v>377</v>
      </c>
      <c r="D29" s="325" t="s">
        <v>130</v>
      </c>
      <c r="E29" s="522" t="s">
        <v>64</v>
      </c>
      <c r="F29" s="326">
        <v>396</v>
      </c>
      <c r="G29" s="326">
        <v>0</v>
      </c>
      <c r="H29" s="326">
        <v>396</v>
      </c>
      <c r="I29" s="325" t="s">
        <v>56</v>
      </c>
      <c r="J29" s="324" t="s">
        <v>130</v>
      </c>
      <c r="K29" s="322">
        <v>396</v>
      </c>
      <c r="L29" s="321" t="s">
        <v>64</v>
      </c>
      <c r="M29" s="321" t="s">
        <v>397</v>
      </c>
      <c r="N29" s="322"/>
      <c r="O29" s="321"/>
      <c r="P29" s="321" t="s">
        <v>492</v>
      </c>
      <c r="Q29" s="441" t="s">
        <v>451</v>
      </c>
      <c r="R29" s="312"/>
      <c r="S29" s="308"/>
      <c r="T29" s="308">
        <f>H29</f>
        <v>396</v>
      </c>
      <c r="U29" s="308"/>
      <c r="V29" s="295" t="e">
        <f>VLOOKUP(A29,#REF!,27,0)</f>
        <v>#REF!</v>
      </c>
      <c r="W29" s="294" t="e">
        <f t="shared" si="17"/>
        <v>#REF!</v>
      </c>
      <c r="X29" s="305">
        <f>VLOOKUP(A29,'[179]TK1+2 dot3'!A$13:X$132,22,0)</f>
        <v>1</v>
      </c>
      <c r="Y29" s="319">
        <f t="shared" si="3"/>
        <v>0</v>
      </c>
      <c r="Z29" s="319">
        <f t="shared" si="4"/>
        <v>0</v>
      </c>
      <c r="AA29" s="319">
        <f t="shared" si="5"/>
        <v>1</v>
      </c>
      <c r="AB29" s="319">
        <f t="shared" si="6"/>
        <v>0</v>
      </c>
      <c r="AC29" s="319">
        <f t="shared" si="7"/>
        <v>0</v>
      </c>
      <c r="AD29" s="319">
        <f t="shared" si="8"/>
        <v>0</v>
      </c>
      <c r="AE29" s="319">
        <f t="shared" si="9"/>
        <v>0</v>
      </c>
      <c r="AG29" s="319">
        <f t="shared" si="10"/>
        <v>0</v>
      </c>
      <c r="AH29" s="319">
        <f t="shared" si="11"/>
        <v>0</v>
      </c>
      <c r="AI29" s="319">
        <f t="shared" si="12"/>
        <v>0</v>
      </c>
      <c r="AJ29" s="319">
        <f t="shared" si="13"/>
        <v>0</v>
      </c>
      <c r="AK29" s="319">
        <f t="shared" si="14"/>
        <v>0</v>
      </c>
      <c r="AL29" s="319">
        <f t="shared" si="15"/>
        <v>0</v>
      </c>
      <c r="AM29" s="319">
        <f t="shared" si="16"/>
        <v>0</v>
      </c>
    </row>
    <row r="30" spans="1:39" ht="15.6">
      <c r="A30" s="279" t="str">
        <f t="shared" si="2"/>
        <v>8..952</v>
      </c>
      <c r="B30" s="330">
        <f>IF(C30&lt;&gt;"",SUBTOTAL(103,$C$13:C30),"")</f>
        <v>18</v>
      </c>
      <c r="C30" s="329" t="s">
        <v>377</v>
      </c>
      <c r="D30" s="325" t="s">
        <v>135</v>
      </c>
      <c r="E30" s="522" t="s">
        <v>64</v>
      </c>
      <c r="F30" s="326">
        <v>314</v>
      </c>
      <c r="G30" s="326">
        <v>0</v>
      </c>
      <c r="H30" s="326">
        <v>66.7</v>
      </c>
      <c r="I30" s="325" t="s">
        <v>56</v>
      </c>
      <c r="J30" s="324" t="s">
        <v>135</v>
      </c>
      <c r="K30" s="322">
        <v>314</v>
      </c>
      <c r="L30" s="321" t="s">
        <v>64</v>
      </c>
      <c r="M30" s="321" t="s">
        <v>397</v>
      </c>
      <c r="N30" s="322"/>
      <c r="O30" s="321"/>
      <c r="P30" s="321"/>
      <c r="Q30" s="441" t="s">
        <v>451</v>
      </c>
      <c r="R30" s="312"/>
      <c r="S30" s="308"/>
      <c r="T30" s="308">
        <f t="shared" ref="T30:T32" si="19">H30</f>
        <v>66.7</v>
      </c>
      <c r="U30" s="308"/>
      <c r="V30" s="295" t="e">
        <f>VLOOKUP(A30,#REF!,27,0)</f>
        <v>#REF!</v>
      </c>
      <c r="W30" s="294" t="e">
        <f t="shared" si="17"/>
        <v>#REF!</v>
      </c>
      <c r="X30" s="305">
        <f>VLOOKUP(A30,'[179]TK1+2 dot3'!A$13:X$132,22,0)</f>
        <v>1</v>
      </c>
      <c r="Y30" s="319">
        <f t="shared" si="3"/>
        <v>0</v>
      </c>
      <c r="Z30" s="319">
        <f t="shared" si="4"/>
        <v>0</v>
      </c>
      <c r="AA30" s="319">
        <f t="shared" si="5"/>
        <v>1</v>
      </c>
      <c r="AB30" s="319">
        <f t="shared" si="6"/>
        <v>0</v>
      </c>
      <c r="AC30" s="319">
        <f t="shared" si="7"/>
        <v>0</v>
      </c>
      <c r="AD30" s="319">
        <f t="shared" si="8"/>
        <v>0</v>
      </c>
      <c r="AE30" s="319">
        <f t="shared" si="9"/>
        <v>0</v>
      </c>
      <c r="AG30" s="319">
        <f t="shared" si="10"/>
        <v>0</v>
      </c>
      <c r="AH30" s="319">
        <f t="shared" si="11"/>
        <v>0</v>
      </c>
      <c r="AI30" s="319">
        <f t="shared" si="12"/>
        <v>0</v>
      </c>
      <c r="AJ30" s="319">
        <f t="shared" si="13"/>
        <v>0</v>
      </c>
      <c r="AK30" s="319">
        <f t="shared" si="14"/>
        <v>0</v>
      </c>
      <c r="AL30" s="319">
        <f t="shared" si="15"/>
        <v>0</v>
      </c>
      <c r="AM30" s="319">
        <f t="shared" si="16"/>
        <v>0</v>
      </c>
    </row>
    <row r="31" spans="1:39" ht="15.6">
      <c r="A31" s="279" t="str">
        <f t="shared" si="2"/>
        <v>8..953</v>
      </c>
      <c r="B31" s="330">
        <f>IF(C31&lt;&gt;"",SUBTOTAL(103,$C$13:C31),"")</f>
        <v>19</v>
      </c>
      <c r="C31" s="332" t="s">
        <v>377</v>
      </c>
      <c r="D31" s="325" t="s">
        <v>136</v>
      </c>
      <c r="E31" s="522" t="s">
        <v>64</v>
      </c>
      <c r="F31" s="326">
        <v>319</v>
      </c>
      <c r="G31" s="326">
        <v>0</v>
      </c>
      <c r="H31" s="326">
        <v>319</v>
      </c>
      <c r="I31" s="325" t="s">
        <v>56</v>
      </c>
      <c r="J31" s="324" t="s">
        <v>136</v>
      </c>
      <c r="K31" s="322">
        <v>319</v>
      </c>
      <c r="L31" s="321" t="s">
        <v>64</v>
      </c>
      <c r="M31" s="321" t="s">
        <v>397</v>
      </c>
      <c r="N31" s="322"/>
      <c r="O31" s="321"/>
      <c r="P31" s="321"/>
      <c r="Q31" s="441" t="s">
        <v>451</v>
      </c>
      <c r="R31" s="312"/>
      <c r="S31" s="308"/>
      <c r="T31" s="308">
        <f t="shared" si="19"/>
        <v>319</v>
      </c>
      <c r="U31" s="308"/>
      <c r="V31" s="295" t="e">
        <f>VLOOKUP(A31,#REF!,27,0)</f>
        <v>#REF!</v>
      </c>
      <c r="W31" s="294" t="e">
        <f t="shared" si="17"/>
        <v>#REF!</v>
      </c>
      <c r="X31" s="305">
        <f>VLOOKUP(A31,'[179]TK1+2 dot3'!A$13:X$132,22,0)</f>
        <v>1</v>
      </c>
      <c r="Y31" s="319">
        <f t="shared" si="3"/>
        <v>0</v>
      </c>
      <c r="Z31" s="319">
        <f t="shared" si="4"/>
        <v>0</v>
      </c>
      <c r="AA31" s="319">
        <f t="shared" si="5"/>
        <v>1</v>
      </c>
      <c r="AB31" s="319">
        <f t="shared" si="6"/>
        <v>0</v>
      </c>
      <c r="AC31" s="319">
        <f t="shared" si="7"/>
        <v>0</v>
      </c>
      <c r="AD31" s="319">
        <f t="shared" si="8"/>
        <v>0</v>
      </c>
      <c r="AE31" s="319">
        <f t="shared" si="9"/>
        <v>0</v>
      </c>
      <c r="AG31" s="319">
        <f t="shared" si="10"/>
        <v>0</v>
      </c>
      <c r="AH31" s="319">
        <f t="shared" si="11"/>
        <v>0</v>
      </c>
      <c r="AI31" s="319">
        <f t="shared" si="12"/>
        <v>0</v>
      </c>
      <c r="AJ31" s="319">
        <f t="shared" si="13"/>
        <v>0</v>
      </c>
      <c r="AK31" s="319">
        <f t="shared" si="14"/>
        <v>0</v>
      </c>
      <c r="AL31" s="319">
        <f t="shared" si="15"/>
        <v>0</v>
      </c>
      <c r="AM31" s="319">
        <f t="shared" si="16"/>
        <v>0</v>
      </c>
    </row>
    <row r="32" spans="1:39" ht="15.6">
      <c r="A32" s="279" t="str">
        <f t="shared" si="2"/>
        <v>8..954</v>
      </c>
      <c r="B32" s="330">
        <f>IF(C32&lt;&gt;"",SUBTOTAL(103,$C$13:C32),"")</f>
        <v>20</v>
      </c>
      <c r="C32" s="332" t="s">
        <v>377</v>
      </c>
      <c r="D32" s="325" t="s">
        <v>137</v>
      </c>
      <c r="E32" s="522" t="s">
        <v>64</v>
      </c>
      <c r="F32" s="326">
        <v>332</v>
      </c>
      <c r="G32" s="326">
        <v>0</v>
      </c>
      <c r="H32" s="326">
        <v>332</v>
      </c>
      <c r="I32" s="325" t="s">
        <v>56</v>
      </c>
      <c r="J32" s="324" t="s">
        <v>137</v>
      </c>
      <c r="K32" s="322">
        <v>332</v>
      </c>
      <c r="L32" s="321" t="s">
        <v>64</v>
      </c>
      <c r="M32" s="321" t="s">
        <v>397</v>
      </c>
      <c r="N32" s="322"/>
      <c r="O32" s="321"/>
      <c r="P32" s="321"/>
      <c r="Q32" s="441" t="s">
        <v>451</v>
      </c>
      <c r="R32" s="312"/>
      <c r="S32" s="308"/>
      <c r="T32" s="308">
        <f t="shared" si="19"/>
        <v>332</v>
      </c>
      <c r="U32" s="308"/>
      <c r="V32" s="295" t="e">
        <f>VLOOKUP(A32,#REF!,27,0)</f>
        <v>#REF!</v>
      </c>
      <c r="W32" s="294" t="e">
        <f t="shared" si="17"/>
        <v>#REF!</v>
      </c>
      <c r="X32" s="305">
        <f>VLOOKUP(A32,'[179]TK1+2 dot3'!A$13:X$132,22,0)</f>
        <v>1</v>
      </c>
      <c r="Y32" s="319">
        <f t="shared" si="3"/>
        <v>0</v>
      </c>
      <c r="Z32" s="319">
        <f t="shared" si="4"/>
        <v>0</v>
      </c>
      <c r="AA32" s="319">
        <f t="shared" si="5"/>
        <v>1</v>
      </c>
      <c r="AB32" s="319">
        <f t="shared" si="6"/>
        <v>0</v>
      </c>
      <c r="AC32" s="319">
        <f t="shared" si="7"/>
        <v>0</v>
      </c>
      <c r="AD32" s="319">
        <f t="shared" si="8"/>
        <v>0</v>
      </c>
      <c r="AE32" s="319">
        <f t="shared" si="9"/>
        <v>0</v>
      </c>
      <c r="AG32" s="319">
        <f t="shared" si="10"/>
        <v>0</v>
      </c>
      <c r="AH32" s="319">
        <f t="shared" si="11"/>
        <v>0</v>
      </c>
      <c r="AI32" s="319">
        <f t="shared" si="12"/>
        <v>0</v>
      </c>
      <c r="AJ32" s="319">
        <f t="shared" si="13"/>
        <v>0</v>
      </c>
      <c r="AK32" s="319">
        <f t="shared" si="14"/>
        <v>0</v>
      </c>
      <c r="AL32" s="319">
        <f t="shared" si="15"/>
        <v>0</v>
      </c>
      <c r="AM32" s="319">
        <f t="shared" si="16"/>
        <v>0</v>
      </c>
    </row>
    <row r="33" spans="1:39" ht="15.6">
      <c r="A33" s="279" t="str">
        <f t="shared" si="2"/>
        <v>8..981</v>
      </c>
      <c r="B33" s="330">
        <f>IF(C33&lt;&gt;"",SUBTOTAL(103,$C$13:C33),"")</f>
        <v>21</v>
      </c>
      <c r="C33" s="332" t="s">
        <v>377</v>
      </c>
      <c r="D33" s="325" t="s">
        <v>142</v>
      </c>
      <c r="E33" s="522" t="s">
        <v>64</v>
      </c>
      <c r="F33" s="326">
        <v>393</v>
      </c>
      <c r="G33" s="326">
        <v>0</v>
      </c>
      <c r="H33" s="326">
        <v>127.4</v>
      </c>
      <c r="I33" s="325" t="s">
        <v>56</v>
      </c>
      <c r="J33" s="324" t="s">
        <v>142</v>
      </c>
      <c r="K33" s="322">
        <v>393</v>
      </c>
      <c r="L33" s="321" t="s">
        <v>64</v>
      </c>
      <c r="M33" s="321" t="s">
        <v>397</v>
      </c>
      <c r="N33" s="322"/>
      <c r="O33" s="321"/>
      <c r="P33" s="321"/>
      <c r="Q33" s="441" t="s">
        <v>451</v>
      </c>
      <c r="R33" s="312"/>
      <c r="S33" s="308"/>
      <c r="T33" s="308">
        <f>H33</f>
        <v>127.4</v>
      </c>
      <c r="U33" s="308"/>
      <c r="V33" s="295" t="e">
        <f>VLOOKUP(A33,#REF!,27,0)</f>
        <v>#REF!</v>
      </c>
      <c r="W33" s="294" t="e">
        <f t="shared" si="17"/>
        <v>#REF!</v>
      </c>
      <c r="X33" s="305">
        <f>VLOOKUP(A33,'[179]TK1+2 dot3'!A$13:X$132,22,0)</f>
        <v>1</v>
      </c>
      <c r="Y33" s="319">
        <f t="shared" si="3"/>
        <v>0</v>
      </c>
      <c r="Z33" s="319">
        <f t="shared" si="4"/>
        <v>0</v>
      </c>
      <c r="AA33" s="319">
        <f t="shared" si="5"/>
        <v>1</v>
      </c>
      <c r="AB33" s="319">
        <f t="shared" si="6"/>
        <v>0</v>
      </c>
      <c r="AC33" s="319">
        <f t="shared" si="7"/>
        <v>0</v>
      </c>
      <c r="AD33" s="319">
        <f t="shared" si="8"/>
        <v>0</v>
      </c>
      <c r="AE33" s="319">
        <f t="shared" si="9"/>
        <v>0</v>
      </c>
      <c r="AG33" s="319">
        <f t="shared" si="10"/>
        <v>0</v>
      </c>
      <c r="AH33" s="319">
        <f t="shared" si="11"/>
        <v>0</v>
      </c>
      <c r="AI33" s="319">
        <f t="shared" si="12"/>
        <v>0</v>
      </c>
      <c r="AJ33" s="319">
        <f t="shared" si="13"/>
        <v>0</v>
      </c>
      <c r="AK33" s="319">
        <f t="shared" si="14"/>
        <v>0</v>
      </c>
      <c r="AL33" s="319">
        <f t="shared" si="15"/>
        <v>0</v>
      </c>
      <c r="AM33" s="319">
        <f t="shared" si="16"/>
        <v>0</v>
      </c>
    </row>
    <row r="34" spans="1:39" ht="78">
      <c r="A34" s="279" t="str">
        <f t="shared" si="2"/>
        <v>8..1047</v>
      </c>
      <c r="B34" s="339">
        <f>IF(C34&lt;&gt;"",SUBTOTAL(103,$C$13:C34),"")</f>
        <v>22</v>
      </c>
      <c r="C34" s="329" t="s">
        <v>438</v>
      </c>
      <c r="D34" s="513" t="s">
        <v>145</v>
      </c>
      <c r="E34" s="517" t="s">
        <v>64</v>
      </c>
      <c r="F34" s="337">
        <v>505</v>
      </c>
      <c r="G34" s="337">
        <v>0</v>
      </c>
      <c r="H34" s="337">
        <v>1</v>
      </c>
      <c r="I34" s="336" t="s">
        <v>56</v>
      </c>
      <c r="J34" s="335">
        <v>1047</v>
      </c>
      <c r="K34" s="334">
        <v>505</v>
      </c>
      <c r="L34" s="333" t="s">
        <v>64</v>
      </c>
      <c r="M34" s="510" t="s">
        <v>378</v>
      </c>
      <c r="N34" s="322"/>
      <c r="O34" s="321"/>
      <c r="P34" s="321" t="s">
        <v>489</v>
      </c>
      <c r="Q34" s="441" t="s">
        <v>451</v>
      </c>
      <c r="R34" s="312"/>
      <c r="S34" s="308"/>
      <c r="T34" s="308">
        <f>H34</f>
        <v>1</v>
      </c>
      <c r="U34" s="308"/>
      <c r="V34" s="295" t="e">
        <f>VLOOKUP(A34,#REF!,27,0)</f>
        <v>#REF!</v>
      </c>
      <c r="W34" s="294" t="e">
        <f t="shared" si="17"/>
        <v>#REF!</v>
      </c>
      <c r="X34" s="305" t="str">
        <f>VLOOKUP(A34,'[179]TK1+2 dot3'!A$13:X$132,22,0)</f>
        <v>gcn</v>
      </c>
      <c r="Y34" s="319">
        <f t="shared" si="3"/>
        <v>0</v>
      </c>
      <c r="Z34" s="319">
        <f t="shared" si="4"/>
        <v>0</v>
      </c>
      <c r="AA34" s="319">
        <f t="shared" si="5"/>
        <v>0</v>
      </c>
      <c r="AB34" s="319">
        <f t="shared" si="6"/>
        <v>1</v>
      </c>
      <c r="AC34" s="319">
        <f t="shared" si="7"/>
        <v>0</v>
      </c>
      <c r="AD34" s="319">
        <f t="shared" si="8"/>
        <v>0</v>
      </c>
      <c r="AE34" s="319">
        <f t="shared" si="9"/>
        <v>0</v>
      </c>
      <c r="AG34" s="319">
        <f t="shared" si="10"/>
        <v>0</v>
      </c>
      <c r="AH34" s="319">
        <f t="shared" si="11"/>
        <v>0</v>
      </c>
      <c r="AI34" s="319">
        <f t="shared" si="12"/>
        <v>0</v>
      </c>
      <c r="AJ34" s="319">
        <f t="shared" si="13"/>
        <v>0</v>
      </c>
      <c r="AK34" s="319">
        <f t="shared" si="14"/>
        <v>0</v>
      </c>
      <c r="AL34" s="319">
        <f t="shared" si="15"/>
        <v>0</v>
      </c>
      <c r="AM34" s="319">
        <f t="shared" si="16"/>
        <v>0</v>
      </c>
    </row>
    <row r="35" spans="1:39" ht="109.2">
      <c r="A35" s="279" t="str">
        <f t="shared" si="2"/>
        <v>8..1068</v>
      </c>
      <c r="B35" s="339">
        <f>IF(C35&lt;&gt;"",SUBTOTAL(103,$C$13:C35),"")</f>
        <v>23</v>
      </c>
      <c r="C35" s="329" t="s">
        <v>437</v>
      </c>
      <c r="D35" s="513" t="s">
        <v>149</v>
      </c>
      <c r="E35" s="517" t="s">
        <v>64</v>
      </c>
      <c r="F35" s="337">
        <v>1061</v>
      </c>
      <c r="G35" s="337">
        <v>0</v>
      </c>
      <c r="H35" s="337">
        <v>554.20000000000005</v>
      </c>
      <c r="I35" s="336" t="s">
        <v>56</v>
      </c>
      <c r="J35" s="335">
        <v>1068</v>
      </c>
      <c r="K35" s="334">
        <v>1061</v>
      </c>
      <c r="L35" s="333" t="s">
        <v>64</v>
      </c>
      <c r="M35" s="510" t="s">
        <v>334</v>
      </c>
      <c r="N35" s="322">
        <f>F35+G35-K35</f>
        <v>0</v>
      </c>
      <c r="O35" s="321"/>
      <c r="P35" s="321" t="s">
        <v>326</v>
      </c>
      <c r="Q35" s="441" t="s">
        <v>451</v>
      </c>
      <c r="R35" s="312"/>
      <c r="S35" s="308"/>
      <c r="T35" s="308">
        <f t="shared" ref="T35:T41" si="20">H35</f>
        <v>554.20000000000005</v>
      </c>
      <c r="U35" s="308"/>
      <c r="V35" s="295" t="e">
        <f>VLOOKUP(A35,#REF!,27,0)</f>
        <v>#REF!</v>
      </c>
      <c r="W35" s="294" t="e">
        <f t="shared" si="17"/>
        <v>#REF!</v>
      </c>
      <c r="X35" s="305" t="str">
        <f>VLOOKUP(A35,'[179]TK1+2 dot3'!A$13:X$132,22,0)</f>
        <v>SĐC</v>
      </c>
      <c r="Y35" s="319">
        <f t="shared" si="3"/>
        <v>0</v>
      </c>
      <c r="Z35" s="319">
        <f t="shared" si="4"/>
        <v>0</v>
      </c>
      <c r="AA35" s="319">
        <f t="shared" si="5"/>
        <v>0</v>
      </c>
      <c r="AB35" s="319">
        <f t="shared" si="6"/>
        <v>0</v>
      </c>
      <c r="AC35" s="319">
        <f t="shared" si="7"/>
        <v>1</v>
      </c>
      <c r="AD35" s="319">
        <f t="shared" si="8"/>
        <v>0</v>
      </c>
      <c r="AE35" s="319">
        <f t="shared" si="9"/>
        <v>0</v>
      </c>
      <c r="AG35" s="319">
        <f t="shared" si="10"/>
        <v>0</v>
      </c>
      <c r="AH35" s="319">
        <f t="shared" si="11"/>
        <v>0</v>
      </c>
      <c r="AI35" s="319">
        <f t="shared" si="12"/>
        <v>0</v>
      </c>
      <c r="AJ35" s="319">
        <f t="shared" si="13"/>
        <v>0</v>
      </c>
      <c r="AK35" s="319">
        <f t="shared" si="14"/>
        <v>0</v>
      </c>
      <c r="AL35" s="319">
        <f t="shared" si="15"/>
        <v>0</v>
      </c>
      <c r="AM35" s="319">
        <f t="shared" si="16"/>
        <v>0</v>
      </c>
    </row>
    <row r="36" spans="1:39" ht="15.6">
      <c r="A36" s="279" t="str">
        <f t="shared" si="2"/>
        <v>8..1069</v>
      </c>
      <c r="B36" s="330">
        <f>IF(C36&lt;&gt;"",SUBTOTAL(103,$C$13:C36),"")</f>
        <v>24</v>
      </c>
      <c r="C36" s="329" t="s">
        <v>377</v>
      </c>
      <c r="D36" s="325" t="s">
        <v>151</v>
      </c>
      <c r="E36" s="522" t="s">
        <v>64</v>
      </c>
      <c r="F36" s="326">
        <v>1120</v>
      </c>
      <c r="G36" s="326">
        <v>0</v>
      </c>
      <c r="H36" s="326">
        <v>162.9</v>
      </c>
      <c r="I36" s="325" t="s">
        <v>56</v>
      </c>
      <c r="J36" s="324" t="s">
        <v>151</v>
      </c>
      <c r="K36" s="322">
        <v>1120</v>
      </c>
      <c r="L36" s="321" t="s">
        <v>64</v>
      </c>
      <c r="M36" s="321" t="s">
        <v>397</v>
      </c>
      <c r="N36" s="322"/>
      <c r="O36" s="321"/>
      <c r="P36" s="321"/>
      <c r="Q36" s="441" t="s">
        <v>451</v>
      </c>
      <c r="R36" s="312"/>
      <c r="S36" s="308"/>
      <c r="T36" s="308">
        <f t="shared" si="20"/>
        <v>162.9</v>
      </c>
      <c r="U36" s="308"/>
      <c r="V36" s="295" t="e">
        <f>VLOOKUP(A36,#REF!,27,0)</f>
        <v>#REF!</v>
      </c>
      <c r="W36" s="294" t="e">
        <f t="shared" si="17"/>
        <v>#REF!</v>
      </c>
      <c r="X36" s="305">
        <f>VLOOKUP(A36,'[179]TK1+2 dot3'!A$13:X$132,22,0)</f>
        <v>1</v>
      </c>
      <c r="Y36" s="319">
        <f t="shared" si="3"/>
        <v>0</v>
      </c>
      <c r="Z36" s="319">
        <f t="shared" si="4"/>
        <v>0</v>
      </c>
      <c r="AA36" s="319">
        <f t="shared" si="5"/>
        <v>0</v>
      </c>
      <c r="AB36" s="319">
        <f t="shared" si="6"/>
        <v>0</v>
      </c>
      <c r="AC36" s="319">
        <f t="shared" si="7"/>
        <v>1</v>
      </c>
      <c r="AD36" s="319">
        <f t="shared" si="8"/>
        <v>0</v>
      </c>
      <c r="AE36" s="319">
        <f t="shared" si="9"/>
        <v>0</v>
      </c>
      <c r="AG36" s="319">
        <f t="shared" si="10"/>
        <v>0</v>
      </c>
      <c r="AH36" s="319">
        <f t="shared" si="11"/>
        <v>0</v>
      </c>
      <c r="AI36" s="319">
        <f t="shared" si="12"/>
        <v>0</v>
      </c>
      <c r="AJ36" s="319">
        <f t="shared" si="13"/>
        <v>0</v>
      </c>
      <c r="AK36" s="319">
        <f t="shared" si="14"/>
        <v>0</v>
      </c>
      <c r="AL36" s="319">
        <f t="shared" si="15"/>
        <v>0</v>
      </c>
      <c r="AM36" s="319">
        <f t="shared" si="16"/>
        <v>0</v>
      </c>
    </row>
    <row r="37" spans="1:39" ht="15.6">
      <c r="A37" s="279" t="str">
        <f t="shared" si="2"/>
        <v>8..1118</v>
      </c>
      <c r="B37" s="330">
        <f>IF(C37&lt;&gt;"",SUBTOTAL(103,$C$13:C37),"")</f>
        <v>25</v>
      </c>
      <c r="C37" s="332" t="s">
        <v>377</v>
      </c>
      <c r="D37" s="325" t="s">
        <v>154</v>
      </c>
      <c r="E37" s="519" t="s">
        <v>55</v>
      </c>
      <c r="F37" s="326">
        <v>0</v>
      </c>
      <c r="G37" s="326">
        <v>942</v>
      </c>
      <c r="H37" s="326">
        <v>942</v>
      </c>
      <c r="I37" s="325" t="s">
        <v>56</v>
      </c>
      <c r="J37" s="324" t="s">
        <v>1</v>
      </c>
      <c r="K37" s="323"/>
      <c r="L37" s="321"/>
      <c r="M37" s="321" t="s">
        <v>397</v>
      </c>
      <c r="N37" s="322"/>
      <c r="O37" s="321"/>
      <c r="P37" s="321" t="s">
        <v>478</v>
      </c>
      <c r="Q37" s="441" t="s">
        <v>451</v>
      </c>
      <c r="R37" s="312"/>
      <c r="S37" s="308"/>
      <c r="T37" s="308">
        <f t="shared" si="20"/>
        <v>942</v>
      </c>
      <c r="U37" s="308"/>
      <c r="V37" s="295" t="e">
        <f>VLOOKUP(A37,#REF!,27,0)</f>
        <v>#REF!</v>
      </c>
      <c r="W37" s="294" t="e">
        <f t="shared" si="17"/>
        <v>#REF!</v>
      </c>
      <c r="X37" s="305">
        <f>VLOOKUP(A37,'[179]TK1+2 dot3'!A$13:X$132,22,0)</f>
        <v>0</v>
      </c>
      <c r="Y37" s="319">
        <f t="shared" si="3"/>
        <v>0</v>
      </c>
      <c r="Z37" s="319">
        <f t="shared" si="4"/>
        <v>0</v>
      </c>
      <c r="AA37" s="319">
        <f t="shared" si="5"/>
        <v>0</v>
      </c>
      <c r="AB37" s="319">
        <f t="shared" si="6"/>
        <v>0</v>
      </c>
      <c r="AC37" s="319">
        <f t="shared" si="7"/>
        <v>0</v>
      </c>
      <c r="AD37" s="319">
        <f t="shared" si="8"/>
        <v>0</v>
      </c>
      <c r="AE37" s="319">
        <f t="shared" si="9"/>
        <v>0</v>
      </c>
      <c r="AG37" s="319">
        <f t="shared" si="10"/>
        <v>0</v>
      </c>
      <c r="AH37" s="319">
        <f t="shared" si="11"/>
        <v>0</v>
      </c>
      <c r="AI37" s="319">
        <f t="shared" si="12"/>
        <v>0</v>
      </c>
      <c r="AJ37" s="319">
        <f t="shared" si="13"/>
        <v>1</v>
      </c>
      <c r="AK37" s="319">
        <f t="shared" si="14"/>
        <v>0</v>
      </c>
      <c r="AL37" s="319">
        <f t="shared" si="15"/>
        <v>0</v>
      </c>
      <c r="AM37" s="319">
        <f t="shared" si="16"/>
        <v>0</v>
      </c>
    </row>
    <row r="38" spans="1:39" ht="15.6">
      <c r="A38" s="279" t="str">
        <f t="shared" si="2"/>
        <v>8..1119</v>
      </c>
      <c r="B38" s="330">
        <f>IF(C38&lt;&gt;"",SUBTOTAL(103,$C$13:C38),"")</f>
        <v>26</v>
      </c>
      <c r="C38" s="332" t="s">
        <v>377</v>
      </c>
      <c r="D38" s="325" t="s">
        <v>155</v>
      </c>
      <c r="E38" s="519" t="s">
        <v>55</v>
      </c>
      <c r="F38" s="326">
        <v>0</v>
      </c>
      <c r="G38" s="326">
        <v>463</v>
      </c>
      <c r="H38" s="326">
        <v>35.700000000000003</v>
      </c>
      <c r="I38" s="325" t="s">
        <v>56</v>
      </c>
      <c r="J38" s="324" t="s">
        <v>1</v>
      </c>
      <c r="K38" s="323"/>
      <c r="L38" s="321"/>
      <c r="M38" s="321" t="s">
        <v>397</v>
      </c>
      <c r="N38" s="322"/>
      <c r="O38" s="321"/>
      <c r="P38" s="321" t="s">
        <v>491</v>
      </c>
      <c r="Q38" s="441" t="s">
        <v>451</v>
      </c>
      <c r="R38" s="312"/>
      <c r="S38" s="308"/>
      <c r="T38" s="308">
        <f t="shared" si="20"/>
        <v>35.700000000000003</v>
      </c>
      <c r="U38" s="308"/>
      <c r="V38" s="295" t="e">
        <f>VLOOKUP(A38,#REF!,27,0)</f>
        <v>#REF!</v>
      </c>
      <c r="W38" s="294" t="e">
        <f t="shared" si="17"/>
        <v>#REF!</v>
      </c>
      <c r="X38" s="305">
        <f>VLOOKUP(A38,'[179]TK1+2 dot3'!A$13:X$132,22,0)</f>
        <v>0</v>
      </c>
      <c r="Y38" s="319">
        <f t="shared" si="3"/>
        <v>0</v>
      </c>
      <c r="Z38" s="319">
        <f t="shared" si="4"/>
        <v>0</v>
      </c>
      <c r="AA38" s="319">
        <f t="shared" si="5"/>
        <v>0</v>
      </c>
      <c r="AB38" s="319">
        <f t="shared" si="6"/>
        <v>0</v>
      </c>
      <c r="AC38" s="319">
        <f t="shared" si="7"/>
        <v>0</v>
      </c>
      <c r="AD38" s="319">
        <f t="shared" si="8"/>
        <v>0</v>
      </c>
      <c r="AE38" s="319">
        <f t="shared" si="9"/>
        <v>0</v>
      </c>
      <c r="AG38" s="319">
        <f t="shared" si="10"/>
        <v>0</v>
      </c>
      <c r="AH38" s="319">
        <f t="shared" si="11"/>
        <v>0</v>
      </c>
      <c r="AI38" s="319">
        <f t="shared" si="12"/>
        <v>1</v>
      </c>
      <c r="AJ38" s="319">
        <f t="shared" si="13"/>
        <v>0</v>
      </c>
      <c r="AK38" s="319">
        <f t="shared" si="14"/>
        <v>0</v>
      </c>
      <c r="AL38" s="319">
        <f t="shared" si="15"/>
        <v>0</v>
      </c>
      <c r="AM38" s="319">
        <f t="shared" si="16"/>
        <v>0</v>
      </c>
    </row>
    <row r="39" spans="1:39" ht="15.6">
      <c r="A39" s="279" t="str">
        <f t="shared" si="2"/>
        <v>8..1121</v>
      </c>
      <c r="B39" s="330">
        <f>IF(C39&lt;&gt;"",SUBTOTAL(103,$C$13:C39),"")</f>
        <v>27</v>
      </c>
      <c r="C39" s="332" t="s">
        <v>377</v>
      </c>
      <c r="D39" s="325" t="s">
        <v>157</v>
      </c>
      <c r="E39" s="522" t="s">
        <v>64</v>
      </c>
      <c r="F39" s="326">
        <v>0</v>
      </c>
      <c r="G39" s="326">
        <v>671</v>
      </c>
      <c r="H39" s="326">
        <v>514.29999999999995</v>
      </c>
      <c r="I39" s="325" t="s">
        <v>56</v>
      </c>
      <c r="J39" s="324" t="s">
        <v>1</v>
      </c>
      <c r="K39" s="323"/>
      <c r="L39" s="321"/>
      <c r="M39" s="321" t="s">
        <v>397</v>
      </c>
      <c r="N39" s="322"/>
      <c r="O39" s="321"/>
      <c r="P39" s="321" t="s">
        <v>326</v>
      </c>
      <c r="Q39" s="441" t="s">
        <v>451</v>
      </c>
      <c r="R39" s="312"/>
      <c r="S39" s="308"/>
      <c r="T39" s="308">
        <f t="shared" si="20"/>
        <v>514.29999999999995</v>
      </c>
      <c r="U39" s="308"/>
      <c r="V39" s="295" t="e">
        <f>VLOOKUP(A39,#REF!,27,0)</f>
        <v>#REF!</v>
      </c>
      <c r="W39" s="294" t="e">
        <f t="shared" si="17"/>
        <v>#REF!</v>
      </c>
      <c r="X39" s="305">
        <f>VLOOKUP(A39,'[179]TK1+2 dot3'!A$13:X$132,22,0)</f>
        <v>1</v>
      </c>
      <c r="Y39" s="319">
        <f t="shared" si="3"/>
        <v>0</v>
      </c>
      <c r="Z39" s="319">
        <f t="shared" si="4"/>
        <v>0</v>
      </c>
      <c r="AA39" s="319">
        <f t="shared" si="5"/>
        <v>0</v>
      </c>
      <c r="AB39" s="319">
        <f t="shared" si="6"/>
        <v>0</v>
      </c>
      <c r="AC39" s="319">
        <f t="shared" si="7"/>
        <v>0</v>
      </c>
      <c r="AD39" s="319">
        <f t="shared" si="8"/>
        <v>0</v>
      </c>
      <c r="AE39" s="319">
        <f t="shared" si="9"/>
        <v>0</v>
      </c>
      <c r="AG39" s="319">
        <f t="shared" si="10"/>
        <v>0</v>
      </c>
      <c r="AH39" s="319">
        <f t="shared" si="11"/>
        <v>0</v>
      </c>
      <c r="AI39" s="319">
        <f t="shared" si="12"/>
        <v>0</v>
      </c>
      <c r="AJ39" s="319">
        <f t="shared" si="13"/>
        <v>1</v>
      </c>
      <c r="AK39" s="319">
        <f t="shared" si="14"/>
        <v>0</v>
      </c>
      <c r="AL39" s="319">
        <f t="shared" si="15"/>
        <v>0</v>
      </c>
      <c r="AM39" s="319">
        <f t="shared" si="16"/>
        <v>0</v>
      </c>
    </row>
    <row r="40" spans="1:39" ht="15.6">
      <c r="A40" s="279" t="str">
        <f t="shared" si="2"/>
        <v>8..1122</v>
      </c>
      <c r="B40" s="330">
        <f>IF(C40&lt;&gt;"",SUBTOTAL(103,$C$13:C40),"")</f>
        <v>28</v>
      </c>
      <c r="C40" s="332" t="s">
        <v>377</v>
      </c>
      <c r="D40" s="325" t="s">
        <v>158</v>
      </c>
      <c r="E40" s="519" t="s">
        <v>64</v>
      </c>
      <c r="F40" s="326">
        <v>0</v>
      </c>
      <c r="G40" s="326">
        <v>651</v>
      </c>
      <c r="H40" s="326">
        <v>421</v>
      </c>
      <c r="I40" s="325" t="s">
        <v>56</v>
      </c>
      <c r="J40" s="324" t="s">
        <v>1</v>
      </c>
      <c r="K40" s="323"/>
      <c r="L40" s="321"/>
      <c r="M40" s="321" t="s">
        <v>397</v>
      </c>
      <c r="N40" s="322"/>
      <c r="O40" s="321"/>
      <c r="P40" s="321" t="s">
        <v>490</v>
      </c>
      <c r="Q40" s="441" t="s">
        <v>451</v>
      </c>
      <c r="R40" s="312"/>
      <c r="S40" s="308"/>
      <c r="T40" s="308">
        <f t="shared" si="20"/>
        <v>421</v>
      </c>
      <c r="U40" s="308"/>
      <c r="V40" s="295" t="e">
        <f>VLOOKUP(A40,#REF!,27,0)</f>
        <v>#REF!</v>
      </c>
      <c r="W40" s="294" t="e">
        <f t="shared" si="17"/>
        <v>#REF!</v>
      </c>
      <c r="X40" s="305">
        <f>VLOOKUP(A40,'[179]TK1+2 dot3'!A$13:X$132,22,0)</f>
        <v>0</v>
      </c>
      <c r="Y40" s="319">
        <f t="shared" si="3"/>
        <v>0</v>
      </c>
      <c r="Z40" s="319">
        <f t="shared" si="4"/>
        <v>0</v>
      </c>
      <c r="AA40" s="319">
        <f t="shared" si="5"/>
        <v>0</v>
      </c>
      <c r="AB40" s="319">
        <f t="shared" si="6"/>
        <v>0</v>
      </c>
      <c r="AC40" s="319">
        <f t="shared" si="7"/>
        <v>0</v>
      </c>
      <c r="AD40" s="319">
        <f t="shared" si="8"/>
        <v>0</v>
      </c>
      <c r="AE40" s="319">
        <f t="shared" si="9"/>
        <v>0</v>
      </c>
      <c r="AG40" s="319">
        <f t="shared" si="10"/>
        <v>0</v>
      </c>
      <c r="AH40" s="319">
        <f t="shared" si="11"/>
        <v>0</v>
      </c>
      <c r="AI40" s="319">
        <f t="shared" si="12"/>
        <v>0</v>
      </c>
      <c r="AJ40" s="319">
        <f t="shared" si="13"/>
        <v>1</v>
      </c>
      <c r="AK40" s="319">
        <f t="shared" si="14"/>
        <v>0</v>
      </c>
      <c r="AL40" s="319">
        <f t="shared" si="15"/>
        <v>0</v>
      </c>
      <c r="AM40" s="319">
        <f t="shared" si="16"/>
        <v>0</v>
      </c>
    </row>
    <row r="41" spans="1:39" ht="15.6">
      <c r="A41" s="279" t="str">
        <f t="shared" si="2"/>
        <v>8..1123</v>
      </c>
      <c r="B41" s="330">
        <f>IF(C41&lt;&gt;"",SUBTOTAL(103,$C$13:C41),"")</f>
        <v>29</v>
      </c>
      <c r="C41" s="332" t="s">
        <v>377</v>
      </c>
      <c r="D41" s="325" t="s">
        <v>159</v>
      </c>
      <c r="E41" s="519" t="s">
        <v>64</v>
      </c>
      <c r="F41" s="326">
        <v>0</v>
      </c>
      <c r="G41" s="326">
        <v>1009</v>
      </c>
      <c r="H41" s="326">
        <v>915</v>
      </c>
      <c r="I41" s="325" t="s">
        <v>56</v>
      </c>
      <c r="J41" s="324" t="s">
        <v>1</v>
      </c>
      <c r="K41" s="323"/>
      <c r="L41" s="321"/>
      <c r="M41" s="321" t="s">
        <v>397</v>
      </c>
      <c r="N41" s="322"/>
      <c r="O41" s="321"/>
      <c r="P41" s="321"/>
      <c r="Q41" s="441" t="s">
        <v>451</v>
      </c>
      <c r="R41" s="312"/>
      <c r="S41" s="308"/>
      <c r="T41" s="308">
        <f t="shared" si="20"/>
        <v>915</v>
      </c>
      <c r="U41" s="308"/>
      <c r="V41" s="295" t="e">
        <f>VLOOKUP(A41,#REF!,27,0)</f>
        <v>#REF!</v>
      </c>
      <c r="W41" s="294" t="e">
        <f t="shared" si="17"/>
        <v>#REF!</v>
      </c>
      <c r="X41" s="305">
        <f>VLOOKUP(A41,'[179]TK1+2 dot3'!A$13:X$132,22,0)</f>
        <v>0</v>
      </c>
      <c r="Y41" s="319">
        <f t="shared" si="3"/>
        <v>0</v>
      </c>
      <c r="Z41" s="319">
        <f t="shared" si="4"/>
        <v>0</v>
      </c>
      <c r="AA41" s="319">
        <f t="shared" si="5"/>
        <v>0</v>
      </c>
      <c r="AB41" s="319">
        <f t="shared" si="6"/>
        <v>0</v>
      </c>
      <c r="AC41" s="319">
        <f t="shared" si="7"/>
        <v>0</v>
      </c>
      <c r="AD41" s="319">
        <f t="shared" si="8"/>
        <v>0</v>
      </c>
      <c r="AE41" s="319">
        <f t="shared" si="9"/>
        <v>0</v>
      </c>
      <c r="AG41" s="319">
        <f t="shared" si="10"/>
        <v>0</v>
      </c>
      <c r="AH41" s="319">
        <f t="shared" si="11"/>
        <v>0</v>
      </c>
      <c r="AI41" s="319">
        <f t="shared" si="12"/>
        <v>0</v>
      </c>
      <c r="AJ41" s="319">
        <f t="shared" si="13"/>
        <v>0</v>
      </c>
      <c r="AK41" s="319">
        <f t="shared" si="14"/>
        <v>1</v>
      </c>
      <c r="AL41" s="319">
        <f t="shared" si="15"/>
        <v>0</v>
      </c>
      <c r="AM41" s="319">
        <f t="shared" si="16"/>
        <v>0</v>
      </c>
    </row>
    <row r="42" spans="1:39" ht="93.6">
      <c r="A42" s="279" t="str">
        <f t="shared" si="2"/>
        <v>17..7</v>
      </c>
      <c r="B42" s="339">
        <f>IF(C42&lt;&gt;"",SUBTOTAL(103,$C$13:C42),"")</f>
        <v>30</v>
      </c>
      <c r="C42" s="329" t="s">
        <v>447</v>
      </c>
      <c r="D42" s="513" t="s">
        <v>53</v>
      </c>
      <c r="E42" s="517" t="s">
        <v>44</v>
      </c>
      <c r="F42" s="337">
        <v>5039</v>
      </c>
      <c r="G42" s="337">
        <v>0</v>
      </c>
      <c r="H42" s="337">
        <v>7</v>
      </c>
      <c r="I42" s="336" t="s">
        <v>65</v>
      </c>
      <c r="J42" s="335" t="s">
        <v>53</v>
      </c>
      <c r="K42" s="341">
        <v>5039</v>
      </c>
      <c r="L42" s="333" t="s">
        <v>44</v>
      </c>
      <c r="M42" s="333" t="s">
        <v>436</v>
      </c>
      <c r="N42" s="322"/>
      <c r="O42" s="321" t="s">
        <v>385</v>
      </c>
      <c r="P42" s="321" t="s">
        <v>489</v>
      </c>
      <c r="Q42" s="441" t="s">
        <v>451</v>
      </c>
      <c r="R42" s="312"/>
      <c r="S42" s="308"/>
      <c r="T42" s="308">
        <f>H42</f>
        <v>7</v>
      </c>
      <c r="U42" s="308"/>
      <c r="V42" s="295" t="e">
        <f>VLOOKUP(A42,#REF!,27,0)</f>
        <v>#REF!</v>
      </c>
      <c r="W42" s="294" t="e">
        <f t="shared" si="17"/>
        <v>#REF!</v>
      </c>
      <c r="X42" s="305">
        <f>VLOOKUP(A42,'[179]TK1+2 dot3'!A$13:X$132,22,0)</f>
        <v>0</v>
      </c>
      <c r="Y42" s="319">
        <f t="shared" si="3"/>
        <v>0</v>
      </c>
      <c r="Z42" s="319">
        <f t="shared" si="4"/>
        <v>0</v>
      </c>
      <c r="AA42" s="319">
        <f t="shared" si="5"/>
        <v>0</v>
      </c>
      <c r="AB42" s="319">
        <f t="shared" si="6"/>
        <v>0</v>
      </c>
      <c r="AC42" s="319">
        <f t="shared" si="7"/>
        <v>0</v>
      </c>
      <c r="AD42" s="319">
        <f t="shared" si="8"/>
        <v>1</v>
      </c>
      <c r="AE42" s="319">
        <f t="shared" si="9"/>
        <v>0</v>
      </c>
      <c r="AG42" s="319">
        <f t="shared" si="10"/>
        <v>0</v>
      </c>
      <c r="AH42" s="319">
        <f t="shared" si="11"/>
        <v>0</v>
      </c>
      <c r="AI42" s="319">
        <f t="shared" si="12"/>
        <v>0</v>
      </c>
      <c r="AJ42" s="319">
        <f t="shared" si="13"/>
        <v>0</v>
      </c>
      <c r="AK42" s="319">
        <f t="shared" si="14"/>
        <v>0</v>
      </c>
      <c r="AL42" s="319">
        <f t="shared" si="15"/>
        <v>0</v>
      </c>
      <c r="AM42" s="319">
        <f t="shared" si="16"/>
        <v>0</v>
      </c>
    </row>
    <row r="43" spans="1:39" ht="15.6">
      <c r="A43" s="279" t="str">
        <f t="shared" si="2"/>
        <v>17..35</v>
      </c>
      <c r="B43" s="330">
        <f>IF(C43&lt;&gt;"",SUBTOTAL(103,$C$13:C43),"")</f>
        <v>31</v>
      </c>
      <c r="C43" s="329" t="s">
        <v>377</v>
      </c>
      <c r="D43" s="325" t="s">
        <v>80</v>
      </c>
      <c r="E43" s="522" t="s">
        <v>44</v>
      </c>
      <c r="F43" s="326">
        <v>70</v>
      </c>
      <c r="G43" s="326">
        <v>0</v>
      </c>
      <c r="H43" s="326">
        <v>70</v>
      </c>
      <c r="I43" s="325" t="s">
        <v>65</v>
      </c>
      <c r="J43" s="324" t="s">
        <v>80</v>
      </c>
      <c r="K43" s="322">
        <v>70</v>
      </c>
      <c r="L43" s="321" t="s">
        <v>44</v>
      </c>
      <c r="M43" s="321" t="s">
        <v>397</v>
      </c>
      <c r="N43" s="322"/>
      <c r="O43" s="321"/>
      <c r="P43" s="321"/>
      <c r="Q43" s="441" t="s">
        <v>451</v>
      </c>
      <c r="R43" s="312"/>
      <c r="S43" s="308"/>
      <c r="T43" s="308">
        <f t="shared" ref="T43:T46" si="21">H43</f>
        <v>70</v>
      </c>
      <c r="U43" s="308"/>
      <c r="V43" s="295" t="e">
        <f>VLOOKUP(A43,#REF!,27,0)</f>
        <v>#REF!</v>
      </c>
      <c r="W43" s="294" t="e">
        <f t="shared" si="17"/>
        <v>#REF!</v>
      </c>
      <c r="X43" s="305">
        <f>VLOOKUP(A43,'[179]TK1+2 dot3'!A$13:X$132,22,0)</f>
        <v>1</v>
      </c>
      <c r="Y43" s="319">
        <f t="shared" si="3"/>
        <v>1</v>
      </c>
      <c r="Z43" s="319">
        <f t="shared" si="4"/>
        <v>0</v>
      </c>
      <c r="AA43" s="319">
        <f t="shared" si="5"/>
        <v>0</v>
      </c>
      <c r="AB43" s="319">
        <f t="shared" si="6"/>
        <v>0</v>
      </c>
      <c r="AC43" s="319">
        <f t="shared" si="7"/>
        <v>0</v>
      </c>
      <c r="AD43" s="319">
        <f t="shared" si="8"/>
        <v>0</v>
      </c>
      <c r="AE43" s="319">
        <f t="shared" si="9"/>
        <v>0</v>
      </c>
      <c r="AG43" s="319">
        <f t="shared" si="10"/>
        <v>0</v>
      </c>
      <c r="AH43" s="319">
        <f t="shared" si="11"/>
        <v>0</v>
      </c>
      <c r="AI43" s="319">
        <f t="shared" si="12"/>
        <v>0</v>
      </c>
      <c r="AJ43" s="319">
        <f t="shared" si="13"/>
        <v>0</v>
      </c>
      <c r="AK43" s="319">
        <f t="shared" si="14"/>
        <v>0</v>
      </c>
      <c r="AL43" s="319">
        <f t="shared" si="15"/>
        <v>0</v>
      </c>
      <c r="AM43" s="319">
        <f t="shared" si="16"/>
        <v>0</v>
      </c>
    </row>
    <row r="44" spans="1:39" ht="15.6">
      <c r="A44" s="279" t="str">
        <f t="shared" si="2"/>
        <v>17..36</v>
      </c>
      <c r="B44" s="330">
        <f>IF(C44&lt;&gt;"",SUBTOTAL(103,$C$13:C44),"")</f>
        <v>32</v>
      </c>
      <c r="C44" s="329" t="s">
        <v>377</v>
      </c>
      <c r="D44" s="325" t="s">
        <v>81</v>
      </c>
      <c r="E44" s="522" t="s">
        <v>64</v>
      </c>
      <c r="F44" s="326">
        <v>185</v>
      </c>
      <c r="G44" s="326">
        <v>0</v>
      </c>
      <c r="H44" s="326">
        <v>9.4</v>
      </c>
      <c r="I44" s="325" t="s">
        <v>65</v>
      </c>
      <c r="J44" s="324" t="s">
        <v>81</v>
      </c>
      <c r="K44" s="322">
        <v>185</v>
      </c>
      <c r="L44" s="321" t="s">
        <v>64</v>
      </c>
      <c r="M44" s="321" t="s">
        <v>397</v>
      </c>
      <c r="N44" s="322"/>
      <c r="O44" s="321"/>
      <c r="P44" s="321"/>
      <c r="Q44" s="441" t="s">
        <v>451</v>
      </c>
      <c r="R44" s="312"/>
      <c r="S44" s="308"/>
      <c r="T44" s="308">
        <f t="shared" si="21"/>
        <v>9.4</v>
      </c>
      <c r="U44" s="308"/>
      <c r="V44" s="295" t="e">
        <f>VLOOKUP(A44,#REF!,27,0)</f>
        <v>#REF!</v>
      </c>
      <c r="W44" s="294" t="e">
        <f t="shared" si="17"/>
        <v>#REF!</v>
      </c>
      <c r="X44" s="305">
        <f>VLOOKUP(A44,'[179]TK1+2 dot3'!A$13:X$132,22,0)</f>
        <v>1</v>
      </c>
      <c r="Y44" s="319">
        <f t="shared" si="3"/>
        <v>0</v>
      </c>
      <c r="Z44" s="319">
        <f t="shared" si="4"/>
        <v>1</v>
      </c>
      <c r="AA44" s="319">
        <f t="shared" si="5"/>
        <v>0</v>
      </c>
      <c r="AB44" s="319">
        <f t="shared" si="6"/>
        <v>0</v>
      </c>
      <c r="AC44" s="319">
        <f t="shared" si="7"/>
        <v>0</v>
      </c>
      <c r="AD44" s="319">
        <f t="shared" si="8"/>
        <v>0</v>
      </c>
      <c r="AE44" s="319">
        <f t="shared" si="9"/>
        <v>0</v>
      </c>
      <c r="AG44" s="319">
        <f t="shared" si="10"/>
        <v>0</v>
      </c>
      <c r="AH44" s="319">
        <f t="shared" si="11"/>
        <v>0</v>
      </c>
      <c r="AI44" s="319">
        <f t="shared" si="12"/>
        <v>0</v>
      </c>
      <c r="AJ44" s="319">
        <f t="shared" si="13"/>
        <v>0</v>
      </c>
      <c r="AK44" s="319">
        <f t="shared" si="14"/>
        <v>0</v>
      </c>
      <c r="AL44" s="319">
        <f t="shared" si="15"/>
        <v>0</v>
      </c>
      <c r="AM44" s="319">
        <f t="shared" si="16"/>
        <v>0</v>
      </c>
    </row>
    <row r="45" spans="1:39" ht="15.6">
      <c r="A45" s="279" t="str">
        <f t="shared" si="2"/>
        <v>17..66</v>
      </c>
      <c r="B45" s="330">
        <f>IF(C45&lt;&gt;"",SUBTOTAL(103,$C$13:C45),"")</f>
        <v>33</v>
      </c>
      <c r="C45" s="332" t="s">
        <v>377</v>
      </c>
      <c r="D45" s="325" t="s">
        <v>108</v>
      </c>
      <c r="E45" s="522" t="s">
        <v>165</v>
      </c>
      <c r="F45" s="326">
        <v>641</v>
      </c>
      <c r="G45" s="326">
        <v>0</v>
      </c>
      <c r="H45" s="326">
        <v>641</v>
      </c>
      <c r="I45" s="325" t="s">
        <v>65</v>
      </c>
      <c r="J45" s="324" t="s">
        <v>108</v>
      </c>
      <c r="K45" s="322">
        <v>641</v>
      </c>
      <c r="L45" s="321" t="s">
        <v>165</v>
      </c>
      <c r="M45" s="321" t="s">
        <v>397</v>
      </c>
      <c r="N45" s="322"/>
      <c r="O45" s="321"/>
      <c r="P45" s="321"/>
      <c r="Q45" s="441" t="s">
        <v>451</v>
      </c>
      <c r="R45" s="312"/>
      <c r="S45" s="308"/>
      <c r="T45" s="308">
        <f t="shared" si="21"/>
        <v>641</v>
      </c>
      <c r="U45" s="308"/>
      <c r="V45" s="295" t="e">
        <f>VLOOKUP(A45,#REF!,27,0)</f>
        <v>#REF!</v>
      </c>
      <c r="W45" s="294" t="e">
        <f t="shared" si="17"/>
        <v>#REF!</v>
      </c>
      <c r="X45" s="305">
        <f>VLOOKUP(A45,'[179]TK1+2 dot3'!A$13:X$132,22,0)</f>
        <v>1</v>
      </c>
      <c r="Y45" s="319">
        <f t="shared" si="3"/>
        <v>0</v>
      </c>
      <c r="Z45" s="319">
        <f t="shared" si="4"/>
        <v>0</v>
      </c>
      <c r="AA45" s="319">
        <f t="shared" si="5"/>
        <v>0</v>
      </c>
      <c r="AB45" s="319">
        <f t="shared" si="6"/>
        <v>1</v>
      </c>
      <c r="AC45" s="319">
        <f t="shared" si="7"/>
        <v>0</v>
      </c>
      <c r="AD45" s="319">
        <f t="shared" si="8"/>
        <v>0</v>
      </c>
      <c r="AE45" s="319">
        <f t="shared" si="9"/>
        <v>0</v>
      </c>
      <c r="AG45" s="319">
        <f t="shared" si="10"/>
        <v>0</v>
      </c>
      <c r="AH45" s="319">
        <f t="shared" si="11"/>
        <v>0</v>
      </c>
      <c r="AI45" s="319">
        <f t="shared" si="12"/>
        <v>0</v>
      </c>
      <c r="AJ45" s="319">
        <f t="shared" si="13"/>
        <v>0</v>
      </c>
      <c r="AK45" s="319">
        <f t="shared" si="14"/>
        <v>0</v>
      </c>
      <c r="AL45" s="319">
        <f t="shared" si="15"/>
        <v>0</v>
      </c>
      <c r="AM45" s="319">
        <f t="shared" si="16"/>
        <v>0</v>
      </c>
    </row>
    <row r="46" spans="1:39" ht="15.6">
      <c r="A46" s="279" t="str">
        <f t="shared" si="2"/>
        <v>17..67</v>
      </c>
      <c r="B46" s="330">
        <f>IF(C46&lt;&gt;"",SUBTOTAL(103,$C$13:C46),"")</f>
        <v>34</v>
      </c>
      <c r="C46" s="329" t="s">
        <v>377</v>
      </c>
      <c r="D46" s="325" t="s">
        <v>109</v>
      </c>
      <c r="E46" s="522" t="s">
        <v>47</v>
      </c>
      <c r="F46" s="326">
        <v>429</v>
      </c>
      <c r="G46" s="326">
        <v>0</v>
      </c>
      <c r="H46" s="326">
        <v>403.2</v>
      </c>
      <c r="I46" s="325" t="s">
        <v>65</v>
      </c>
      <c r="J46" s="324" t="s">
        <v>109</v>
      </c>
      <c r="K46" s="322">
        <v>429</v>
      </c>
      <c r="L46" s="321" t="s">
        <v>47</v>
      </c>
      <c r="M46" s="321" t="s">
        <v>397</v>
      </c>
      <c r="N46" s="322"/>
      <c r="O46" s="321"/>
      <c r="P46" s="321"/>
      <c r="Q46" s="441" t="s">
        <v>451</v>
      </c>
      <c r="R46" s="312"/>
      <c r="S46" s="308"/>
      <c r="T46" s="308">
        <f t="shared" si="21"/>
        <v>403.2</v>
      </c>
      <c r="U46" s="308"/>
      <c r="V46" s="295" t="e">
        <f>VLOOKUP(A46,#REF!,27,0)</f>
        <v>#REF!</v>
      </c>
      <c r="W46" s="294" t="e">
        <f t="shared" si="17"/>
        <v>#REF!</v>
      </c>
      <c r="X46" s="305">
        <f>VLOOKUP(A46,'[179]TK1+2 dot3'!A$13:X$132,22,0)</f>
        <v>1</v>
      </c>
      <c r="Y46" s="319">
        <f t="shared" si="3"/>
        <v>0</v>
      </c>
      <c r="Z46" s="319">
        <f t="shared" si="4"/>
        <v>0</v>
      </c>
      <c r="AA46" s="319">
        <f t="shared" si="5"/>
        <v>1</v>
      </c>
      <c r="AB46" s="319">
        <f t="shared" si="6"/>
        <v>0</v>
      </c>
      <c r="AC46" s="319">
        <f t="shared" si="7"/>
        <v>0</v>
      </c>
      <c r="AD46" s="319">
        <f t="shared" si="8"/>
        <v>0</v>
      </c>
      <c r="AE46" s="319">
        <f t="shared" si="9"/>
        <v>0</v>
      </c>
      <c r="AG46" s="319">
        <f t="shared" si="10"/>
        <v>0</v>
      </c>
      <c r="AH46" s="319">
        <f t="shared" si="11"/>
        <v>0</v>
      </c>
      <c r="AI46" s="319">
        <f t="shared" si="12"/>
        <v>0</v>
      </c>
      <c r="AJ46" s="319">
        <f t="shared" si="13"/>
        <v>0</v>
      </c>
      <c r="AK46" s="319">
        <f t="shared" si="14"/>
        <v>0</v>
      </c>
      <c r="AL46" s="319">
        <f t="shared" si="15"/>
        <v>0</v>
      </c>
      <c r="AM46" s="319">
        <f t="shared" si="16"/>
        <v>0</v>
      </c>
    </row>
    <row r="47" spans="1:39" ht="15.6">
      <c r="A47" s="279" t="str">
        <f t="shared" si="2"/>
        <v>17..108</v>
      </c>
      <c r="B47" s="330">
        <f>IF(C47&lt;&gt;"",SUBTOTAL(103,$C$13:C47),"")</f>
        <v>35</v>
      </c>
      <c r="C47" s="329" t="s">
        <v>377</v>
      </c>
      <c r="D47" s="325" t="s">
        <v>146</v>
      </c>
      <c r="E47" s="522" t="s">
        <v>47</v>
      </c>
      <c r="F47" s="326">
        <v>233</v>
      </c>
      <c r="G47" s="326">
        <v>0</v>
      </c>
      <c r="H47" s="326">
        <v>233</v>
      </c>
      <c r="I47" s="325" t="s">
        <v>65</v>
      </c>
      <c r="J47" s="324" t="s">
        <v>146</v>
      </c>
      <c r="K47" s="322">
        <v>233</v>
      </c>
      <c r="L47" s="321" t="s">
        <v>47</v>
      </c>
      <c r="M47" s="321" t="s">
        <v>397</v>
      </c>
      <c r="N47" s="322"/>
      <c r="O47" s="321"/>
      <c r="P47" s="321"/>
      <c r="Q47" s="441" t="s">
        <v>451</v>
      </c>
      <c r="R47" s="312"/>
      <c r="S47" s="308"/>
      <c r="T47" s="308">
        <f>H47</f>
        <v>233</v>
      </c>
      <c r="U47" s="308"/>
      <c r="V47" s="295" t="e">
        <f>VLOOKUP(A47,#REF!,27,0)</f>
        <v>#REF!</v>
      </c>
      <c r="W47" s="294" t="e">
        <f t="shared" si="17"/>
        <v>#REF!</v>
      </c>
      <c r="X47" s="305">
        <f>VLOOKUP(A47,'[179]TK1+2 dot3'!A$13:X$132,22,0)</f>
        <v>1</v>
      </c>
      <c r="Y47" s="319">
        <f t="shared" si="3"/>
        <v>0</v>
      </c>
      <c r="Z47" s="319">
        <f t="shared" si="4"/>
        <v>1</v>
      </c>
      <c r="AA47" s="319">
        <f t="shared" si="5"/>
        <v>0</v>
      </c>
      <c r="AB47" s="319">
        <f t="shared" si="6"/>
        <v>0</v>
      </c>
      <c r="AC47" s="319">
        <f t="shared" si="7"/>
        <v>0</v>
      </c>
      <c r="AD47" s="319">
        <f t="shared" si="8"/>
        <v>0</v>
      </c>
      <c r="AE47" s="319">
        <f t="shared" si="9"/>
        <v>0</v>
      </c>
      <c r="AG47" s="319">
        <f t="shared" si="10"/>
        <v>0</v>
      </c>
      <c r="AH47" s="319">
        <f t="shared" si="11"/>
        <v>0</v>
      </c>
      <c r="AI47" s="319">
        <f t="shared" si="12"/>
        <v>0</v>
      </c>
      <c r="AJ47" s="319">
        <f t="shared" si="13"/>
        <v>0</v>
      </c>
      <c r="AK47" s="319">
        <f t="shared" si="14"/>
        <v>0</v>
      </c>
      <c r="AL47" s="319">
        <f t="shared" si="15"/>
        <v>0</v>
      </c>
      <c r="AM47" s="319">
        <f t="shared" si="16"/>
        <v>0</v>
      </c>
    </row>
    <row r="48" spans="1:39" ht="15.6">
      <c r="A48" s="279" t="str">
        <f t="shared" si="2"/>
        <v>17..110</v>
      </c>
      <c r="B48" s="330">
        <f>IF(C48&lt;&gt;"",SUBTOTAL(103,$C$13:C48),"")</f>
        <v>36</v>
      </c>
      <c r="C48" s="332" t="s">
        <v>377</v>
      </c>
      <c r="D48" s="325" t="s">
        <v>148</v>
      </c>
      <c r="E48" s="522" t="s">
        <v>44</v>
      </c>
      <c r="F48" s="326">
        <v>187</v>
      </c>
      <c r="G48" s="326">
        <v>0</v>
      </c>
      <c r="H48" s="326">
        <v>187</v>
      </c>
      <c r="I48" s="325" t="s">
        <v>65</v>
      </c>
      <c r="J48" s="324" t="s">
        <v>148</v>
      </c>
      <c r="K48" s="322">
        <v>187</v>
      </c>
      <c r="L48" s="321" t="s">
        <v>44</v>
      </c>
      <c r="M48" s="321" t="s">
        <v>397</v>
      </c>
      <c r="N48" s="322"/>
      <c r="O48" s="321"/>
      <c r="P48" s="321"/>
      <c r="Q48" s="441" t="s">
        <v>451</v>
      </c>
      <c r="R48" s="312"/>
      <c r="S48" s="308"/>
      <c r="T48" s="308">
        <f>H48</f>
        <v>187</v>
      </c>
      <c r="U48" s="308"/>
      <c r="V48" s="295" t="e">
        <f>VLOOKUP(A48,#REF!,27,0)</f>
        <v>#REF!</v>
      </c>
      <c r="W48" s="294" t="e">
        <f t="shared" si="17"/>
        <v>#REF!</v>
      </c>
      <c r="X48" s="305">
        <f>VLOOKUP(A48,'[179]TK1+2 dot3'!A$13:X$132,22,0)</f>
        <v>1</v>
      </c>
      <c r="Y48" s="319">
        <f t="shared" si="3"/>
        <v>0</v>
      </c>
      <c r="Z48" s="319">
        <f t="shared" si="4"/>
        <v>1</v>
      </c>
      <c r="AA48" s="319">
        <f t="shared" si="5"/>
        <v>0</v>
      </c>
      <c r="AB48" s="319">
        <f t="shared" si="6"/>
        <v>0</v>
      </c>
      <c r="AC48" s="319">
        <f t="shared" si="7"/>
        <v>0</v>
      </c>
      <c r="AD48" s="319">
        <f t="shared" si="8"/>
        <v>0</v>
      </c>
      <c r="AE48" s="319">
        <f t="shared" si="9"/>
        <v>0</v>
      </c>
      <c r="AG48" s="319">
        <f t="shared" si="10"/>
        <v>0</v>
      </c>
      <c r="AH48" s="319">
        <f t="shared" si="11"/>
        <v>0</v>
      </c>
      <c r="AI48" s="319">
        <f t="shared" si="12"/>
        <v>0</v>
      </c>
      <c r="AJ48" s="319">
        <f t="shared" si="13"/>
        <v>0</v>
      </c>
      <c r="AK48" s="319">
        <f t="shared" si="14"/>
        <v>0</v>
      </c>
      <c r="AL48" s="319">
        <f t="shared" si="15"/>
        <v>0</v>
      </c>
      <c r="AM48" s="319">
        <f t="shared" si="16"/>
        <v>0</v>
      </c>
    </row>
    <row r="49" spans="1:39" ht="15.6">
      <c r="A49" s="279" t="str">
        <f t="shared" si="2"/>
        <v>17..112</v>
      </c>
      <c r="B49" s="330">
        <f>IF(C49&lt;&gt;"",SUBTOTAL(103,$C$13:C49),"")</f>
        <v>37</v>
      </c>
      <c r="C49" s="332" t="s">
        <v>377</v>
      </c>
      <c r="D49" s="325" t="s">
        <v>152</v>
      </c>
      <c r="E49" s="522" t="s">
        <v>55</v>
      </c>
      <c r="F49" s="326">
        <v>358</v>
      </c>
      <c r="G49" s="326">
        <v>0</v>
      </c>
      <c r="H49" s="326">
        <v>2.9</v>
      </c>
      <c r="I49" s="325" t="s">
        <v>65</v>
      </c>
      <c r="J49" s="324" t="s">
        <v>152</v>
      </c>
      <c r="K49" s="322">
        <v>358</v>
      </c>
      <c r="L49" s="321" t="s">
        <v>55</v>
      </c>
      <c r="M49" s="321" t="s">
        <v>397</v>
      </c>
      <c r="N49" s="322"/>
      <c r="O49" s="321"/>
      <c r="P49" s="321"/>
      <c r="Q49" s="441" t="s">
        <v>451</v>
      </c>
      <c r="R49" s="312"/>
      <c r="S49" s="308"/>
      <c r="T49" s="308">
        <f>H49</f>
        <v>2.9</v>
      </c>
      <c r="U49" s="308"/>
      <c r="V49" s="295" t="e">
        <f>VLOOKUP(A49,#REF!,27,0)</f>
        <v>#REF!</v>
      </c>
      <c r="W49" s="294" t="e">
        <f t="shared" si="17"/>
        <v>#REF!</v>
      </c>
      <c r="X49" s="305">
        <f>VLOOKUP(A49,'[179]TK1+2 dot3'!A$13:X$132,22,0)</f>
        <v>1</v>
      </c>
      <c r="Y49" s="319">
        <f t="shared" si="3"/>
        <v>0</v>
      </c>
      <c r="Z49" s="319">
        <f t="shared" si="4"/>
        <v>0</v>
      </c>
      <c r="AA49" s="319">
        <f t="shared" si="5"/>
        <v>1</v>
      </c>
      <c r="AB49" s="319">
        <f t="shared" si="6"/>
        <v>0</v>
      </c>
      <c r="AC49" s="319">
        <f t="shared" si="7"/>
        <v>0</v>
      </c>
      <c r="AD49" s="319">
        <f t="shared" si="8"/>
        <v>0</v>
      </c>
      <c r="AE49" s="319">
        <f t="shared" si="9"/>
        <v>0</v>
      </c>
      <c r="AG49" s="319">
        <f t="shared" si="10"/>
        <v>0</v>
      </c>
      <c r="AH49" s="319">
        <f t="shared" si="11"/>
        <v>0</v>
      </c>
      <c r="AI49" s="319">
        <f t="shared" si="12"/>
        <v>0</v>
      </c>
      <c r="AJ49" s="319">
        <f t="shared" si="13"/>
        <v>0</v>
      </c>
      <c r="AK49" s="319">
        <f t="shared" si="14"/>
        <v>0</v>
      </c>
      <c r="AL49" s="319">
        <f t="shared" si="15"/>
        <v>0</v>
      </c>
      <c r="AM49" s="319">
        <f t="shared" si="16"/>
        <v>0</v>
      </c>
    </row>
    <row r="50" spans="1:39" ht="15.6">
      <c r="A50" s="279" t="str">
        <f t="shared" si="2"/>
        <v>17..152</v>
      </c>
      <c r="B50" s="330">
        <f>IF(C50&lt;&gt;"",SUBTOTAL(103,$C$13:C50),"")</f>
        <v>38</v>
      </c>
      <c r="C50" s="329" t="s">
        <v>377</v>
      </c>
      <c r="D50" s="325" t="s">
        <v>167</v>
      </c>
      <c r="E50" s="522" t="s">
        <v>44</v>
      </c>
      <c r="F50" s="326">
        <v>131</v>
      </c>
      <c r="G50" s="326">
        <v>0</v>
      </c>
      <c r="H50" s="326">
        <v>71.099999999999994</v>
      </c>
      <c r="I50" s="325" t="s">
        <v>65</v>
      </c>
      <c r="J50" s="324" t="s">
        <v>167</v>
      </c>
      <c r="K50" s="322">
        <v>131</v>
      </c>
      <c r="L50" s="321" t="s">
        <v>44</v>
      </c>
      <c r="M50" s="321" t="s">
        <v>397</v>
      </c>
      <c r="N50" s="322"/>
      <c r="O50" s="321"/>
      <c r="P50" s="321"/>
      <c r="Q50" s="441" t="s">
        <v>451</v>
      </c>
      <c r="R50" s="312"/>
      <c r="S50" s="308"/>
      <c r="T50" s="308">
        <f>H50</f>
        <v>71.099999999999994</v>
      </c>
      <c r="U50" s="308"/>
      <c r="V50" s="295" t="e">
        <f>VLOOKUP(A50,#REF!,27,0)</f>
        <v>#REF!</v>
      </c>
      <c r="W50" s="294" t="e">
        <f t="shared" si="17"/>
        <v>#REF!</v>
      </c>
      <c r="X50" s="305">
        <f>VLOOKUP(A50,'[179]TK1+2 dot3'!A$13:X$132,22,0)</f>
        <v>1</v>
      </c>
      <c r="Y50" s="319">
        <f t="shared" si="3"/>
        <v>0</v>
      </c>
      <c r="Z50" s="319">
        <f t="shared" si="4"/>
        <v>1</v>
      </c>
      <c r="AA50" s="319">
        <f t="shared" si="5"/>
        <v>0</v>
      </c>
      <c r="AB50" s="319">
        <f t="shared" si="6"/>
        <v>0</v>
      </c>
      <c r="AC50" s="319">
        <f t="shared" si="7"/>
        <v>0</v>
      </c>
      <c r="AD50" s="319">
        <f t="shared" si="8"/>
        <v>0</v>
      </c>
      <c r="AE50" s="319">
        <f t="shared" si="9"/>
        <v>0</v>
      </c>
      <c r="AG50" s="319">
        <f t="shared" si="10"/>
        <v>0</v>
      </c>
      <c r="AH50" s="319">
        <f t="shared" si="11"/>
        <v>0</v>
      </c>
      <c r="AI50" s="319">
        <f t="shared" si="12"/>
        <v>0</v>
      </c>
      <c r="AJ50" s="319">
        <f t="shared" si="13"/>
        <v>0</v>
      </c>
      <c r="AK50" s="319">
        <f t="shared" si="14"/>
        <v>0</v>
      </c>
      <c r="AL50" s="319">
        <f t="shared" si="15"/>
        <v>0</v>
      </c>
      <c r="AM50" s="319">
        <f t="shared" si="16"/>
        <v>0</v>
      </c>
    </row>
    <row r="51" spans="1:39" ht="15.6">
      <c r="A51" s="279" t="str">
        <f t="shared" si="2"/>
        <v>17..154</v>
      </c>
      <c r="B51" s="330">
        <f>IF(C51&lt;&gt;"",SUBTOTAL(103,$C$13:C51),"")</f>
        <v>39</v>
      </c>
      <c r="C51" s="332" t="s">
        <v>377</v>
      </c>
      <c r="D51" s="325" t="s">
        <v>169</v>
      </c>
      <c r="E51" s="522" t="s">
        <v>44</v>
      </c>
      <c r="F51" s="326">
        <v>155</v>
      </c>
      <c r="G51" s="326">
        <v>0</v>
      </c>
      <c r="H51" s="326">
        <v>155</v>
      </c>
      <c r="I51" s="325" t="s">
        <v>65</v>
      </c>
      <c r="J51" s="324" t="s">
        <v>169</v>
      </c>
      <c r="K51" s="322">
        <v>155</v>
      </c>
      <c r="L51" s="321" t="s">
        <v>44</v>
      </c>
      <c r="M51" s="321" t="s">
        <v>397</v>
      </c>
      <c r="N51" s="322"/>
      <c r="O51" s="321"/>
      <c r="P51" s="321"/>
      <c r="Q51" s="441" t="s">
        <v>451</v>
      </c>
      <c r="R51" s="312"/>
      <c r="S51" s="308"/>
      <c r="T51" s="308">
        <f t="shared" ref="T51:T64" si="22">H51</f>
        <v>155</v>
      </c>
      <c r="U51" s="308"/>
      <c r="V51" s="295" t="e">
        <f>VLOOKUP(A51,#REF!,27,0)</f>
        <v>#REF!</v>
      </c>
      <c r="W51" s="294" t="e">
        <f t="shared" si="17"/>
        <v>#REF!</v>
      </c>
      <c r="X51" s="305">
        <f>VLOOKUP(A51,'[179]TK1+2 dot3'!A$13:X$132,22,0)</f>
        <v>1</v>
      </c>
      <c r="Y51" s="319">
        <f t="shared" si="3"/>
        <v>0</v>
      </c>
      <c r="Z51" s="319">
        <f t="shared" si="4"/>
        <v>1</v>
      </c>
      <c r="AA51" s="319">
        <f t="shared" si="5"/>
        <v>0</v>
      </c>
      <c r="AB51" s="319">
        <f t="shared" si="6"/>
        <v>0</v>
      </c>
      <c r="AC51" s="319">
        <f t="shared" si="7"/>
        <v>0</v>
      </c>
      <c r="AD51" s="319">
        <f t="shared" si="8"/>
        <v>0</v>
      </c>
      <c r="AE51" s="319">
        <f t="shared" si="9"/>
        <v>0</v>
      </c>
      <c r="AG51" s="319">
        <f t="shared" si="10"/>
        <v>0</v>
      </c>
      <c r="AH51" s="319">
        <f t="shared" si="11"/>
        <v>0</v>
      </c>
      <c r="AI51" s="319">
        <f t="shared" si="12"/>
        <v>0</v>
      </c>
      <c r="AJ51" s="319">
        <f t="shared" si="13"/>
        <v>0</v>
      </c>
      <c r="AK51" s="319">
        <f t="shared" si="14"/>
        <v>0</v>
      </c>
      <c r="AL51" s="319">
        <f t="shared" si="15"/>
        <v>0</v>
      </c>
      <c r="AM51" s="319">
        <f t="shared" si="16"/>
        <v>0</v>
      </c>
    </row>
    <row r="52" spans="1:39" ht="15.6">
      <c r="A52" s="279" t="str">
        <f t="shared" si="2"/>
        <v>17..155</v>
      </c>
      <c r="B52" s="330">
        <f>IF(C52&lt;&gt;"",SUBTOTAL(103,$C$13:C52),"")</f>
        <v>40</v>
      </c>
      <c r="C52" s="332" t="s">
        <v>377</v>
      </c>
      <c r="D52" s="325" t="s">
        <v>170</v>
      </c>
      <c r="E52" s="522" t="s">
        <v>44</v>
      </c>
      <c r="F52" s="326">
        <v>116</v>
      </c>
      <c r="G52" s="326">
        <v>0</v>
      </c>
      <c r="H52" s="326">
        <v>116</v>
      </c>
      <c r="I52" s="325" t="s">
        <v>65</v>
      </c>
      <c r="J52" s="324" t="s">
        <v>170</v>
      </c>
      <c r="K52" s="322">
        <v>116</v>
      </c>
      <c r="L52" s="321" t="s">
        <v>44</v>
      </c>
      <c r="M52" s="321" t="s">
        <v>397</v>
      </c>
      <c r="N52" s="322"/>
      <c r="O52" s="321"/>
      <c r="P52" s="321"/>
      <c r="Q52" s="441" t="s">
        <v>451</v>
      </c>
      <c r="R52" s="312"/>
      <c r="S52" s="308"/>
      <c r="T52" s="308">
        <f t="shared" si="22"/>
        <v>116</v>
      </c>
      <c r="U52" s="308"/>
      <c r="V52" s="295" t="e">
        <f>VLOOKUP(A52,#REF!,27,0)</f>
        <v>#REF!</v>
      </c>
      <c r="W52" s="294" t="e">
        <f t="shared" si="17"/>
        <v>#REF!</v>
      </c>
      <c r="X52" s="305">
        <f>VLOOKUP(A52,'[179]TK1+2 dot3'!A$13:X$132,22,0)</f>
        <v>1</v>
      </c>
      <c r="Y52" s="319">
        <f t="shared" si="3"/>
        <v>0</v>
      </c>
      <c r="Z52" s="319">
        <f t="shared" si="4"/>
        <v>1</v>
      </c>
      <c r="AA52" s="319">
        <f t="shared" si="5"/>
        <v>0</v>
      </c>
      <c r="AB52" s="319">
        <f t="shared" si="6"/>
        <v>0</v>
      </c>
      <c r="AC52" s="319">
        <f t="shared" si="7"/>
        <v>0</v>
      </c>
      <c r="AD52" s="319">
        <f t="shared" si="8"/>
        <v>0</v>
      </c>
      <c r="AE52" s="319">
        <f t="shared" si="9"/>
        <v>0</v>
      </c>
      <c r="AG52" s="319">
        <f t="shared" si="10"/>
        <v>0</v>
      </c>
      <c r="AH52" s="319">
        <f t="shared" si="11"/>
        <v>0</v>
      </c>
      <c r="AI52" s="319">
        <f t="shared" si="12"/>
        <v>0</v>
      </c>
      <c r="AJ52" s="319">
        <f t="shared" si="13"/>
        <v>0</v>
      </c>
      <c r="AK52" s="319">
        <f t="shared" si="14"/>
        <v>0</v>
      </c>
      <c r="AL52" s="319">
        <f t="shared" si="15"/>
        <v>0</v>
      </c>
      <c r="AM52" s="319">
        <f t="shared" si="16"/>
        <v>0</v>
      </c>
    </row>
    <row r="53" spans="1:39" ht="15.6">
      <c r="A53" s="279" t="str">
        <f t="shared" si="2"/>
        <v>17..156</v>
      </c>
      <c r="B53" s="330">
        <f>IF(C53&lt;&gt;"",SUBTOTAL(103,$C$13:C53),"")</f>
        <v>41</v>
      </c>
      <c r="C53" s="332" t="s">
        <v>377</v>
      </c>
      <c r="D53" s="325" t="s">
        <v>171</v>
      </c>
      <c r="E53" s="522" t="s">
        <v>44</v>
      </c>
      <c r="F53" s="326">
        <v>871</v>
      </c>
      <c r="G53" s="326">
        <v>0</v>
      </c>
      <c r="H53" s="326">
        <v>871</v>
      </c>
      <c r="I53" s="325" t="s">
        <v>65</v>
      </c>
      <c r="J53" s="324" t="s">
        <v>171</v>
      </c>
      <c r="K53" s="322">
        <v>871</v>
      </c>
      <c r="L53" s="321" t="s">
        <v>44</v>
      </c>
      <c r="M53" s="321" t="s">
        <v>397</v>
      </c>
      <c r="N53" s="322"/>
      <c r="O53" s="321"/>
      <c r="P53" s="321"/>
      <c r="Q53" s="441" t="s">
        <v>451</v>
      </c>
      <c r="R53" s="312"/>
      <c r="S53" s="308"/>
      <c r="T53" s="308">
        <f t="shared" si="22"/>
        <v>871</v>
      </c>
      <c r="U53" s="308"/>
      <c r="V53" s="295" t="e">
        <f>VLOOKUP(A53,#REF!,27,0)</f>
        <v>#REF!</v>
      </c>
      <c r="W53" s="294" t="e">
        <f t="shared" si="17"/>
        <v>#REF!</v>
      </c>
      <c r="X53" s="305">
        <f>VLOOKUP(A53,'[179]TK1+2 dot3'!A$13:X$132,22,0)</f>
        <v>1</v>
      </c>
      <c r="Y53" s="319">
        <f t="shared" si="3"/>
        <v>0</v>
      </c>
      <c r="Z53" s="319">
        <f t="shared" si="4"/>
        <v>0</v>
      </c>
      <c r="AA53" s="319">
        <f t="shared" si="5"/>
        <v>0</v>
      </c>
      <c r="AB53" s="319">
        <f t="shared" si="6"/>
        <v>1</v>
      </c>
      <c r="AC53" s="319">
        <f t="shared" si="7"/>
        <v>0</v>
      </c>
      <c r="AD53" s="319">
        <f t="shared" si="8"/>
        <v>0</v>
      </c>
      <c r="AE53" s="319">
        <f t="shared" si="9"/>
        <v>0</v>
      </c>
      <c r="AG53" s="319">
        <f t="shared" si="10"/>
        <v>0</v>
      </c>
      <c r="AH53" s="319">
        <f t="shared" si="11"/>
        <v>0</v>
      </c>
      <c r="AI53" s="319">
        <f t="shared" si="12"/>
        <v>0</v>
      </c>
      <c r="AJ53" s="319">
        <f t="shared" si="13"/>
        <v>0</v>
      </c>
      <c r="AK53" s="319">
        <f t="shared" si="14"/>
        <v>0</v>
      </c>
      <c r="AL53" s="319">
        <f t="shared" si="15"/>
        <v>0</v>
      </c>
      <c r="AM53" s="319">
        <f t="shared" si="16"/>
        <v>0</v>
      </c>
    </row>
    <row r="54" spans="1:39" ht="15.6">
      <c r="A54" s="279" t="str">
        <f t="shared" si="2"/>
        <v>17..157</v>
      </c>
      <c r="B54" s="330">
        <f>IF(C54&lt;&gt;"",SUBTOTAL(103,$C$13:C54),"")</f>
        <v>42</v>
      </c>
      <c r="C54" s="329" t="s">
        <v>377</v>
      </c>
      <c r="D54" s="325" t="s">
        <v>172</v>
      </c>
      <c r="E54" s="522" t="s">
        <v>64</v>
      </c>
      <c r="F54" s="326">
        <v>93</v>
      </c>
      <c r="G54" s="326">
        <v>0</v>
      </c>
      <c r="H54" s="326">
        <v>93</v>
      </c>
      <c r="I54" s="325" t="s">
        <v>65</v>
      </c>
      <c r="J54" s="324" t="s">
        <v>172</v>
      </c>
      <c r="K54" s="322">
        <v>93</v>
      </c>
      <c r="L54" s="321" t="s">
        <v>64</v>
      </c>
      <c r="M54" s="321" t="s">
        <v>397</v>
      </c>
      <c r="N54" s="322"/>
      <c r="O54" s="321"/>
      <c r="P54" s="321"/>
      <c r="Q54" s="441" t="s">
        <v>451</v>
      </c>
      <c r="R54" s="312"/>
      <c r="S54" s="308"/>
      <c r="T54" s="308">
        <f t="shared" si="22"/>
        <v>93</v>
      </c>
      <c r="U54" s="308"/>
      <c r="V54" s="295" t="e">
        <f>VLOOKUP(A54,#REF!,27,0)</f>
        <v>#REF!</v>
      </c>
      <c r="W54" s="294" t="e">
        <f t="shared" si="17"/>
        <v>#REF!</v>
      </c>
      <c r="X54" s="305">
        <f>VLOOKUP(A54,'[179]TK1+2 dot3'!A$13:X$132,22,0)</f>
        <v>1</v>
      </c>
      <c r="Y54" s="319">
        <f t="shared" si="3"/>
        <v>1</v>
      </c>
      <c r="Z54" s="319">
        <f t="shared" si="4"/>
        <v>0</v>
      </c>
      <c r="AA54" s="319">
        <f t="shared" si="5"/>
        <v>0</v>
      </c>
      <c r="AB54" s="319">
        <f t="shared" si="6"/>
        <v>0</v>
      </c>
      <c r="AC54" s="319">
        <f t="shared" si="7"/>
        <v>0</v>
      </c>
      <c r="AD54" s="319">
        <f t="shared" si="8"/>
        <v>0</v>
      </c>
      <c r="AE54" s="319">
        <f t="shared" si="9"/>
        <v>0</v>
      </c>
      <c r="AG54" s="319">
        <f t="shared" si="10"/>
        <v>0</v>
      </c>
      <c r="AH54" s="319">
        <f t="shared" si="11"/>
        <v>0</v>
      </c>
      <c r="AI54" s="319">
        <f t="shared" si="12"/>
        <v>0</v>
      </c>
      <c r="AJ54" s="319">
        <f t="shared" si="13"/>
        <v>0</v>
      </c>
      <c r="AK54" s="319">
        <f t="shared" si="14"/>
        <v>0</v>
      </c>
      <c r="AL54" s="319">
        <f t="shared" si="15"/>
        <v>0</v>
      </c>
      <c r="AM54" s="319">
        <f t="shared" si="16"/>
        <v>0</v>
      </c>
    </row>
    <row r="55" spans="1:39" ht="15.6">
      <c r="A55" s="279" t="str">
        <f t="shared" si="2"/>
        <v>17..201</v>
      </c>
      <c r="B55" s="330">
        <f>IF(C55&lt;&gt;"",SUBTOTAL(103,$C$13:C55),"")</f>
        <v>43</v>
      </c>
      <c r="C55" s="329" t="s">
        <v>377</v>
      </c>
      <c r="D55" s="325" t="s">
        <v>175</v>
      </c>
      <c r="E55" s="522" t="s">
        <v>47</v>
      </c>
      <c r="F55" s="326">
        <v>326</v>
      </c>
      <c r="G55" s="326">
        <v>0</v>
      </c>
      <c r="H55" s="326">
        <v>326</v>
      </c>
      <c r="I55" s="325" t="s">
        <v>65</v>
      </c>
      <c r="J55" s="324" t="s">
        <v>175</v>
      </c>
      <c r="K55" s="322">
        <v>326</v>
      </c>
      <c r="L55" s="321" t="s">
        <v>47</v>
      </c>
      <c r="M55" s="321" t="s">
        <v>397</v>
      </c>
      <c r="N55" s="322"/>
      <c r="O55" s="321"/>
      <c r="P55" s="321"/>
      <c r="Q55" s="441" t="s">
        <v>451</v>
      </c>
      <c r="R55" s="312"/>
      <c r="S55" s="308"/>
      <c r="T55" s="308">
        <f t="shared" si="22"/>
        <v>326</v>
      </c>
      <c r="U55" s="308"/>
      <c r="V55" s="295" t="e">
        <f>VLOOKUP(A55,#REF!,27,0)</f>
        <v>#REF!</v>
      </c>
      <c r="W55" s="294" t="e">
        <f t="shared" si="17"/>
        <v>#REF!</v>
      </c>
      <c r="X55" s="305">
        <f>VLOOKUP(A55,'[179]TK1+2 dot3'!A$13:X$132,22,0)</f>
        <v>1</v>
      </c>
      <c r="Y55" s="319">
        <f t="shared" si="3"/>
        <v>0</v>
      </c>
      <c r="Z55" s="319">
        <f t="shared" si="4"/>
        <v>0</v>
      </c>
      <c r="AA55" s="319">
        <f t="shared" si="5"/>
        <v>1</v>
      </c>
      <c r="AB55" s="319">
        <f t="shared" si="6"/>
        <v>0</v>
      </c>
      <c r="AC55" s="319">
        <f t="shared" si="7"/>
        <v>0</v>
      </c>
      <c r="AD55" s="319">
        <f t="shared" si="8"/>
        <v>0</v>
      </c>
      <c r="AE55" s="319">
        <f t="shared" si="9"/>
        <v>0</v>
      </c>
      <c r="AG55" s="319">
        <f t="shared" si="10"/>
        <v>0</v>
      </c>
      <c r="AH55" s="319">
        <f t="shared" si="11"/>
        <v>0</v>
      </c>
      <c r="AI55" s="319">
        <f t="shared" si="12"/>
        <v>0</v>
      </c>
      <c r="AJ55" s="319">
        <f t="shared" si="13"/>
        <v>0</v>
      </c>
      <c r="AK55" s="319">
        <f t="shared" si="14"/>
        <v>0</v>
      </c>
      <c r="AL55" s="319">
        <f t="shared" si="15"/>
        <v>0</v>
      </c>
      <c r="AM55" s="319">
        <f t="shared" si="16"/>
        <v>0</v>
      </c>
    </row>
    <row r="56" spans="1:39" ht="109.2">
      <c r="A56" s="279" t="str">
        <f t="shared" si="2"/>
        <v>17..227</v>
      </c>
      <c r="B56" s="339">
        <f>IF(C56&lt;&gt;"",SUBTOTAL(103,$C$13:C56),"")</f>
        <v>44</v>
      </c>
      <c r="C56" s="329" t="s">
        <v>437</v>
      </c>
      <c r="D56" s="513" t="s">
        <v>181</v>
      </c>
      <c r="E56" s="517" t="s">
        <v>64</v>
      </c>
      <c r="F56" s="337">
        <v>942</v>
      </c>
      <c r="G56" s="337">
        <v>0</v>
      </c>
      <c r="H56" s="337">
        <v>815.4</v>
      </c>
      <c r="I56" s="336" t="s">
        <v>65</v>
      </c>
      <c r="J56" s="335">
        <v>227</v>
      </c>
      <c r="K56" s="334">
        <v>942</v>
      </c>
      <c r="L56" s="333" t="s">
        <v>64</v>
      </c>
      <c r="M56" s="510" t="s">
        <v>343</v>
      </c>
      <c r="N56" s="322">
        <f>F56+G56-K56</f>
        <v>0</v>
      </c>
      <c r="O56" s="321"/>
      <c r="P56" s="321" t="s">
        <v>326</v>
      </c>
      <c r="Q56" s="441" t="s">
        <v>451</v>
      </c>
      <c r="R56" s="312"/>
      <c r="S56" s="308"/>
      <c r="T56" s="308">
        <f t="shared" si="22"/>
        <v>815.4</v>
      </c>
      <c r="U56" s="308"/>
      <c r="V56" s="295" t="e">
        <f>VLOOKUP(A56,#REF!,27,0)</f>
        <v>#REF!</v>
      </c>
      <c r="W56" s="294" t="e">
        <f t="shared" si="17"/>
        <v>#REF!</v>
      </c>
      <c r="X56" s="305" t="str">
        <f>VLOOKUP(A56,'[179]TK1+2 dot3'!A$13:X$132,22,0)</f>
        <v>SĐC</v>
      </c>
      <c r="Y56" s="319">
        <f t="shared" si="3"/>
        <v>0</v>
      </c>
      <c r="Z56" s="319">
        <f t="shared" si="4"/>
        <v>0</v>
      </c>
      <c r="AA56" s="319">
        <f t="shared" si="5"/>
        <v>0</v>
      </c>
      <c r="AB56" s="319">
        <f t="shared" si="6"/>
        <v>1</v>
      </c>
      <c r="AC56" s="319">
        <f t="shared" si="7"/>
        <v>0</v>
      </c>
      <c r="AD56" s="319">
        <f t="shared" si="8"/>
        <v>0</v>
      </c>
      <c r="AE56" s="319">
        <f t="shared" si="9"/>
        <v>0</v>
      </c>
      <c r="AG56" s="319">
        <f t="shared" si="10"/>
        <v>0</v>
      </c>
      <c r="AH56" s="319">
        <f t="shared" si="11"/>
        <v>0</v>
      </c>
      <c r="AI56" s="319">
        <f t="shared" si="12"/>
        <v>0</v>
      </c>
      <c r="AJ56" s="319">
        <f t="shared" si="13"/>
        <v>0</v>
      </c>
      <c r="AK56" s="319">
        <f t="shared" si="14"/>
        <v>0</v>
      </c>
      <c r="AL56" s="319">
        <f t="shared" si="15"/>
        <v>0</v>
      </c>
      <c r="AM56" s="319">
        <f t="shared" si="16"/>
        <v>0</v>
      </c>
    </row>
    <row r="57" spans="1:39" ht="15.6">
      <c r="A57" s="279" t="str">
        <f t="shared" si="2"/>
        <v>17..233</v>
      </c>
      <c r="B57" s="330">
        <f>IF(C57&lt;&gt;"",SUBTOTAL(103,$C$13:C57),"")</f>
        <v>45</v>
      </c>
      <c r="C57" s="332" t="s">
        <v>377</v>
      </c>
      <c r="D57" s="325" t="s">
        <v>183</v>
      </c>
      <c r="E57" s="522" t="s">
        <v>55</v>
      </c>
      <c r="F57" s="326">
        <v>1194</v>
      </c>
      <c r="G57" s="326">
        <v>0</v>
      </c>
      <c r="H57" s="326">
        <v>674.8</v>
      </c>
      <c r="I57" s="325" t="s">
        <v>65</v>
      </c>
      <c r="J57" s="324" t="s">
        <v>183</v>
      </c>
      <c r="K57" s="322">
        <v>1194</v>
      </c>
      <c r="L57" s="321" t="s">
        <v>55</v>
      </c>
      <c r="M57" s="321" t="s">
        <v>397</v>
      </c>
      <c r="N57" s="322"/>
      <c r="O57" s="321"/>
      <c r="P57" s="321"/>
      <c r="Q57" s="441" t="s">
        <v>451</v>
      </c>
      <c r="R57" s="312"/>
      <c r="S57" s="308"/>
      <c r="T57" s="308">
        <f t="shared" si="22"/>
        <v>674.8</v>
      </c>
      <c r="U57" s="308"/>
      <c r="V57" s="295" t="e">
        <f>VLOOKUP(A57,#REF!,27,0)</f>
        <v>#REF!</v>
      </c>
      <c r="W57" s="294" t="e">
        <f t="shared" si="17"/>
        <v>#REF!</v>
      </c>
      <c r="X57" s="305">
        <f>VLOOKUP(A57,'[179]TK1+2 dot3'!A$13:X$132,22,0)</f>
        <v>1</v>
      </c>
      <c r="Y57" s="319">
        <f t="shared" si="3"/>
        <v>0</v>
      </c>
      <c r="Z57" s="319">
        <f t="shared" si="4"/>
        <v>0</v>
      </c>
      <c r="AA57" s="319">
        <f t="shared" si="5"/>
        <v>0</v>
      </c>
      <c r="AB57" s="319">
        <f t="shared" si="6"/>
        <v>0</v>
      </c>
      <c r="AC57" s="319">
        <f t="shared" si="7"/>
        <v>1</v>
      </c>
      <c r="AD57" s="319">
        <f t="shared" si="8"/>
        <v>0</v>
      </c>
      <c r="AE57" s="319">
        <f t="shared" si="9"/>
        <v>0</v>
      </c>
      <c r="AG57" s="319">
        <f t="shared" si="10"/>
        <v>0</v>
      </c>
      <c r="AH57" s="319">
        <f t="shared" si="11"/>
        <v>0</v>
      </c>
      <c r="AI57" s="319">
        <f t="shared" si="12"/>
        <v>0</v>
      </c>
      <c r="AJ57" s="319">
        <f t="shared" si="13"/>
        <v>0</v>
      </c>
      <c r="AK57" s="319">
        <f t="shared" si="14"/>
        <v>0</v>
      </c>
      <c r="AL57" s="319">
        <f t="shared" si="15"/>
        <v>0</v>
      </c>
      <c r="AM57" s="319">
        <f t="shared" si="16"/>
        <v>0</v>
      </c>
    </row>
    <row r="58" spans="1:39" ht="31.2">
      <c r="A58" s="279" t="str">
        <f t="shared" si="2"/>
        <v>17..259</v>
      </c>
      <c r="B58" s="330">
        <f>IF(C58&lt;&gt;"",SUBTOTAL(103,$C$13:C58),"")</f>
        <v>46</v>
      </c>
      <c r="C58" s="329" t="s">
        <v>433</v>
      </c>
      <c r="D58" s="325" t="s">
        <v>185</v>
      </c>
      <c r="E58" s="519" t="s">
        <v>44</v>
      </c>
      <c r="F58" s="326">
        <v>628</v>
      </c>
      <c r="G58" s="326">
        <v>0</v>
      </c>
      <c r="H58" s="326">
        <v>487.8</v>
      </c>
      <c r="I58" s="325" t="s">
        <v>65</v>
      </c>
      <c r="J58" s="324" t="s">
        <v>185</v>
      </c>
      <c r="K58" s="322">
        <v>628</v>
      </c>
      <c r="L58" s="321" t="s">
        <v>44</v>
      </c>
      <c r="M58" s="321" t="s">
        <v>435</v>
      </c>
      <c r="N58" s="322"/>
      <c r="O58" s="321"/>
      <c r="P58" s="321" t="s">
        <v>326</v>
      </c>
      <c r="Q58" s="441" t="s">
        <v>451</v>
      </c>
      <c r="R58" s="312"/>
      <c r="S58" s="308"/>
      <c r="T58" s="308">
        <f t="shared" si="22"/>
        <v>487.8</v>
      </c>
      <c r="U58" s="308"/>
      <c r="V58" s="295" t="e">
        <f>VLOOKUP(A58,#REF!,27,0)</f>
        <v>#REF!</v>
      </c>
      <c r="W58" s="294" t="e">
        <f t="shared" si="17"/>
        <v>#REF!</v>
      </c>
      <c r="X58" s="305">
        <f>VLOOKUP(A58,'[179]TK1+2 dot3'!A$13:X$132,22,0)</f>
        <v>0</v>
      </c>
      <c r="Y58" s="319">
        <f t="shared" si="3"/>
        <v>0</v>
      </c>
      <c r="Z58" s="319">
        <f t="shared" si="4"/>
        <v>0</v>
      </c>
      <c r="AA58" s="319">
        <f t="shared" si="5"/>
        <v>0</v>
      </c>
      <c r="AB58" s="319">
        <f t="shared" si="6"/>
        <v>1</v>
      </c>
      <c r="AC58" s="319">
        <f t="shared" si="7"/>
        <v>0</v>
      </c>
      <c r="AD58" s="319">
        <f t="shared" si="8"/>
        <v>0</v>
      </c>
      <c r="AE58" s="319">
        <f t="shared" si="9"/>
        <v>0</v>
      </c>
      <c r="AG58" s="319">
        <f t="shared" si="10"/>
        <v>0</v>
      </c>
      <c r="AH58" s="319">
        <f t="shared" si="11"/>
        <v>0</v>
      </c>
      <c r="AI58" s="319">
        <f t="shared" si="12"/>
        <v>0</v>
      </c>
      <c r="AJ58" s="319">
        <f t="shared" si="13"/>
        <v>0</v>
      </c>
      <c r="AK58" s="319">
        <f t="shared" si="14"/>
        <v>0</v>
      </c>
      <c r="AL58" s="319">
        <f t="shared" si="15"/>
        <v>0</v>
      </c>
      <c r="AM58" s="319">
        <f t="shared" si="16"/>
        <v>0</v>
      </c>
    </row>
    <row r="59" spans="1:39" ht="15.6">
      <c r="A59" s="279" t="str">
        <f t="shared" si="2"/>
        <v>17..261</v>
      </c>
      <c r="B59" s="330">
        <f>IF(C59&lt;&gt;"",SUBTOTAL(103,$C$13:C59),"")</f>
        <v>47</v>
      </c>
      <c r="C59" s="329" t="s">
        <v>377</v>
      </c>
      <c r="D59" s="325" t="s">
        <v>186</v>
      </c>
      <c r="E59" s="522" t="s">
        <v>47</v>
      </c>
      <c r="F59" s="326">
        <v>124</v>
      </c>
      <c r="G59" s="326">
        <v>0</v>
      </c>
      <c r="H59" s="326">
        <v>124</v>
      </c>
      <c r="I59" s="325" t="s">
        <v>65</v>
      </c>
      <c r="J59" s="324" t="s">
        <v>186</v>
      </c>
      <c r="K59" s="322">
        <v>124</v>
      </c>
      <c r="L59" s="321" t="s">
        <v>47</v>
      </c>
      <c r="M59" s="321" t="s">
        <v>397</v>
      </c>
      <c r="N59" s="322"/>
      <c r="O59" s="321"/>
      <c r="P59" s="321"/>
      <c r="Q59" s="441" t="s">
        <v>451</v>
      </c>
      <c r="R59" s="312"/>
      <c r="S59" s="308"/>
      <c r="T59" s="308">
        <f t="shared" si="22"/>
        <v>124</v>
      </c>
      <c r="U59" s="308"/>
      <c r="V59" s="295" t="e">
        <f>VLOOKUP(A59,#REF!,27,0)</f>
        <v>#REF!</v>
      </c>
      <c r="W59" s="294" t="e">
        <f t="shared" si="17"/>
        <v>#REF!</v>
      </c>
      <c r="X59" s="305">
        <f>VLOOKUP(A59,'[179]TK1+2 dot3'!A$13:X$132,22,0)</f>
        <v>1</v>
      </c>
      <c r="Y59" s="319">
        <f t="shared" si="3"/>
        <v>0</v>
      </c>
      <c r="Z59" s="319">
        <f t="shared" si="4"/>
        <v>1</v>
      </c>
      <c r="AA59" s="319">
        <f t="shared" si="5"/>
        <v>0</v>
      </c>
      <c r="AB59" s="319">
        <f t="shared" si="6"/>
        <v>0</v>
      </c>
      <c r="AC59" s="319">
        <f t="shared" si="7"/>
        <v>0</v>
      </c>
      <c r="AD59" s="319">
        <f t="shared" si="8"/>
        <v>0</v>
      </c>
      <c r="AE59" s="319">
        <f t="shared" si="9"/>
        <v>0</v>
      </c>
      <c r="AG59" s="319">
        <f t="shared" si="10"/>
        <v>0</v>
      </c>
      <c r="AH59" s="319">
        <f t="shared" si="11"/>
        <v>0</v>
      </c>
      <c r="AI59" s="319">
        <f t="shared" si="12"/>
        <v>0</v>
      </c>
      <c r="AJ59" s="319">
        <f t="shared" si="13"/>
        <v>0</v>
      </c>
      <c r="AK59" s="319">
        <f t="shared" si="14"/>
        <v>0</v>
      </c>
      <c r="AL59" s="319">
        <f t="shared" si="15"/>
        <v>0</v>
      </c>
      <c r="AM59" s="319">
        <f t="shared" si="16"/>
        <v>0</v>
      </c>
    </row>
    <row r="60" spans="1:39" ht="15.6">
      <c r="A60" s="279" t="str">
        <f t="shared" si="2"/>
        <v>17..264</v>
      </c>
      <c r="B60" s="330">
        <f>IF(C60&lt;&gt;"",SUBTOTAL(103,$C$13:C60),"")</f>
        <v>48</v>
      </c>
      <c r="C60" s="329" t="s">
        <v>377</v>
      </c>
      <c r="D60" s="325" t="s">
        <v>189</v>
      </c>
      <c r="E60" s="522" t="s">
        <v>44</v>
      </c>
      <c r="F60" s="326">
        <v>153</v>
      </c>
      <c r="G60" s="326">
        <v>0</v>
      </c>
      <c r="H60" s="326">
        <v>153</v>
      </c>
      <c r="I60" s="325" t="s">
        <v>65</v>
      </c>
      <c r="J60" s="324" t="s">
        <v>189</v>
      </c>
      <c r="K60" s="322">
        <v>153</v>
      </c>
      <c r="L60" s="321" t="s">
        <v>44</v>
      </c>
      <c r="M60" s="321" t="s">
        <v>397</v>
      </c>
      <c r="N60" s="322"/>
      <c r="O60" s="321"/>
      <c r="P60" s="321"/>
      <c r="Q60" s="441" t="s">
        <v>451</v>
      </c>
      <c r="R60" s="312"/>
      <c r="S60" s="308"/>
      <c r="T60" s="308">
        <f t="shared" si="22"/>
        <v>153</v>
      </c>
      <c r="U60" s="308"/>
      <c r="V60" s="295" t="e">
        <f>VLOOKUP(A60,#REF!,27,0)</f>
        <v>#REF!</v>
      </c>
      <c r="W60" s="294" t="e">
        <f t="shared" si="17"/>
        <v>#REF!</v>
      </c>
      <c r="X60" s="305">
        <f>VLOOKUP(A60,'[179]TK1+2 dot3'!A$13:X$132,22,0)</f>
        <v>1</v>
      </c>
      <c r="Y60" s="319">
        <f t="shared" si="3"/>
        <v>0</v>
      </c>
      <c r="Z60" s="319">
        <f t="shared" si="4"/>
        <v>1</v>
      </c>
      <c r="AA60" s="319">
        <f t="shared" si="5"/>
        <v>0</v>
      </c>
      <c r="AB60" s="319">
        <f t="shared" si="6"/>
        <v>0</v>
      </c>
      <c r="AC60" s="319">
        <f t="shared" si="7"/>
        <v>0</v>
      </c>
      <c r="AD60" s="319">
        <f t="shared" si="8"/>
        <v>0</v>
      </c>
      <c r="AE60" s="319">
        <f t="shared" si="9"/>
        <v>0</v>
      </c>
      <c r="AG60" s="319">
        <f t="shared" si="10"/>
        <v>0</v>
      </c>
      <c r="AH60" s="319">
        <f t="shared" si="11"/>
        <v>0</v>
      </c>
      <c r="AI60" s="319">
        <f t="shared" si="12"/>
        <v>0</v>
      </c>
      <c r="AJ60" s="319">
        <f t="shared" si="13"/>
        <v>0</v>
      </c>
      <c r="AK60" s="319">
        <f t="shared" si="14"/>
        <v>0</v>
      </c>
      <c r="AL60" s="319">
        <f t="shared" si="15"/>
        <v>0</v>
      </c>
      <c r="AM60" s="319">
        <f t="shared" si="16"/>
        <v>0</v>
      </c>
    </row>
    <row r="61" spans="1:39" ht="15.6">
      <c r="A61" s="279" t="str">
        <f t="shared" si="2"/>
        <v>17..370</v>
      </c>
      <c r="B61" s="339">
        <f>IF(C61&lt;&gt;"",SUBTOTAL(103,$C$13:C61),"")</f>
        <v>49</v>
      </c>
      <c r="C61" s="329" t="s">
        <v>466</v>
      </c>
      <c r="D61" s="513" t="s">
        <v>206</v>
      </c>
      <c r="E61" s="517" t="s">
        <v>44</v>
      </c>
      <c r="F61" s="337">
        <v>382</v>
      </c>
      <c r="G61" s="337">
        <v>0</v>
      </c>
      <c r="H61" s="337">
        <v>155.19999999999999</v>
      </c>
      <c r="I61" s="336" t="s">
        <v>65</v>
      </c>
      <c r="J61" s="335">
        <v>370</v>
      </c>
      <c r="K61" s="334">
        <v>382</v>
      </c>
      <c r="L61" s="333" t="s">
        <v>44</v>
      </c>
      <c r="M61" s="510" t="s">
        <v>344</v>
      </c>
      <c r="N61" s="322">
        <f>F61+G61-K61</f>
        <v>0</v>
      </c>
      <c r="O61" s="321"/>
      <c r="P61" s="321" t="s">
        <v>326</v>
      </c>
      <c r="Q61" s="441" t="s">
        <v>451</v>
      </c>
      <c r="R61" s="312"/>
      <c r="S61" s="308"/>
      <c r="T61" s="308">
        <f t="shared" si="22"/>
        <v>155.19999999999999</v>
      </c>
      <c r="U61" s="308"/>
      <c r="V61" s="295" t="e">
        <f>VLOOKUP(A61,#REF!,27,0)</f>
        <v>#REF!</v>
      </c>
      <c r="W61" s="294" t="e">
        <f t="shared" si="17"/>
        <v>#REF!</v>
      </c>
      <c r="X61" s="305" t="str">
        <f>VLOOKUP(A61,'[179]TK1+2 dot3'!A$13:X$132,22,0)</f>
        <v>có GCN</v>
      </c>
      <c r="Y61" s="319">
        <f t="shared" si="3"/>
        <v>0</v>
      </c>
      <c r="Z61" s="319">
        <f t="shared" si="4"/>
        <v>0</v>
      </c>
      <c r="AA61" s="319">
        <f t="shared" si="5"/>
        <v>1</v>
      </c>
      <c r="AB61" s="319">
        <f t="shared" si="6"/>
        <v>0</v>
      </c>
      <c r="AC61" s="319">
        <f t="shared" si="7"/>
        <v>0</v>
      </c>
      <c r="AD61" s="319">
        <f t="shared" si="8"/>
        <v>0</v>
      </c>
      <c r="AE61" s="319">
        <f t="shared" si="9"/>
        <v>0</v>
      </c>
      <c r="AG61" s="319">
        <f t="shared" si="10"/>
        <v>0</v>
      </c>
      <c r="AH61" s="319">
        <f t="shared" si="11"/>
        <v>0</v>
      </c>
      <c r="AI61" s="319">
        <f t="shared" si="12"/>
        <v>0</v>
      </c>
      <c r="AJ61" s="319">
        <f t="shared" si="13"/>
        <v>0</v>
      </c>
      <c r="AK61" s="319">
        <f t="shared" si="14"/>
        <v>0</v>
      </c>
      <c r="AL61" s="319">
        <f t="shared" si="15"/>
        <v>0</v>
      </c>
      <c r="AM61" s="319">
        <f t="shared" si="16"/>
        <v>0</v>
      </c>
    </row>
    <row r="62" spans="1:39" ht="15.6">
      <c r="A62" s="279" t="str">
        <f t="shared" si="2"/>
        <v>17..416</v>
      </c>
      <c r="B62" s="330">
        <f>IF(C62&lt;&gt;"",SUBTOTAL(103,$C$13:C62),"")</f>
        <v>50</v>
      </c>
      <c r="C62" s="332" t="s">
        <v>377</v>
      </c>
      <c r="D62" s="325" t="s">
        <v>211</v>
      </c>
      <c r="E62" s="522" t="s">
        <v>64</v>
      </c>
      <c r="F62" s="326">
        <v>213</v>
      </c>
      <c r="G62" s="326">
        <v>0</v>
      </c>
      <c r="H62" s="326">
        <v>213</v>
      </c>
      <c r="I62" s="325" t="s">
        <v>65</v>
      </c>
      <c r="J62" s="324" t="s">
        <v>211</v>
      </c>
      <c r="K62" s="322">
        <v>213</v>
      </c>
      <c r="L62" s="321" t="s">
        <v>64</v>
      </c>
      <c r="M62" s="321" t="s">
        <v>397</v>
      </c>
      <c r="N62" s="322"/>
      <c r="O62" s="321"/>
      <c r="P62" s="321"/>
      <c r="Q62" s="441" t="s">
        <v>451</v>
      </c>
      <c r="R62" s="312"/>
      <c r="S62" s="308"/>
      <c r="T62" s="308">
        <f t="shared" si="22"/>
        <v>213</v>
      </c>
      <c r="U62" s="308"/>
      <c r="V62" s="295" t="e">
        <f>VLOOKUP(A62,#REF!,27,0)</f>
        <v>#REF!</v>
      </c>
      <c r="W62" s="294" t="e">
        <f t="shared" si="17"/>
        <v>#REF!</v>
      </c>
      <c r="X62" s="305">
        <f>VLOOKUP(A62,'[179]TK1+2 dot3'!A$13:X$132,22,0)</f>
        <v>1</v>
      </c>
      <c r="Y62" s="319">
        <f t="shared" si="3"/>
        <v>0</v>
      </c>
      <c r="Z62" s="319">
        <f t="shared" si="4"/>
        <v>1</v>
      </c>
      <c r="AA62" s="319">
        <f t="shared" si="5"/>
        <v>0</v>
      </c>
      <c r="AB62" s="319">
        <f t="shared" si="6"/>
        <v>0</v>
      </c>
      <c r="AC62" s="319">
        <f t="shared" si="7"/>
        <v>0</v>
      </c>
      <c r="AD62" s="319">
        <f t="shared" si="8"/>
        <v>0</v>
      </c>
      <c r="AE62" s="319">
        <f t="shared" si="9"/>
        <v>0</v>
      </c>
      <c r="AG62" s="319">
        <f t="shared" si="10"/>
        <v>0</v>
      </c>
      <c r="AH62" s="319">
        <f t="shared" si="11"/>
        <v>0</v>
      </c>
      <c r="AI62" s="319">
        <f t="shared" si="12"/>
        <v>0</v>
      </c>
      <c r="AJ62" s="319">
        <f t="shared" si="13"/>
        <v>0</v>
      </c>
      <c r="AK62" s="319">
        <f t="shared" si="14"/>
        <v>0</v>
      </c>
      <c r="AL62" s="319">
        <f t="shared" si="15"/>
        <v>0</v>
      </c>
      <c r="AM62" s="319">
        <f t="shared" si="16"/>
        <v>0</v>
      </c>
    </row>
    <row r="63" spans="1:39" ht="15.6">
      <c r="A63" s="279" t="str">
        <f t="shared" si="2"/>
        <v>17..417</v>
      </c>
      <c r="B63" s="330">
        <f>IF(C63&lt;&gt;"",SUBTOTAL(103,$C$13:C63),"")</f>
        <v>51</v>
      </c>
      <c r="C63" s="332" t="s">
        <v>377</v>
      </c>
      <c r="D63" s="325" t="s">
        <v>212</v>
      </c>
      <c r="E63" s="522" t="s">
        <v>64</v>
      </c>
      <c r="F63" s="326">
        <v>298</v>
      </c>
      <c r="G63" s="326">
        <v>0</v>
      </c>
      <c r="H63" s="326">
        <v>298</v>
      </c>
      <c r="I63" s="325" t="s">
        <v>65</v>
      </c>
      <c r="J63" s="324" t="s">
        <v>212</v>
      </c>
      <c r="K63" s="322">
        <v>298</v>
      </c>
      <c r="L63" s="321" t="s">
        <v>64</v>
      </c>
      <c r="M63" s="321" t="s">
        <v>397</v>
      </c>
      <c r="N63" s="322"/>
      <c r="O63" s="321"/>
      <c r="P63" s="321"/>
      <c r="Q63" s="441" t="s">
        <v>451</v>
      </c>
      <c r="R63" s="312"/>
      <c r="S63" s="308"/>
      <c r="T63" s="308">
        <f t="shared" si="22"/>
        <v>298</v>
      </c>
      <c r="U63" s="308"/>
      <c r="V63" s="295" t="e">
        <f>VLOOKUP(A63,#REF!,27,0)</f>
        <v>#REF!</v>
      </c>
      <c r="W63" s="294" t="e">
        <f t="shared" si="17"/>
        <v>#REF!</v>
      </c>
      <c r="X63" s="305">
        <f>VLOOKUP(A63,'[179]TK1+2 dot3'!A$13:X$132,22,0)</f>
        <v>1</v>
      </c>
      <c r="Y63" s="319">
        <f t="shared" si="3"/>
        <v>0</v>
      </c>
      <c r="Z63" s="319">
        <f t="shared" si="4"/>
        <v>1</v>
      </c>
      <c r="AA63" s="319">
        <f t="shared" si="5"/>
        <v>0</v>
      </c>
      <c r="AB63" s="319">
        <f t="shared" si="6"/>
        <v>0</v>
      </c>
      <c r="AC63" s="319">
        <f t="shared" si="7"/>
        <v>0</v>
      </c>
      <c r="AD63" s="319">
        <f t="shared" si="8"/>
        <v>0</v>
      </c>
      <c r="AE63" s="319">
        <f t="shared" si="9"/>
        <v>0</v>
      </c>
      <c r="AG63" s="319">
        <f t="shared" si="10"/>
        <v>0</v>
      </c>
      <c r="AH63" s="319">
        <f t="shared" si="11"/>
        <v>0</v>
      </c>
      <c r="AI63" s="319">
        <f t="shared" si="12"/>
        <v>0</v>
      </c>
      <c r="AJ63" s="319">
        <f t="shared" si="13"/>
        <v>0</v>
      </c>
      <c r="AK63" s="319">
        <f t="shared" si="14"/>
        <v>0</v>
      </c>
      <c r="AL63" s="319">
        <f t="shared" si="15"/>
        <v>0</v>
      </c>
      <c r="AM63" s="319">
        <f t="shared" si="16"/>
        <v>0</v>
      </c>
    </row>
    <row r="64" spans="1:39" ht="15.6">
      <c r="A64" s="279" t="str">
        <f t="shared" si="2"/>
        <v>17..418</v>
      </c>
      <c r="B64" s="330">
        <f>IF(C64&lt;&gt;"",SUBTOTAL(103,$C$13:C64),"")</f>
        <v>52</v>
      </c>
      <c r="C64" s="329" t="s">
        <v>377</v>
      </c>
      <c r="D64" s="325" t="s">
        <v>213</v>
      </c>
      <c r="E64" s="522" t="s">
        <v>44</v>
      </c>
      <c r="F64" s="326">
        <v>175</v>
      </c>
      <c r="G64" s="326">
        <v>0</v>
      </c>
      <c r="H64" s="326">
        <v>175</v>
      </c>
      <c r="I64" s="325" t="s">
        <v>65</v>
      </c>
      <c r="J64" s="324" t="s">
        <v>213</v>
      </c>
      <c r="K64" s="322">
        <v>175</v>
      </c>
      <c r="L64" s="321" t="s">
        <v>44</v>
      </c>
      <c r="M64" s="321" t="s">
        <v>397</v>
      </c>
      <c r="N64" s="322"/>
      <c r="O64" s="321"/>
      <c r="P64" s="321"/>
      <c r="Q64" s="441" t="s">
        <v>451</v>
      </c>
      <c r="R64" s="312"/>
      <c r="S64" s="308"/>
      <c r="T64" s="308">
        <f t="shared" si="22"/>
        <v>175</v>
      </c>
      <c r="U64" s="308"/>
      <c r="V64" s="295" t="e">
        <f>VLOOKUP(A64,#REF!,27,0)</f>
        <v>#REF!</v>
      </c>
      <c r="W64" s="294" t="e">
        <f t="shared" si="17"/>
        <v>#REF!</v>
      </c>
      <c r="X64" s="305">
        <f>VLOOKUP(A64,'[179]TK1+2 dot3'!A$13:X$132,22,0)</f>
        <v>1</v>
      </c>
      <c r="Y64" s="319">
        <f t="shared" si="3"/>
        <v>0</v>
      </c>
      <c r="Z64" s="319">
        <f t="shared" si="4"/>
        <v>1</v>
      </c>
      <c r="AA64" s="319">
        <f t="shared" si="5"/>
        <v>0</v>
      </c>
      <c r="AB64" s="319">
        <f t="shared" si="6"/>
        <v>0</v>
      </c>
      <c r="AC64" s="319">
        <f t="shared" si="7"/>
        <v>0</v>
      </c>
      <c r="AD64" s="319">
        <f t="shared" si="8"/>
        <v>0</v>
      </c>
      <c r="AE64" s="319">
        <f t="shared" si="9"/>
        <v>0</v>
      </c>
      <c r="AG64" s="319">
        <f t="shared" si="10"/>
        <v>0</v>
      </c>
      <c r="AH64" s="319">
        <f t="shared" si="11"/>
        <v>0</v>
      </c>
      <c r="AI64" s="319">
        <f t="shared" si="12"/>
        <v>0</v>
      </c>
      <c r="AJ64" s="319">
        <f t="shared" si="13"/>
        <v>0</v>
      </c>
      <c r="AK64" s="319">
        <f t="shared" si="14"/>
        <v>0</v>
      </c>
      <c r="AL64" s="319">
        <f t="shared" si="15"/>
        <v>0</v>
      </c>
      <c r="AM64" s="319">
        <f t="shared" si="16"/>
        <v>0</v>
      </c>
    </row>
    <row r="65" spans="1:39" ht="15.6">
      <c r="A65" s="279" t="str">
        <f t="shared" si="2"/>
        <v>17..420</v>
      </c>
      <c r="B65" s="330">
        <f>IF(C65&lt;&gt;"",SUBTOTAL(103,$C$13:C65),"")</f>
        <v>53</v>
      </c>
      <c r="C65" s="332" t="s">
        <v>377</v>
      </c>
      <c r="D65" s="325" t="s">
        <v>215</v>
      </c>
      <c r="E65" s="522" t="s">
        <v>44</v>
      </c>
      <c r="F65" s="326">
        <v>150</v>
      </c>
      <c r="G65" s="326">
        <v>0</v>
      </c>
      <c r="H65" s="326">
        <v>109.3</v>
      </c>
      <c r="I65" s="325" t="s">
        <v>65</v>
      </c>
      <c r="J65" s="324" t="s">
        <v>215</v>
      </c>
      <c r="K65" s="322">
        <v>150</v>
      </c>
      <c r="L65" s="321" t="s">
        <v>44</v>
      </c>
      <c r="M65" s="321" t="s">
        <v>397</v>
      </c>
      <c r="N65" s="322"/>
      <c r="O65" s="321"/>
      <c r="P65" s="321"/>
      <c r="Q65" s="441" t="s">
        <v>451</v>
      </c>
      <c r="R65" s="312"/>
      <c r="S65" s="308"/>
      <c r="T65" s="308">
        <f>H65</f>
        <v>109.3</v>
      </c>
      <c r="U65" s="308"/>
      <c r="V65" s="295" t="e">
        <f>VLOOKUP(A65,#REF!,27,0)</f>
        <v>#REF!</v>
      </c>
      <c r="W65" s="294" t="e">
        <f t="shared" si="17"/>
        <v>#REF!</v>
      </c>
      <c r="X65" s="305">
        <f>VLOOKUP(A65,'[179]TK1+2 dot3'!A$13:X$132,22,0)</f>
        <v>1</v>
      </c>
      <c r="Y65" s="319">
        <f t="shared" si="3"/>
        <v>0</v>
      </c>
      <c r="Z65" s="319">
        <f t="shared" si="4"/>
        <v>1</v>
      </c>
      <c r="AA65" s="319">
        <f t="shared" si="5"/>
        <v>0</v>
      </c>
      <c r="AB65" s="319">
        <f t="shared" si="6"/>
        <v>0</v>
      </c>
      <c r="AC65" s="319">
        <f t="shared" si="7"/>
        <v>0</v>
      </c>
      <c r="AD65" s="319">
        <f t="shared" si="8"/>
        <v>0</v>
      </c>
      <c r="AE65" s="319">
        <f t="shared" si="9"/>
        <v>0</v>
      </c>
      <c r="AG65" s="319">
        <f t="shared" si="10"/>
        <v>0</v>
      </c>
      <c r="AH65" s="319">
        <f t="shared" si="11"/>
        <v>0</v>
      </c>
      <c r="AI65" s="319">
        <f t="shared" si="12"/>
        <v>0</v>
      </c>
      <c r="AJ65" s="319">
        <f t="shared" si="13"/>
        <v>0</v>
      </c>
      <c r="AK65" s="319">
        <f t="shared" si="14"/>
        <v>0</v>
      </c>
      <c r="AL65" s="319">
        <f t="shared" si="15"/>
        <v>0</v>
      </c>
      <c r="AM65" s="319">
        <f t="shared" si="16"/>
        <v>0</v>
      </c>
    </row>
    <row r="66" spans="1:39" ht="15.6">
      <c r="A66" s="279" t="str">
        <f t="shared" si="2"/>
        <v>17..459</v>
      </c>
      <c r="B66" s="330">
        <f>IF(C66&lt;&gt;"",SUBTOTAL(103,$C$13:C66),"")</f>
        <v>54</v>
      </c>
      <c r="C66" s="332" t="s">
        <v>377</v>
      </c>
      <c r="D66" s="325" t="s">
        <v>216</v>
      </c>
      <c r="E66" s="522" t="s">
        <v>64</v>
      </c>
      <c r="F66" s="326">
        <v>118</v>
      </c>
      <c r="G66" s="326">
        <v>0</v>
      </c>
      <c r="H66" s="326">
        <v>118</v>
      </c>
      <c r="I66" s="325" t="s">
        <v>65</v>
      </c>
      <c r="J66" s="324" t="s">
        <v>216</v>
      </c>
      <c r="K66" s="322">
        <v>118</v>
      </c>
      <c r="L66" s="321" t="s">
        <v>64</v>
      </c>
      <c r="M66" s="321" t="s">
        <v>397</v>
      </c>
      <c r="N66" s="322"/>
      <c r="O66" s="321"/>
      <c r="P66" s="321"/>
      <c r="Q66" s="441" t="s">
        <v>451</v>
      </c>
      <c r="R66" s="312"/>
      <c r="S66" s="308"/>
      <c r="T66" s="308">
        <f t="shared" ref="T66:T71" si="23">H66</f>
        <v>118</v>
      </c>
      <c r="U66" s="308"/>
      <c r="V66" s="295" t="e">
        <f>VLOOKUP(A66,#REF!,27,0)</f>
        <v>#REF!</v>
      </c>
      <c r="W66" s="294" t="e">
        <f t="shared" si="17"/>
        <v>#REF!</v>
      </c>
      <c r="X66" s="305">
        <f>VLOOKUP(A66,'[179]TK1+2 dot3'!A$13:X$132,22,0)</f>
        <v>1</v>
      </c>
      <c r="Y66" s="319">
        <f t="shared" si="3"/>
        <v>0</v>
      </c>
      <c r="Z66" s="319">
        <f t="shared" si="4"/>
        <v>1</v>
      </c>
      <c r="AA66" s="319">
        <f t="shared" si="5"/>
        <v>0</v>
      </c>
      <c r="AB66" s="319">
        <f t="shared" si="6"/>
        <v>0</v>
      </c>
      <c r="AC66" s="319">
        <f t="shared" si="7"/>
        <v>0</v>
      </c>
      <c r="AD66" s="319">
        <f t="shared" si="8"/>
        <v>0</v>
      </c>
      <c r="AE66" s="319">
        <f t="shared" si="9"/>
        <v>0</v>
      </c>
      <c r="AG66" s="319">
        <f t="shared" si="10"/>
        <v>0</v>
      </c>
      <c r="AH66" s="319">
        <f t="shared" si="11"/>
        <v>0</v>
      </c>
      <c r="AI66" s="319">
        <f t="shared" si="12"/>
        <v>0</v>
      </c>
      <c r="AJ66" s="319">
        <f t="shared" si="13"/>
        <v>0</v>
      </c>
      <c r="AK66" s="319">
        <f t="shared" si="14"/>
        <v>0</v>
      </c>
      <c r="AL66" s="319">
        <f t="shared" si="15"/>
        <v>0</v>
      </c>
      <c r="AM66" s="319">
        <f t="shared" si="16"/>
        <v>0</v>
      </c>
    </row>
    <row r="67" spans="1:39" ht="15.6">
      <c r="A67" s="279" t="str">
        <f t="shared" si="2"/>
        <v>17..460</v>
      </c>
      <c r="B67" s="330">
        <f>IF(C67&lt;&gt;"",SUBTOTAL(103,$C$13:C67),"")</f>
        <v>55</v>
      </c>
      <c r="C67" s="332" t="s">
        <v>377</v>
      </c>
      <c r="D67" s="325" t="s">
        <v>217</v>
      </c>
      <c r="E67" s="522" t="s">
        <v>64</v>
      </c>
      <c r="F67" s="326">
        <v>35</v>
      </c>
      <c r="G67" s="326">
        <v>0</v>
      </c>
      <c r="H67" s="326">
        <v>35</v>
      </c>
      <c r="I67" s="325" t="s">
        <v>65</v>
      </c>
      <c r="J67" s="324" t="s">
        <v>217</v>
      </c>
      <c r="K67" s="322">
        <v>35</v>
      </c>
      <c r="L67" s="321" t="s">
        <v>64</v>
      </c>
      <c r="M67" s="321" t="s">
        <v>397</v>
      </c>
      <c r="N67" s="322"/>
      <c r="O67" s="321"/>
      <c r="P67" s="321"/>
      <c r="Q67" s="441" t="s">
        <v>451</v>
      </c>
      <c r="R67" s="312"/>
      <c r="S67" s="308"/>
      <c r="T67" s="308">
        <f t="shared" si="23"/>
        <v>35</v>
      </c>
      <c r="U67" s="308"/>
      <c r="V67" s="295" t="e">
        <f>VLOOKUP(A67,#REF!,27,0)</f>
        <v>#REF!</v>
      </c>
      <c r="W67" s="294" t="e">
        <f t="shared" si="17"/>
        <v>#REF!</v>
      </c>
      <c r="X67" s="305">
        <f>VLOOKUP(A67,'[179]TK1+2 dot3'!A$13:X$132,22,0)</f>
        <v>1</v>
      </c>
      <c r="Y67" s="319">
        <f t="shared" si="3"/>
        <v>1</v>
      </c>
      <c r="Z67" s="319">
        <f t="shared" si="4"/>
        <v>0</v>
      </c>
      <c r="AA67" s="319">
        <f t="shared" si="5"/>
        <v>0</v>
      </c>
      <c r="AB67" s="319">
        <f t="shared" si="6"/>
        <v>0</v>
      </c>
      <c r="AC67" s="319">
        <f t="shared" si="7"/>
        <v>0</v>
      </c>
      <c r="AD67" s="319">
        <f t="shared" si="8"/>
        <v>0</v>
      </c>
      <c r="AE67" s="319">
        <f t="shared" si="9"/>
        <v>0</v>
      </c>
      <c r="AG67" s="319">
        <f t="shared" si="10"/>
        <v>0</v>
      </c>
      <c r="AH67" s="319">
        <f t="shared" si="11"/>
        <v>0</v>
      </c>
      <c r="AI67" s="319">
        <f t="shared" si="12"/>
        <v>0</v>
      </c>
      <c r="AJ67" s="319">
        <f t="shared" si="13"/>
        <v>0</v>
      </c>
      <c r="AK67" s="319">
        <f t="shared" si="14"/>
        <v>0</v>
      </c>
      <c r="AL67" s="319">
        <f t="shared" si="15"/>
        <v>0</v>
      </c>
      <c r="AM67" s="319">
        <f t="shared" si="16"/>
        <v>0</v>
      </c>
    </row>
    <row r="68" spans="1:39" ht="15.6">
      <c r="A68" s="279" t="str">
        <f t="shared" si="2"/>
        <v>17..462</v>
      </c>
      <c r="B68" s="330">
        <f>IF(C68&lt;&gt;"",SUBTOTAL(103,$C$13:C68),"")</f>
        <v>56</v>
      </c>
      <c r="C68" s="332" t="s">
        <v>377</v>
      </c>
      <c r="D68" s="325" t="s">
        <v>218</v>
      </c>
      <c r="E68" s="522" t="s">
        <v>47</v>
      </c>
      <c r="F68" s="326">
        <v>2217</v>
      </c>
      <c r="G68" s="326">
        <v>0</v>
      </c>
      <c r="H68" s="326">
        <v>1376.8</v>
      </c>
      <c r="I68" s="325" t="s">
        <v>65</v>
      </c>
      <c r="J68" s="324" t="s">
        <v>218</v>
      </c>
      <c r="K68" s="322">
        <v>2217</v>
      </c>
      <c r="L68" s="321" t="s">
        <v>47</v>
      </c>
      <c r="M68" s="321" t="s">
        <v>397</v>
      </c>
      <c r="N68" s="322"/>
      <c r="O68" s="321"/>
      <c r="P68" s="321"/>
      <c r="Q68" s="441" t="s">
        <v>451</v>
      </c>
      <c r="R68" s="312"/>
      <c r="S68" s="308"/>
      <c r="T68" s="308">
        <f t="shared" si="23"/>
        <v>1376.8</v>
      </c>
      <c r="U68" s="308"/>
      <c r="V68" s="295" t="e">
        <f>VLOOKUP(A68,#REF!,27,0)</f>
        <v>#REF!</v>
      </c>
      <c r="W68" s="294" t="e">
        <f t="shared" si="17"/>
        <v>#REF!</v>
      </c>
      <c r="X68" s="305">
        <f>VLOOKUP(A68,'[179]TK1+2 dot3'!A$13:X$132,22,0)</f>
        <v>1</v>
      </c>
      <c r="Y68" s="319">
        <f t="shared" si="3"/>
        <v>0</v>
      </c>
      <c r="Z68" s="319">
        <f t="shared" si="4"/>
        <v>0</v>
      </c>
      <c r="AA68" s="319">
        <f t="shared" si="5"/>
        <v>0</v>
      </c>
      <c r="AB68" s="319">
        <f t="shared" si="6"/>
        <v>0</v>
      </c>
      <c r="AC68" s="319">
        <f t="shared" si="7"/>
        <v>1</v>
      </c>
      <c r="AD68" s="319">
        <f t="shared" si="8"/>
        <v>0</v>
      </c>
      <c r="AE68" s="319">
        <f t="shared" si="9"/>
        <v>0</v>
      </c>
      <c r="AG68" s="319">
        <f t="shared" si="10"/>
        <v>0</v>
      </c>
      <c r="AH68" s="319">
        <f t="shared" si="11"/>
        <v>0</v>
      </c>
      <c r="AI68" s="319">
        <f t="shared" si="12"/>
        <v>0</v>
      </c>
      <c r="AJ68" s="319">
        <f t="shared" si="13"/>
        <v>0</v>
      </c>
      <c r="AK68" s="319">
        <f t="shared" si="14"/>
        <v>0</v>
      </c>
      <c r="AL68" s="319">
        <f t="shared" si="15"/>
        <v>0</v>
      </c>
      <c r="AM68" s="319">
        <f t="shared" si="16"/>
        <v>0</v>
      </c>
    </row>
    <row r="69" spans="1:39" ht="15.6">
      <c r="A69" s="279" t="str">
        <f t="shared" si="2"/>
        <v>17..463</v>
      </c>
      <c r="B69" s="330">
        <f>IF(C69&lt;&gt;"",SUBTOTAL(103,$C$13:C69),"")</f>
        <v>57</v>
      </c>
      <c r="C69" s="332" t="s">
        <v>467</v>
      </c>
      <c r="D69" s="325" t="s">
        <v>219</v>
      </c>
      <c r="E69" s="519" t="s">
        <v>44</v>
      </c>
      <c r="F69" s="326">
        <v>1061</v>
      </c>
      <c r="G69" s="326">
        <v>0</v>
      </c>
      <c r="H69" s="326">
        <v>713.9</v>
      </c>
      <c r="I69" s="325" t="s">
        <v>65</v>
      </c>
      <c r="J69" s="324" t="s">
        <v>219</v>
      </c>
      <c r="K69" s="322">
        <v>1061</v>
      </c>
      <c r="L69" s="321" t="s">
        <v>44</v>
      </c>
      <c r="M69" s="321" t="s">
        <v>379</v>
      </c>
      <c r="N69" s="322"/>
      <c r="O69" s="321"/>
      <c r="P69" s="321" t="s">
        <v>488</v>
      </c>
      <c r="Q69" s="441" t="s">
        <v>451</v>
      </c>
      <c r="R69" s="312"/>
      <c r="S69" s="308"/>
      <c r="T69" s="308">
        <f t="shared" si="23"/>
        <v>713.9</v>
      </c>
      <c r="U69" s="308"/>
      <c r="V69" s="295" t="e">
        <f>VLOOKUP(A69,#REF!,27,0)</f>
        <v>#REF!</v>
      </c>
      <c r="W69" s="294" t="e">
        <f t="shared" si="17"/>
        <v>#REF!</v>
      </c>
      <c r="X69" s="305">
        <f>VLOOKUP(A69,'[179]TK1+2 dot3'!A$13:X$132,22,0)</f>
        <v>0</v>
      </c>
      <c r="Y69" s="319">
        <f t="shared" si="3"/>
        <v>0</v>
      </c>
      <c r="Z69" s="319">
        <f t="shared" si="4"/>
        <v>0</v>
      </c>
      <c r="AA69" s="319">
        <f t="shared" si="5"/>
        <v>0</v>
      </c>
      <c r="AB69" s="319">
        <f t="shared" si="6"/>
        <v>0</v>
      </c>
      <c r="AC69" s="319">
        <f t="shared" si="7"/>
        <v>1</v>
      </c>
      <c r="AD69" s="319">
        <f t="shared" si="8"/>
        <v>0</v>
      </c>
      <c r="AE69" s="319">
        <f t="shared" si="9"/>
        <v>0</v>
      </c>
      <c r="AG69" s="319">
        <f t="shared" si="10"/>
        <v>0</v>
      </c>
      <c r="AH69" s="319">
        <f t="shared" si="11"/>
        <v>0</v>
      </c>
      <c r="AI69" s="319">
        <f t="shared" si="12"/>
        <v>0</v>
      </c>
      <c r="AJ69" s="319">
        <f t="shared" si="13"/>
        <v>0</v>
      </c>
      <c r="AK69" s="319">
        <f t="shared" si="14"/>
        <v>0</v>
      </c>
      <c r="AL69" s="319">
        <f t="shared" si="15"/>
        <v>0</v>
      </c>
      <c r="AM69" s="319">
        <f t="shared" si="16"/>
        <v>0</v>
      </c>
    </row>
    <row r="70" spans="1:39" ht="15.6">
      <c r="A70" s="279" t="str">
        <f t="shared" si="2"/>
        <v>17..485</v>
      </c>
      <c r="B70" s="339">
        <f>IF(C70&lt;&gt;"",SUBTOTAL(103,$C$13:C70),"")</f>
        <v>58</v>
      </c>
      <c r="C70" s="329" t="s">
        <v>468</v>
      </c>
      <c r="D70" s="513" t="s">
        <v>77</v>
      </c>
      <c r="E70" s="517" t="s">
        <v>44</v>
      </c>
      <c r="F70" s="337">
        <v>658</v>
      </c>
      <c r="G70" s="337">
        <v>0</v>
      </c>
      <c r="H70" s="337">
        <v>658</v>
      </c>
      <c r="I70" s="336" t="s">
        <v>65</v>
      </c>
      <c r="J70" s="335">
        <v>485</v>
      </c>
      <c r="K70" s="334">
        <v>658</v>
      </c>
      <c r="L70" s="333" t="s">
        <v>44</v>
      </c>
      <c r="M70" s="510" t="s">
        <v>347</v>
      </c>
      <c r="N70" s="322">
        <f>F70+G70-K70</f>
        <v>0</v>
      </c>
      <c r="O70" s="321"/>
      <c r="P70" s="321" t="s">
        <v>487</v>
      </c>
      <c r="Q70" s="441" t="s">
        <v>451</v>
      </c>
      <c r="R70" s="312"/>
      <c r="S70" s="308"/>
      <c r="T70" s="308">
        <f t="shared" si="23"/>
        <v>658</v>
      </c>
      <c r="U70" s="308"/>
      <c r="V70" s="295" t="e">
        <f>VLOOKUP(A70,#REF!,27,0)</f>
        <v>#REF!</v>
      </c>
      <c r="W70" s="294" t="e">
        <f t="shared" si="17"/>
        <v>#REF!</v>
      </c>
      <c r="X70" s="305" t="str">
        <f>VLOOKUP(A70,'[179]TK1+2 dot3'!A$13:X$132,22,0)</f>
        <v>có GCN</v>
      </c>
      <c r="Y70" s="319">
        <f t="shared" si="3"/>
        <v>0</v>
      </c>
      <c r="Z70" s="319">
        <f t="shared" si="4"/>
        <v>0</v>
      </c>
      <c r="AA70" s="319">
        <f t="shared" si="5"/>
        <v>0</v>
      </c>
      <c r="AB70" s="319">
        <f t="shared" si="6"/>
        <v>1</v>
      </c>
      <c r="AC70" s="319">
        <f t="shared" si="7"/>
        <v>0</v>
      </c>
      <c r="AD70" s="319">
        <f t="shared" si="8"/>
        <v>0</v>
      </c>
      <c r="AE70" s="319">
        <f t="shared" si="9"/>
        <v>0</v>
      </c>
      <c r="AG70" s="319">
        <f t="shared" si="10"/>
        <v>0</v>
      </c>
      <c r="AH70" s="319">
        <f t="shared" si="11"/>
        <v>0</v>
      </c>
      <c r="AI70" s="319">
        <f t="shared" si="12"/>
        <v>0</v>
      </c>
      <c r="AJ70" s="319">
        <f t="shared" si="13"/>
        <v>0</v>
      </c>
      <c r="AK70" s="319">
        <f t="shared" si="14"/>
        <v>0</v>
      </c>
      <c r="AL70" s="319">
        <f t="shared" si="15"/>
        <v>0</v>
      </c>
      <c r="AM70" s="319">
        <f t="shared" si="16"/>
        <v>0</v>
      </c>
    </row>
    <row r="71" spans="1:39" ht="15.6">
      <c r="A71" s="279" t="str">
        <f t="shared" si="2"/>
        <v>17..486</v>
      </c>
      <c r="B71" s="330">
        <f>IF(C71&lt;&gt;"",SUBTOTAL(103,$C$13:C71),"")</f>
        <v>59</v>
      </c>
      <c r="C71" s="329" t="s">
        <v>469</v>
      </c>
      <c r="D71" s="514" t="s">
        <v>221</v>
      </c>
      <c r="E71" s="519" t="s">
        <v>528</v>
      </c>
      <c r="F71" s="326">
        <v>820</v>
      </c>
      <c r="G71" s="326">
        <v>0</v>
      </c>
      <c r="H71" s="326">
        <v>583.70000000000005</v>
      </c>
      <c r="I71" s="325" t="s">
        <v>65</v>
      </c>
      <c r="J71" s="324">
        <v>486</v>
      </c>
      <c r="K71" s="323">
        <v>820</v>
      </c>
      <c r="L71" s="321" t="s">
        <v>44</v>
      </c>
      <c r="M71" s="511" t="s">
        <v>348</v>
      </c>
      <c r="N71" s="322">
        <f>F71+G71-K71</f>
        <v>0</v>
      </c>
      <c r="O71" s="321"/>
      <c r="P71" s="321" t="s">
        <v>486</v>
      </c>
      <c r="Q71" s="441" t="s">
        <v>451</v>
      </c>
      <c r="R71" s="312"/>
      <c r="S71" s="308"/>
      <c r="T71" s="308">
        <f t="shared" si="23"/>
        <v>583.70000000000005</v>
      </c>
      <c r="U71" s="308"/>
      <c r="V71" s="295" t="e">
        <f>VLOOKUP(A71,#REF!,27,0)</f>
        <v>#REF!</v>
      </c>
      <c r="W71" s="294" t="e">
        <f t="shared" si="17"/>
        <v>#REF!</v>
      </c>
      <c r="X71" s="305" t="str">
        <f>VLOOKUP(A71,'[179]TK1+2 dot3'!A$13:X$132,22,0)</f>
        <v>gcn</v>
      </c>
      <c r="Y71" s="319">
        <f t="shared" si="3"/>
        <v>0</v>
      </c>
      <c r="Z71" s="319">
        <f t="shared" si="4"/>
        <v>0</v>
      </c>
      <c r="AA71" s="319">
        <f t="shared" si="5"/>
        <v>0</v>
      </c>
      <c r="AB71" s="319">
        <f t="shared" si="6"/>
        <v>1</v>
      </c>
      <c r="AC71" s="319">
        <f t="shared" si="7"/>
        <v>0</v>
      </c>
      <c r="AD71" s="319">
        <f t="shared" si="8"/>
        <v>0</v>
      </c>
      <c r="AE71" s="319">
        <f t="shared" si="9"/>
        <v>0</v>
      </c>
      <c r="AG71" s="319">
        <f t="shared" si="10"/>
        <v>0</v>
      </c>
      <c r="AH71" s="319">
        <f t="shared" si="11"/>
        <v>0</v>
      </c>
      <c r="AI71" s="319">
        <f t="shared" si="12"/>
        <v>0</v>
      </c>
      <c r="AJ71" s="319">
        <f t="shared" si="13"/>
        <v>0</v>
      </c>
      <c r="AK71" s="319">
        <f t="shared" si="14"/>
        <v>0</v>
      </c>
      <c r="AL71" s="319">
        <f t="shared" si="15"/>
        <v>0</v>
      </c>
      <c r="AM71" s="319">
        <f t="shared" si="16"/>
        <v>0</v>
      </c>
    </row>
    <row r="72" spans="1:39" ht="15.6">
      <c r="A72" s="279" t="str">
        <f t="shared" si="2"/>
        <v>17..532</v>
      </c>
      <c r="B72" s="339">
        <f>IF(C72&lt;&gt;"",SUBTOTAL(103,$C$13:C72),"")</f>
        <v>60</v>
      </c>
      <c r="C72" s="329" t="s">
        <v>468</v>
      </c>
      <c r="D72" s="513" t="s">
        <v>84</v>
      </c>
      <c r="E72" s="517" t="s">
        <v>44</v>
      </c>
      <c r="F72" s="337">
        <v>608</v>
      </c>
      <c r="G72" s="337">
        <v>0</v>
      </c>
      <c r="H72" s="337">
        <v>598.5</v>
      </c>
      <c r="I72" s="336" t="s">
        <v>65</v>
      </c>
      <c r="J72" s="335">
        <v>532</v>
      </c>
      <c r="K72" s="334">
        <v>608</v>
      </c>
      <c r="L72" s="333" t="s">
        <v>44</v>
      </c>
      <c r="M72" s="510" t="s">
        <v>349</v>
      </c>
      <c r="N72" s="322">
        <f>F72+G72-K72</f>
        <v>0</v>
      </c>
      <c r="O72" s="321"/>
      <c r="P72" s="321" t="s">
        <v>391</v>
      </c>
      <c r="Q72" s="441" t="s">
        <v>451</v>
      </c>
      <c r="R72" s="312"/>
      <c r="S72" s="308"/>
      <c r="T72" s="308">
        <f>H72</f>
        <v>598.5</v>
      </c>
      <c r="U72" s="308"/>
      <c r="V72" s="295" t="e">
        <f>VLOOKUP(A72,#REF!,27,0)</f>
        <v>#REF!</v>
      </c>
      <c r="W72" s="294" t="e">
        <f t="shared" si="17"/>
        <v>#REF!</v>
      </c>
      <c r="X72" s="305" t="str">
        <f>VLOOKUP(A72,'[179]TK1+2 dot3'!A$13:X$132,22,0)</f>
        <v>có GCN</v>
      </c>
      <c r="Y72" s="319">
        <f t="shared" si="3"/>
        <v>0</v>
      </c>
      <c r="Z72" s="319">
        <f t="shared" si="4"/>
        <v>0</v>
      </c>
      <c r="AA72" s="319">
        <f t="shared" si="5"/>
        <v>0</v>
      </c>
      <c r="AB72" s="319">
        <f t="shared" si="6"/>
        <v>1</v>
      </c>
      <c r="AC72" s="319">
        <f t="shared" si="7"/>
        <v>0</v>
      </c>
      <c r="AD72" s="319">
        <f t="shared" si="8"/>
        <v>0</v>
      </c>
      <c r="AE72" s="319">
        <f t="shared" si="9"/>
        <v>0</v>
      </c>
      <c r="AG72" s="319">
        <f t="shared" si="10"/>
        <v>0</v>
      </c>
      <c r="AH72" s="319">
        <f t="shared" si="11"/>
        <v>0</v>
      </c>
      <c r="AI72" s="319">
        <f t="shared" si="12"/>
        <v>0</v>
      </c>
      <c r="AJ72" s="319">
        <f t="shared" si="13"/>
        <v>0</v>
      </c>
      <c r="AK72" s="319">
        <f t="shared" si="14"/>
        <v>0</v>
      </c>
      <c r="AL72" s="319">
        <f t="shared" si="15"/>
        <v>0</v>
      </c>
      <c r="AM72" s="319">
        <f t="shared" si="16"/>
        <v>0</v>
      </c>
    </row>
    <row r="73" spans="1:39" ht="15.6">
      <c r="A73" s="279" t="str">
        <f t="shared" si="2"/>
        <v>17..558</v>
      </c>
      <c r="B73" s="330">
        <f>IF(C73&lt;&gt;"",SUBTOTAL(103,$C$13:C73),"")</f>
        <v>61</v>
      </c>
      <c r="C73" s="332" t="s">
        <v>377</v>
      </c>
      <c r="D73" s="325" t="s">
        <v>225</v>
      </c>
      <c r="E73" s="522" t="s">
        <v>44</v>
      </c>
      <c r="F73" s="326">
        <v>250</v>
      </c>
      <c r="G73" s="326">
        <v>0</v>
      </c>
      <c r="H73" s="326">
        <v>69.2</v>
      </c>
      <c r="I73" s="325" t="s">
        <v>65</v>
      </c>
      <c r="J73" s="324" t="s">
        <v>225</v>
      </c>
      <c r="K73" s="322">
        <v>250</v>
      </c>
      <c r="L73" s="321" t="s">
        <v>44</v>
      </c>
      <c r="M73" s="321" t="s">
        <v>397</v>
      </c>
      <c r="N73" s="322"/>
      <c r="O73" s="321"/>
      <c r="P73" s="321"/>
      <c r="Q73" s="441" t="s">
        <v>451</v>
      </c>
      <c r="R73" s="312"/>
      <c r="S73" s="308"/>
      <c r="T73" s="308">
        <f>H73</f>
        <v>69.2</v>
      </c>
      <c r="U73" s="308"/>
      <c r="V73" s="295" t="e">
        <f>VLOOKUP(A73,#REF!,27,0)</f>
        <v>#REF!</v>
      </c>
      <c r="W73" s="294" t="e">
        <f t="shared" si="17"/>
        <v>#REF!</v>
      </c>
      <c r="X73" s="305">
        <f>VLOOKUP(A73,'[179]TK1+2 dot3'!A$13:X$132,22,0)</f>
        <v>1</v>
      </c>
      <c r="Y73" s="319">
        <f t="shared" si="3"/>
        <v>0</v>
      </c>
      <c r="Z73" s="319">
        <f t="shared" si="4"/>
        <v>1</v>
      </c>
      <c r="AA73" s="319">
        <f t="shared" si="5"/>
        <v>0</v>
      </c>
      <c r="AB73" s="319">
        <f t="shared" si="6"/>
        <v>0</v>
      </c>
      <c r="AC73" s="319">
        <f t="shared" si="7"/>
        <v>0</v>
      </c>
      <c r="AD73" s="319">
        <f t="shared" si="8"/>
        <v>0</v>
      </c>
      <c r="AE73" s="319">
        <f t="shared" si="9"/>
        <v>0</v>
      </c>
      <c r="AG73" s="319">
        <f t="shared" si="10"/>
        <v>0</v>
      </c>
      <c r="AH73" s="319">
        <f t="shared" si="11"/>
        <v>0</v>
      </c>
      <c r="AI73" s="319">
        <f t="shared" si="12"/>
        <v>0</v>
      </c>
      <c r="AJ73" s="319">
        <f t="shared" si="13"/>
        <v>0</v>
      </c>
      <c r="AK73" s="319">
        <f t="shared" si="14"/>
        <v>0</v>
      </c>
      <c r="AL73" s="319">
        <f t="shared" si="15"/>
        <v>0</v>
      </c>
      <c r="AM73" s="319">
        <f t="shared" si="16"/>
        <v>0</v>
      </c>
    </row>
    <row r="74" spans="1:39" ht="15.6">
      <c r="A74" s="279" t="str">
        <f t="shared" si="2"/>
        <v>17..660</v>
      </c>
      <c r="B74" s="339">
        <f>IF(C74&lt;&gt;"",SUBTOTAL(103,$C$13:C74),"")</f>
        <v>62</v>
      </c>
      <c r="C74" s="329" t="s">
        <v>466</v>
      </c>
      <c r="D74" s="513" t="s">
        <v>233</v>
      </c>
      <c r="E74" s="517" t="s">
        <v>44</v>
      </c>
      <c r="F74" s="337">
        <v>1160</v>
      </c>
      <c r="G74" s="337">
        <v>0</v>
      </c>
      <c r="H74" s="337">
        <v>213.7</v>
      </c>
      <c r="I74" s="336" t="s">
        <v>65</v>
      </c>
      <c r="J74" s="335">
        <v>660</v>
      </c>
      <c r="K74" s="334">
        <v>1160</v>
      </c>
      <c r="L74" s="333" t="s">
        <v>44</v>
      </c>
      <c r="M74" s="510" t="s">
        <v>354</v>
      </c>
      <c r="N74" s="322">
        <f>F74+G74-K74</f>
        <v>0</v>
      </c>
      <c r="O74" s="321"/>
      <c r="P74" s="321" t="s">
        <v>326</v>
      </c>
      <c r="Q74" s="441" t="s">
        <v>451</v>
      </c>
      <c r="R74" s="312"/>
      <c r="S74" s="308"/>
      <c r="T74" s="308">
        <f>H74</f>
        <v>213.7</v>
      </c>
      <c r="U74" s="308"/>
      <c r="V74" s="295" t="e">
        <f>VLOOKUP(A74,#REF!,27,0)</f>
        <v>#REF!</v>
      </c>
      <c r="W74" s="294" t="e">
        <f t="shared" si="17"/>
        <v>#REF!</v>
      </c>
      <c r="X74" s="305" t="str">
        <f>VLOOKUP(A74,'[179]TK1+2 dot3'!A$13:X$132,22,0)</f>
        <v>có GCN</v>
      </c>
      <c r="Y74" s="319">
        <f t="shared" si="3"/>
        <v>0</v>
      </c>
      <c r="Z74" s="319">
        <f t="shared" si="4"/>
        <v>0</v>
      </c>
      <c r="AA74" s="319">
        <f t="shared" si="5"/>
        <v>0</v>
      </c>
      <c r="AB74" s="319">
        <f t="shared" si="6"/>
        <v>0</v>
      </c>
      <c r="AC74" s="319">
        <f t="shared" si="7"/>
        <v>1</v>
      </c>
      <c r="AD74" s="319">
        <f t="shared" si="8"/>
        <v>0</v>
      </c>
      <c r="AE74" s="319">
        <f t="shared" si="9"/>
        <v>0</v>
      </c>
      <c r="AG74" s="319">
        <f t="shared" si="10"/>
        <v>0</v>
      </c>
      <c r="AH74" s="319">
        <f t="shared" si="11"/>
        <v>0</v>
      </c>
      <c r="AI74" s="319">
        <f t="shared" si="12"/>
        <v>0</v>
      </c>
      <c r="AJ74" s="319">
        <f t="shared" si="13"/>
        <v>0</v>
      </c>
      <c r="AK74" s="319">
        <f t="shared" si="14"/>
        <v>0</v>
      </c>
      <c r="AL74" s="319">
        <f t="shared" si="15"/>
        <v>0</v>
      </c>
      <c r="AM74" s="319">
        <f t="shared" si="16"/>
        <v>0</v>
      </c>
    </row>
    <row r="75" spans="1:39" ht="15.6">
      <c r="A75" s="279" t="str">
        <f t="shared" si="2"/>
        <v>17..664</v>
      </c>
      <c r="B75" s="330">
        <f>IF(C75&lt;&gt;"",SUBTOTAL(103,$C$13:C75),"")</f>
        <v>63</v>
      </c>
      <c r="C75" s="332" t="s">
        <v>377</v>
      </c>
      <c r="D75" s="325" t="s">
        <v>46</v>
      </c>
      <c r="E75" s="522" t="s">
        <v>47</v>
      </c>
      <c r="F75" s="326">
        <v>0</v>
      </c>
      <c r="G75" s="340">
        <v>197</v>
      </c>
      <c r="H75" s="326">
        <v>197</v>
      </c>
      <c r="I75" s="325" t="s">
        <v>65</v>
      </c>
      <c r="J75" s="324" t="s">
        <v>46</v>
      </c>
      <c r="K75" s="323">
        <v>250.2</v>
      </c>
      <c r="L75" s="321" t="s">
        <v>47</v>
      </c>
      <c r="M75" s="321" t="s">
        <v>397</v>
      </c>
      <c r="N75" s="322"/>
      <c r="O75" s="321"/>
      <c r="P75" s="321"/>
      <c r="Q75" s="441" t="s">
        <v>451</v>
      </c>
      <c r="R75" s="312"/>
      <c r="S75" s="308"/>
      <c r="T75" s="308">
        <f t="shared" ref="T75:T88" si="24">H75</f>
        <v>197</v>
      </c>
      <c r="U75" s="308"/>
      <c r="V75" s="295" t="e">
        <f>VLOOKUP(A75,#REF!,27,0)</f>
        <v>#REF!</v>
      </c>
      <c r="W75" s="294" t="e">
        <f t="shared" si="17"/>
        <v>#REF!</v>
      </c>
      <c r="X75" s="305">
        <f>VLOOKUP(A75,'[179]TK1+2 dot3'!A$13:X$132,22,0)</f>
        <v>1</v>
      </c>
      <c r="Y75" s="319">
        <f t="shared" si="3"/>
        <v>0</v>
      </c>
      <c r="Z75" s="319">
        <f t="shared" si="4"/>
        <v>0</v>
      </c>
      <c r="AA75" s="319">
        <f t="shared" si="5"/>
        <v>0</v>
      </c>
      <c r="AB75" s="319">
        <f t="shared" si="6"/>
        <v>0</v>
      </c>
      <c r="AC75" s="319">
        <f t="shared" si="7"/>
        <v>0</v>
      </c>
      <c r="AD75" s="319">
        <f t="shared" si="8"/>
        <v>0</v>
      </c>
      <c r="AE75" s="319">
        <f t="shared" si="9"/>
        <v>0</v>
      </c>
      <c r="AG75" s="319">
        <f t="shared" si="10"/>
        <v>0</v>
      </c>
      <c r="AH75" s="319">
        <f t="shared" si="11"/>
        <v>1</v>
      </c>
      <c r="AI75" s="319">
        <f t="shared" si="12"/>
        <v>0</v>
      </c>
      <c r="AJ75" s="319">
        <f t="shared" si="13"/>
        <v>0</v>
      </c>
      <c r="AK75" s="319">
        <f t="shared" si="14"/>
        <v>0</v>
      </c>
      <c r="AL75" s="319">
        <f t="shared" si="15"/>
        <v>0</v>
      </c>
      <c r="AM75" s="319">
        <f t="shared" si="16"/>
        <v>0</v>
      </c>
    </row>
    <row r="76" spans="1:39" ht="15.6">
      <c r="A76" s="279" t="str">
        <f t="shared" si="2"/>
        <v>17..665</v>
      </c>
      <c r="B76" s="330">
        <f>IF(C76&lt;&gt;"",SUBTOTAL(103,$C$13:C76),"")</f>
        <v>64</v>
      </c>
      <c r="C76" s="332" t="s">
        <v>377</v>
      </c>
      <c r="D76" s="325" t="s">
        <v>49</v>
      </c>
      <c r="E76" s="522" t="s">
        <v>44</v>
      </c>
      <c r="F76" s="326">
        <v>0</v>
      </c>
      <c r="G76" s="340">
        <v>375</v>
      </c>
      <c r="H76" s="326">
        <v>212.8</v>
      </c>
      <c r="I76" s="325" t="s">
        <v>65</v>
      </c>
      <c r="J76" s="324" t="s">
        <v>49</v>
      </c>
      <c r="K76" s="323">
        <v>416.5</v>
      </c>
      <c r="L76" s="321" t="s">
        <v>44</v>
      </c>
      <c r="M76" s="321" t="s">
        <v>397</v>
      </c>
      <c r="N76" s="322"/>
      <c r="O76" s="321"/>
      <c r="P76" s="321"/>
      <c r="Q76" s="441" t="s">
        <v>451</v>
      </c>
      <c r="R76" s="312"/>
      <c r="S76" s="308"/>
      <c r="T76" s="308">
        <f t="shared" si="24"/>
        <v>212.8</v>
      </c>
      <c r="U76" s="308"/>
      <c r="V76" s="295" t="e">
        <f>VLOOKUP(A76,#REF!,27,0)</f>
        <v>#REF!</v>
      </c>
      <c r="W76" s="294" t="e">
        <f t="shared" si="17"/>
        <v>#REF!</v>
      </c>
      <c r="X76" s="305">
        <f>VLOOKUP(A76,'[179]TK1+2 dot3'!A$13:X$132,22,0)</f>
        <v>1</v>
      </c>
      <c r="Y76" s="319">
        <f t="shared" si="3"/>
        <v>0</v>
      </c>
      <c r="Z76" s="319">
        <f t="shared" si="4"/>
        <v>0</v>
      </c>
      <c r="AA76" s="319">
        <f t="shared" si="5"/>
        <v>0</v>
      </c>
      <c r="AB76" s="319">
        <f t="shared" si="6"/>
        <v>0</v>
      </c>
      <c r="AC76" s="319">
        <f t="shared" si="7"/>
        <v>0</v>
      </c>
      <c r="AD76" s="319">
        <f t="shared" si="8"/>
        <v>0</v>
      </c>
      <c r="AE76" s="319">
        <f t="shared" si="9"/>
        <v>0</v>
      </c>
      <c r="AG76" s="319">
        <f t="shared" si="10"/>
        <v>0</v>
      </c>
      <c r="AH76" s="319">
        <f t="shared" si="11"/>
        <v>0</v>
      </c>
      <c r="AI76" s="319">
        <f t="shared" si="12"/>
        <v>1</v>
      </c>
      <c r="AJ76" s="319">
        <f t="shared" si="13"/>
        <v>0</v>
      </c>
      <c r="AK76" s="319">
        <f t="shared" si="14"/>
        <v>0</v>
      </c>
      <c r="AL76" s="319">
        <f t="shared" si="15"/>
        <v>0</v>
      </c>
      <c r="AM76" s="319">
        <f t="shared" si="16"/>
        <v>0</v>
      </c>
    </row>
    <row r="77" spans="1:39" ht="15.6">
      <c r="A77" s="279" t="str">
        <f t="shared" ref="A77:A135" si="25">I77&amp;".."&amp;D77</f>
        <v>17..681</v>
      </c>
      <c r="B77" s="330">
        <f>IF(C77&lt;&gt;"",SUBTOTAL(103,$C$13:C77),"")</f>
        <v>65</v>
      </c>
      <c r="C77" s="332" t="s">
        <v>377</v>
      </c>
      <c r="D77" s="325" t="s">
        <v>51</v>
      </c>
      <c r="E77" s="522" t="s">
        <v>64</v>
      </c>
      <c r="F77" s="326">
        <v>121</v>
      </c>
      <c r="G77" s="326">
        <v>0</v>
      </c>
      <c r="H77" s="326">
        <v>121</v>
      </c>
      <c r="I77" s="325" t="s">
        <v>65</v>
      </c>
      <c r="J77" s="324" t="s">
        <v>51</v>
      </c>
      <c r="K77" s="322">
        <v>121</v>
      </c>
      <c r="L77" s="321" t="s">
        <v>64</v>
      </c>
      <c r="M77" s="321" t="s">
        <v>397</v>
      </c>
      <c r="N77" s="322"/>
      <c r="O77" s="321"/>
      <c r="P77" s="321"/>
      <c r="Q77" s="441" t="s">
        <v>451</v>
      </c>
      <c r="R77" s="312"/>
      <c r="S77" s="308"/>
      <c r="T77" s="308">
        <f t="shared" si="24"/>
        <v>121</v>
      </c>
      <c r="U77" s="308"/>
      <c r="V77" s="295" t="e">
        <f>VLOOKUP(A77,#REF!,27,0)</f>
        <v>#REF!</v>
      </c>
      <c r="W77" s="294" t="e">
        <f t="shared" si="17"/>
        <v>#REF!</v>
      </c>
      <c r="X77" s="305">
        <f>VLOOKUP(A77,'[179]TK1+2 dot3'!A$13:X$132,22,0)</f>
        <v>1</v>
      </c>
      <c r="Y77" s="319">
        <f t="shared" ref="Y77:Y119" si="26">IF(AND($F77&gt;0,$F77&lt;=100),1,0)</f>
        <v>0</v>
      </c>
      <c r="Z77" s="319">
        <f t="shared" ref="Z77:Z119" si="27">IF(AND($F77&gt;100,$F77&lt;=300),1,0)</f>
        <v>1</v>
      </c>
      <c r="AA77" s="319">
        <f t="shared" ref="AA77:AA119" si="28">IF(AND($F77&gt;300,$F77&lt;=500),1,0)</f>
        <v>0</v>
      </c>
      <c r="AB77" s="319">
        <f t="shared" ref="AB77:AB119" si="29">IF(AND($F77&gt;500,$F77&lt;=1000),1,0)</f>
        <v>0</v>
      </c>
      <c r="AC77" s="319">
        <f t="shared" ref="AC77:AC119" si="30">IF(AND($F77&gt;1000,$F77&lt;=3000),1,0)</f>
        <v>0</v>
      </c>
      <c r="AD77" s="319">
        <f t="shared" ref="AD77:AD119" si="31">IF(AND($F77&gt;3000,$F77&lt;=10000),1,0)</f>
        <v>0</v>
      </c>
      <c r="AE77" s="319">
        <f t="shared" ref="AE77:AE119" si="32">IF(AND($F77&gt;10000,$F77&lt;=100000),1,0)</f>
        <v>0</v>
      </c>
      <c r="AG77" s="319">
        <f t="shared" ref="AG77:AG134" si="33">IF(AND(G77&lt;=100,G77&gt;0),1,0)</f>
        <v>0</v>
      </c>
      <c r="AH77" s="319">
        <f t="shared" ref="AH77:AH134" si="34">IF(AND($G77&gt;100,$G77&lt;=300),1,0)</f>
        <v>0</v>
      </c>
      <c r="AI77" s="319">
        <f t="shared" ref="AI77:AI134" si="35">IF(AND($G77&gt;300,$G77&lt;=500),1,0)</f>
        <v>0</v>
      </c>
      <c r="AJ77" s="319">
        <f t="shared" ref="AJ77:AJ134" si="36">IF(AND($G77&gt;500,$G77&lt;=1000),1,0)</f>
        <v>0</v>
      </c>
      <c r="AK77" s="319">
        <f t="shared" ref="AK77:AK134" si="37">IF(AND($G77&gt;1000,$G77&lt;=3000),1,0)</f>
        <v>0</v>
      </c>
      <c r="AL77" s="319">
        <f t="shared" ref="AL77:AL134" si="38">IF(AND($G77&gt;3000,$G77&lt;=10000),1,0)</f>
        <v>0</v>
      </c>
      <c r="AM77" s="319">
        <f t="shared" ref="AM77:AM134" si="39">IF(AND($G77&gt;10000,$G77&lt;=100000),1,0)</f>
        <v>0</v>
      </c>
    </row>
    <row r="78" spans="1:39" ht="15.6">
      <c r="A78" s="279" t="str">
        <f t="shared" si="25"/>
        <v>17..683</v>
      </c>
      <c r="B78" s="330">
        <f>IF(C78&lt;&gt;"",SUBTOTAL(103,$C$13:C78),"")</f>
        <v>66</v>
      </c>
      <c r="C78" s="332" t="s">
        <v>377</v>
      </c>
      <c r="D78" s="325" t="s">
        <v>234</v>
      </c>
      <c r="E78" s="522" t="s">
        <v>64</v>
      </c>
      <c r="F78" s="326">
        <v>118</v>
      </c>
      <c r="G78" s="326">
        <v>0</v>
      </c>
      <c r="H78" s="326">
        <v>118</v>
      </c>
      <c r="I78" s="325" t="s">
        <v>65</v>
      </c>
      <c r="J78" s="324" t="s">
        <v>234</v>
      </c>
      <c r="K78" s="322">
        <v>118</v>
      </c>
      <c r="L78" s="321" t="s">
        <v>64</v>
      </c>
      <c r="M78" s="321" t="s">
        <v>397</v>
      </c>
      <c r="N78" s="322"/>
      <c r="O78" s="321"/>
      <c r="P78" s="321"/>
      <c r="Q78" s="441" t="s">
        <v>451</v>
      </c>
      <c r="R78" s="312"/>
      <c r="S78" s="308"/>
      <c r="T78" s="308">
        <f t="shared" si="24"/>
        <v>118</v>
      </c>
      <c r="U78" s="308"/>
      <c r="V78" s="295" t="e">
        <f>VLOOKUP(A78,#REF!,27,0)</f>
        <v>#REF!</v>
      </c>
      <c r="W78" s="294" t="e">
        <f t="shared" ref="W78:W138" si="40">EXACT(V78,C78)</f>
        <v>#REF!</v>
      </c>
      <c r="X78" s="305">
        <f>VLOOKUP(A78,'[179]TK1+2 dot3'!A$13:X$132,22,0)</f>
        <v>1</v>
      </c>
      <c r="Y78" s="319">
        <f t="shared" si="26"/>
        <v>0</v>
      </c>
      <c r="Z78" s="319">
        <f t="shared" si="27"/>
        <v>1</v>
      </c>
      <c r="AA78" s="319">
        <f t="shared" si="28"/>
        <v>0</v>
      </c>
      <c r="AB78" s="319">
        <f t="shared" si="29"/>
        <v>0</v>
      </c>
      <c r="AC78" s="319">
        <f t="shared" si="30"/>
        <v>0</v>
      </c>
      <c r="AD78" s="319">
        <f t="shared" si="31"/>
        <v>0</v>
      </c>
      <c r="AE78" s="319">
        <f t="shared" si="32"/>
        <v>0</v>
      </c>
      <c r="AG78" s="319">
        <f t="shared" si="33"/>
        <v>0</v>
      </c>
      <c r="AH78" s="319">
        <f t="shared" si="34"/>
        <v>0</v>
      </c>
      <c r="AI78" s="319">
        <f t="shared" si="35"/>
        <v>0</v>
      </c>
      <c r="AJ78" s="319">
        <f t="shared" si="36"/>
        <v>0</v>
      </c>
      <c r="AK78" s="319">
        <f t="shared" si="37"/>
        <v>0</v>
      </c>
      <c r="AL78" s="319">
        <f t="shared" si="38"/>
        <v>0</v>
      </c>
      <c r="AM78" s="319">
        <f t="shared" si="39"/>
        <v>0</v>
      </c>
    </row>
    <row r="79" spans="1:39" ht="15.6">
      <c r="A79" s="279" t="str">
        <f t="shared" si="25"/>
        <v>17..684</v>
      </c>
      <c r="B79" s="330">
        <f>IF(C79&lt;&gt;"",SUBTOTAL(103,$C$13:C79),"")</f>
        <v>67</v>
      </c>
      <c r="C79" s="332" t="s">
        <v>377</v>
      </c>
      <c r="D79" s="325" t="s">
        <v>235</v>
      </c>
      <c r="E79" s="522" t="s">
        <v>64</v>
      </c>
      <c r="F79" s="326">
        <v>405</v>
      </c>
      <c r="G79" s="326">
        <v>0</v>
      </c>
      <c r="H79" s="326">
        <v>375.8</v>
      </c>
      <c r="I79" s="325" t="s">
        <v>65</v>
      </c>
      <c r="J79" s="324" t="s">
        <v>235</v>
      </c>
      <c r="K79" s="322">
        <v>405</v>
      </c>
      <c r="L79" s="321" t="s">
        <v>64</v>
      </c>
      <c r="M79" s="321" t="s">
        <v>397</v>
      </c>
      <c r="N79" s="322"/>
      <c r="O79" s="321"/>
      <c r="P79" s="321"/>
      <c r="Q79" s="441" t="s">
        <v>451</v>
      </c>
      <c r="R79" s="312"/>
      <c r="S79" s="308"/>
      <c r="T79" s="308">
        <f t="shared" si="24"/>
        <v>375.8</v>
      </c>
      <c r="U79" s="308"/>
      <c r="V79" s="295" t="e">
        <f>VLOOKUP(A79,#REF!,27,0)</f>
        <v>#REF!</v>
      </c>
      <c r="W79" s="294" t="e">
        <f t="shared" si="40"/>
        <v>#REF!</v>
      </c>
      <c r="X79" s="305">
        <f>VLOOKUP(A79,'[179]TK1+2 dot3'!A$13:X$132,22,0)</f>
        <v>1</v>
      </c>
      <c r="Y79" s="319">
        <f t="shared" si="26"/>
        <v>0</v>
      </c>
      <c r="Z79" s="319">
        <f t="shared" si="27"/>
        <v>0</v>
      </c>
      <c r="AA79" s="319">
        <f t="shared" si="28"/>
        <v>1</v>
      </c>
      <c r="AB79" s="319">
        <f t="shared" si="29"/>
        <v>0</v>
      </c>
      <c r="AC79" s="319">
        <f t="shared" si="30"/>
        <v>0</v>
      </c>
      <c r="AD79" s="319">
        <f t="shared" si="31"/>
        <v>0</v>
      </c>
      <c r="AE79" s="319">
        <f t="shared" si="32"/>
        <v>0</v>
      </c>
      <c r="AG79" s="319">
        <f t="shared" si="33"/>
        <v>0</v>
      </c>
      <c r="AH79" s="319">
        <f t="shared" si="34"/>
        <v>0</v>
      </c>
      <c r="AI79" s="319">
        <f t="shared" si="35"/>
        <v>0</v>
      </c>
      <c r="AJ79" s="319">
        <f t="shared" si="36"/>
        <v>0</v>
      </c>
      <c r="AK79" s="319">
        <f t="shared" si="37"/>
        <v>0</v>
      </c>
      <c r="AL79" s="319">
        <f t="shared" si="38"/>
        <v>0</v>
      </c>
      <c r="AM79" s="319">
        <f t="shared" si="39"/>
        <v>0</v>
      </c>
    </row>
    <row r="80" spans="1:39" ht="15.6">
      <c r="A80" s="279" t="str">
        <f t="shared" si="25"/>
        <v>17..730</v>
      </c>
      <c r="B80" s="330">
        <f>IF(C80&lt;&gt;"",SUBTOTAL(103,$C$13:C80),"")</f>
        <v>68</v>
      </c>
      <c r="C80" s="332" t="s">
        <v>377</v>
      </c>
      <c r="D80" s="325" t="s">
        <v>236</v>
      </c>
      <c r="E80" s="522" t="s">
        <v>64</v>
      </c>
      <c r="F80" s="326">
        <v>213</v>
      </c>
      <c r="G80" s="326">
        <v>0</v>
      </c>
      <c r="H80" s="326">
        <v>177.2</v>
      </c>
      <c r="I80" s="325" t="s">
        <v>65</v>
      </c>
      <c r="J80" s="324" t="s">
        <v>236</v>
      </c>
      <c r="K80" s="322">
        <v>213</v>
      </c>
      <c r="L80" s="321" t="s">
        <v>64</v>
      </c>
      <c r="M80" s="321" t="s">
        <v>397</v>
      </c>
      <c r="N80" s="322"/>
      <c r="O80" s="321"/>
      <c r="P80" s="321"/>
      <c r="Q80" s="441" t="s">
        <v>451</v>
      </c>
      <c r="R80" s="312"/>
      <c r="S80" s="308"/>
      <c r="T80" s="308">
        <f t="shared" si="24"/>
        <v>177.2</v>
      </c>
      <c r="U80" s="308"/>
      <c r="V80" s="295" t="e">
        <f>VLOOKUP(A80,#REF!,27,0)</f>
        <v>#REF!</v>
      </c>
      <c r="W80" s="294" t="e">
        <f t="shared" si="40"/>
        <v>#REF!</v>
      </c>
      <c r="X80" s="305">
        <f>VLOOKUP(A80,'[179]TK1+2 dot3'!A$13:X$132,22,0)</f>
        <v>1</v>
      </c>
      <c r="Y80" s="319">
        <f t="shared" si="26"/>
        <v>0</v>
      </c>
      <c r="Z80" s="319">
        <f t="shared" si="27"/>
        <v>1</v>
      </c>
      <c r="AA80" s="319">
        <f t="shared" si="28"/>
        <v>0</v>
      </c>
      <c r="AB80" s="319">
        <f t="shared" si="29"/>
        <v>0</v>
      </c>
      <c r="AC80" s="319">
        <f t="shared" si="30"/>
        <v>0</v>
      </c>
      <c r="AD80" s="319">
        <f t="shared" si="31"/>
        <v>0</v>
      </c>
      <c r="AE80" s="319">
        <f t="shared" si="32"/>
        <v>0</v>
      </c>
      <c r="AG80" s="319">
        <f t="shared" si="33"/>
        <v>0</v>
      </c>
      <c r="AH80" s="319">
        <f t="shared" si="34"/>
        <v>0</v>
      </c>
      <c r="AI80" s="319">
        <f t="shared" si="35"/>
        <v>0</v>
      </c>
      <c r="AJ80" s="319">
        <f t="shared" si="36"/>
        <v>0</v>
      </c>
      <c r="AK80" s="319">
        <f t="shared" si="37"/>
        <v>0</v>
      </c>
      <c r="AL80" s="319">
        <f t="shared" si="38"/>
        <v>0</v>
      </c>
      <c r="AM80" s="319">
        <f t="shared" si="39"/>
        <v>0</v>
      </c>
    </row>
    <row r="81" spans="1:39" ht="15.6">
      <c r="A81" s="279" t="str">
        <f t="shared" si="25"/>
        <v>17..795</v>
      </c>
      <c r="B81" s="330">
        <f>IF(C81&lt;&gt;"",SUBTOTAL(103,$C$13:C81),"")</f>
        <v>69</v>
      </c>
      <c r="C81" s="329" t="s">
        <v>439</v>
      </c>
      <c r="D81" s="514" t="s">
        <v>242</v>
      </c>
      <c r="E81" s="519" t="s">
        <v>44</v>
      </c>
      <c r="F81" s="326">
        <v>656</v>
      </c>
      <c r="G81" s="326">
        <v>0</v>
      </c>
      <c r="H81" s="326">
        <v>656</v>
      </c>
      <c r="I81" s="325" t="s">
        <v>65</v>
      </c>
      <c r="J81" s="324">
        <v>795</v>
      </c>
      <c r="K81" s="323">
        <v>656</v>
      </c>
      <c r="L81" s="321" t="s">
        <v>44</v>
      </c>
      <c r="M81" s="511" t="s">
        <v>356</v>
      </c>
      <c r="N81" s="322">
        <f>F81+G81-K81</f>
        <v>0</v>
      </c>
      <c r="O81" s="321"/>
      <c r="P81" s="321" t="s">
        <v>326</v>
      </c>
      <c r="Q81" s="441" t="s">
        <v>451</v>
      </c>
      <c r="R81" s="312"/>
      <c r="S81" s="308"/>
      <c r="T81" s="308">
        <f t="shared" si="24"/>
        <v>656</v>
      </c>
      <c r="U81" s="308"/>
      <c r="V81" s="295" t="e">
        <f>VLOOKUP(A81,#REF!,27,0)</f>
        <v>#REF!</v>
      </c>
      <c r="W81" s="294" t="e">
        <f t="shared" si="40"/>
        <v>#REF!</v>
      </c>
      <c r="X81" s="305" t="str">
        <f>VLOOKUP(A81,'[179]TK1+2 dot3'!A$13:X$132,22,0)</f>
        <v>có GCN</v>
      </c>
      <c r="Y81" s="319">
        <f t="shared" si="26"/>
        <v>0</v>
      </c>
      <c r="Z81" s="319">
        <f t="shared" si="27"/>
        <v>0</v>
      </c>
      <c r="AA81" s="319">
        <f t="shared" si="28"/>
        <v>0</v>
      </c>
      <c r="AB81" s="319">
        <f t="shared" si="29"/>
        <v>1</v>
      </c>
      <c r="AC81" s="319">
        <f t="shared" si="30"/>
        <v>0</v>
      </c>
      <c r="AD81" s="319">
        <f t="shared" si="31"/>
        <v>0</v>
      </c>
      <c r="AE81" s="319">
        <f t="shared" si="32"/>
        <v>0</v>
      </c>
      <c r="AG81" s="319">
        <f t="shared" si="33"/>
        <v>0</v>
      </c>
      <c r="AH81" s="319">
        <f t="shared" si="34"/>
        <v>0</v>
      </c>
      <c r="AI81" s="319">
        <f t="shared" si="35"/>
        <v>0</v>
      </c>
      <c r="AJ81" s="319">
        <f t="shared" si="36"/>
        <v>0</v>
      </c>
      <c r="AK81" s="319">
        <f t="shared" si="37"/>
        <v>0</v>
      </c>
      <c r="AL81" s="319">
        <f t="shared" si="38"/>
        <v>0</v>
      </c>
      <c r="AM81" s="319">
        <f t="shared" si="39"/>
        <v>0</v>
      </c>
    </row>
    <row r="82" spans="1:39" ht="15.6">
      <c r="A82" s="279" t="str">
        <f t="shared" si="25"/>
        <v>17..796</v>
      </c>
      <c r="B82" s="330">
        <f>IF(C82&lt;&gt;"",SUBTOTAL(103,$C$13:C82),"")</f>
        <v>70</v>
      </c>
      <c r="C82" s="329" t="s">
        <v>377</v>
      </c>
      <c r="D82" s="325" t="s">
        <v>243</v>
      </c>
      <c r="E82" s="522" t="s">
        <v>55</v>
      </c>
      <c r="F82" s="326">
        <v>97</v>
      </c>
      <c r="G82" s="326">
        <v>0</v>
      </c>
      <c r="H82" s="326">
        <v>97</v>
      </c>
      <c r="I82" s="325" t="s">
        <v>65</v>
      </c>
      <c r="J82" s="324" t="s">
        <v>243</v>
      </c>
      <c r="K82" s="322">
        <v>97</v>
      </c>
      <c r="L82" s="321" t="s">
        <v>55</v>
      </c>
      <c r="M82" s="321" t="s">
        <v>397</v>
      </c>
      <c r="N82" s="322"/>
      <c r="O82" s="321"/>
      <c r="P82" s="321"/>
      <c r="Q82" s="441" t="s">
        <v>451</v>
      </c>
      <c r="R82" s="312"/>
      <c r="S82" s="308"/>
      <c r="T82" s="308">
        <f t="shared" si="24"/>
        <v>97</v>
      </c>
      <c r="U82" s="308"/>
      <c r="V82" s="295" t="e">
        <f>VLOOKUP(A82,#REF!,27,0)</f>
        <v>#REF!</v>
      </c>
      <c r="W82" s="294" t="e">
        <f t="shared" si="40"/>
        <v>#REF!</v>
      </c>
      <c r="X82" s="305">
        <f>VLOOKUP(A82,'[179]TK1+2 dot3'!A$13:X$132,22,0)</f>
        <v>1</v>
      </c>
      <c r="Y82" s="319">
        <f t="shared" si="26"/>
        <v>1</v>
      </c>
      <c r="Z82" s="319">
        <f t="shared" si="27"/>
        <v>0</v>
      </c>
      <c r="AA82" s="319">
        <f t="shared" si="28"/>
        <v>0</v>
      </c>
      <c r="AB82" s="319">
        <f t="shared" si="29"/>
        <v>0</v>
      </c>
      <c r="AC82" s="319">
        <f t="shared" si="30"/>
        <v>0</v>
      </c>
      <c r="AD82" s="319">
        <f t="shared" si="31"/>
        <v>0</v>
      </c>
      <c r="AE82" s="319">
        <f t="shared" si="32"/>
        <v>0</v>
      </c>
      <c r="AG82" s="319">
        <f t="shared" si="33"/>
        <v>0</v>
      </c>
      <c r="AH82" s="319">
        <f t="shared" si="34"/>
        <v>0</v>
      </c>
      <c r="AI82" s="319">
        <f t="shared" si="35"/>
        <v>0</v>
      </c>
      <c r="AJ82" s="319">
        <f t="shared" si="36"/>
        <v>0</v>
      </c>
      <c r="AK82" s="319">
        <f t="shared" si="37"/>
        <v>0</v>
      </c>
      <c r="AL82" s="319">
        <f t="shared" si="38"/>
        <v>0</v>
      </c>
      <c r="AM82" s="319">
        <f t="shared" si="39"/>
        <v>0</v>
      </c>
    </row>
    <row r="83" spans="1:39" ht="15.6">
      <c r="A83" s="279" t="str">
        <f t="shared" si="25"/>
        <v>17..797</v>
      </c>
      <c r="B83" s="330">
        <f>IF(C83&lt;&gt;"",SUBTOTAL(103,$C$13:C83),"")</f>
        <v>71</v>
      </c>
      <c r="C83" s="329" t="s">
        <v>377</v>
      </c>
      <c r="D83" s="325" t="s">
        <v>244</v>
      </c>
      <c r="E83" s="522" t="s">
        <v>64</v>
      </c>
      <c r="F83" s="326">
        <v>275</v>
      </c>
      <c r="G83" s="326">
        <v>0</v>
      </c>
      <c r="H83" s="326">
        <v>254.6</v>
      </c>
      <c r="I83" s="325" t="s">
        <v>65</v>
      </c>
      <c r="J83" s="324" t="s">
        <v>244</v>
      </c>
      <c r="K83" s="322">
        <v>275</v>
      </c>
      <c r="L83" s="321" t="s">
        <v>64</v>
      </c>
      <c r="M83" s="321" t="s">
        <v>397</v>
      </c>
      <c r="N83" s="322"/>
      <c r="O83" s="321"/>
      <c r="P83" s="321"/>
      <c r="Q83" s="441" t="s">
        <v>451</v>
      </c>
      <c r="R83" s="312"/>
      <c r="S83" s="308"/>
      <c r="T83" s="308">
        <f t="shared" si="24"/>
        <v>254.6</v>
      </c>
      <c r="U83" s="308"/>
      <c r="V83" s="295" t="e">
        <f>VLOOKUP(A83,#REF!,27,0)</f>
        <v>#REF!</v>
      </c>
      <c r="W83" s="294" t="e">
        <f t="shared" si="40"/>
        <v>#REF!</v>
      </c>
      <c r="X83" s="305">
        <f>VLOOKUP(A83,'[179]TK1+2 dot3'!A$13:X$132,22,0)</f>
        <v>1</v>
      </c>
      <c r="Y83" s="319">
        <f t="shared" si="26"/>
        <v>0</v>
      </c>
      <c r="Z83" s="319">
        <f t="shared" si="27"/>
        <v>1</v>
      </c>
      <c r="AA83" s="319">
        <f t="shared" si="28"/>
        <v>0</v>
      </c>
      <c r="AB83" s="319">
        <f t="shared" si="29"/>
        <v>0</v>
      </c>
      <c r="AC83" s="319">
        <f t="shared" si="30"/>
        <v>0</v>
      </c>
      <c r="AD83" s="319">
        <f t="shared" si="31"/>
        <v>0</v>
      </c>
      <c r="AE83" s="319">
        <f t="shared" si="32"/>
        <v>0</v>
      </c>
      <c r="AG83" s="319">
        <f t="shared" si="33"/>
        <v>0</v>
      </c>
      <c r="AH83" s="319">
        <f t="shared" si="34"/>
        <v>0</v>
      </c>
      <c r="AI83" s="319">
        <f t="shared" si="35"/>
        <v>0</v>
      </c>
      <c r="AJ83" s="319">
        <f t="shared" si="36"/>
        <v>0</v>
      </c>
      <c r="AK83" s="319">
        <f t="shared" si="37"/>
        <v>0</v>
      </c>
      <c r="AL83" s="319">
        <f t="shared" si="38"/>
        <v>0</v>
      </c>
      <c r="AM83" s="319">
        <f t="shared" si="39"/>
        <v>0</v>
      </c>
    </row>
    <row r="84" spans="1:39" ht="15.6">
      <c r="A84" s="279" t="str">
        <f t="shared" si="25"/>
        <v>17..814</v>
      </c>
      <c r="B84" s="330">
        <f>IF(C84&lt;&gt;"",SUBTOTAL(103,$C$13:C84),"")</f>
        <v>72</v>
      </c>
      <c r="C84" s="329" t="s">
        <v>377</v>
      </c>
      <c r="D84" s="325" t="s">
        <v>248</v>
      </c>
      <c r="E84" s="522" t="s">
        <v>47</v>
      </c>
      <c r="F84" s="326">
        <v>74</v>
      </c>
      <c r="G84" s="326">
        <v>0</v>
      </c>
      <c r="H84" s="326">
        <v>74</v>
      </c>
      <c r="I84" s="325" t="s">
        <v>65</v>
      </c>
      <c r="J84" s="324" t="s">
        <v>248</v>
      </c>
      <c r="K84" s="322">
        <v>74</v>
      </c>
      <c r="L84" s="321" t="s">
        <v>47</v>
      </c>
      <c r="M84" s="321" t="s">
        <v>397</v>
      </c>
      <c r="N84" s="322"/>
      <c r="O84" s="321"/>
      <c r="P84" s="321"/>
      <c r="Q84" s="441" t="s">
        <v>451</v>
      </c>
      <c r="R84" s="312"/>
      <c r="S84" s="308"/>
      <c r="T84" s="308">
        <f t="shared" si="24"/>
        <v>74</v>
      </c>
      <c r="U84" s="308"/>
      <c r="V84" s="295" t="e">
        <f>VLOOKUP(A84,#REF!,27,0)</f>
        <v>#REF!</v>
      </c>
      <c r="W84" s="294" t="e">
        <f t="shared" si="40"/>
        <v>#REF!</v>
      </c>
      <c r="X84" s="305">
        <f>VLOOKUP(A84,'[179]TK1+2 dot3'!A$13:X$132,22,0)</f>
        <v>1</v>
      </c>
      <c r="Y84" s="319">
        <f t="shared" si="26"/>
        <v>1</v>
      </c>
      <c r="Z84" s="319">
        <f t="shared" si="27"/>
        <v>0</v>
      </c>
      <c r="AA84" s="319">
        <f t="shared" si="28"/>
        <v>0</v>
      </c>
      <c r="AB84" s="319">
        <f t="shared" si="29"/>
        <v>0</v>
      </c>
      <c r="AC84" s="319">
        <f t="shared" si="30"/>
        <v>0</v>
      </c>
      <c r="AD84" s="319">
        <f t="shared" si="31"/>
        <v>0</v>
      </c>
      <c r="AE84" s="319">
        <f t="shared" si="32"/>
        <v>0</v>
      </c>
      <c r="AG84" s="319">
        <f t="shared" si="33"/>
        <v>0</v>
      </c>
      <c r="AH84" s="319">
        <f t="shared" si="34"/>
        <v>0</v>
      </c>
      <c r="AI84" s="319">
        <f t="shared" si="35"/>
        <v>0</v>
      </c>
      <c r="AJ84" s="319">
        <f t="shared" si="36"/>
        <v>0</v>
      </c>
      <c r="AK84" s="319">
        <f t="shared" si="37"/>
        <v>0</v>
      </c>
      <c r="AL84" s="319">
        <f t="shared" si="38"/>
        <v>0</v>
      </c>
      <c r="AM84" s="319">
        <f t="shared" si="39"/>
        <v>0</v>
      </c>
    </row>
    <row r="85" spans="1:39" ht="15.6">
      <c r="A85" s="279" t="str">
        <f t="shared" si="25"/>
        <v>17..815</v>
      </c>
      <c r="B85" s="330">
        <f>IF(C85&lt;&gt;"",SUBTOTAL(103,$C$13:C85),"")</f>
        <v>73</v>
      </c>
      <c r="C85" s="332" t="s">
        <v>377</v>
      </c>
      <c r="D85" s="325" t="s">
        <v>249</v>
      </c>
      <c r="E85" s="522" t="s">
        <v>47</v>
      </c>
      <c r="F85" s="326">
        <v>154</v>
      </c>
      <c r="G85" s="326">
        <v>0</v>
      </c>
      <c r="H85" s="326">
        <v>154</v>
      </c>
      <c r="I85" s="325" t="s">
        <v>65</v>
      </c>
      <c r="J85" s="324" t="s">
        <v>249</v>
      </c>
      <c r="K85" s="322">
        <v>154</v>
      </c>
      <c r="L85" s="321" t="s">
        <v>47</v>
      </c>
      <c r="M85" s="321" t="s">
        <v>397</v>
      </c>
      <c r="N85" s="322"/>
      <c r="O85" s="321"/>
      <c r="P85" s="321"/>
      <c r="Q85" s="441" t="s">
        <v>451</v>
      </c>
      <c r="R85" s="312"/>
      <c r="S85" s="308"/>
      <c r="T85" s="308">
        <f t="shared" si="24"/>
        <v>154</v>
      </c>
      <c r="U85" s="308"/>
      <c r="V85" s="295" t="e">
        <f>VLOOKUP(A85,#REF!,27,0)</f>
        <v>#REF!</v>
      </c>
      <c r="W85" s="294" t="e">
        <f t="shared" si="40"/>
        <v>#REF!</v>
      </c>
      <c r="X85" s="305">
        <f>VLOOKUP(A85,'[179]TK1+2 dot3'!A$13:X$132,22,0)</f>
        <v>1</v>
      </c>
      <c r="Y85" s="319">
        <f t="shared" si="26"/>
        <v>0</v>
      </c>
      <c r="Z85" s="319">
        <f t="shared" si="27"/>
        <v>1</v>
      </c>
      <c r="AA85" s="319">
        <f t="shared" si="28"/>
        <v>0</v>
      </c>
      <c r="AB85" s="319">
        <f t="shared" si="29"/>
        <v>0</v>
      </c>
      <c r="AC85" s="319">
        <f t="shared" si="30"/>
        <v>0</v>
      </c>
      <c r="AD85" s="319">
        <f t="shared" si="31"/>
        <v>0</v>
      </c>
      <c r="AE85" s="319">
        <f t="shared" si="32"/>
        <v>0</v>
      </c>
      <c r="AG85" s="319">
        <f t="shared" si="33"/>
        <v>0</v>
      </c>
      <c r="AH85" s="319">
        <f t="shared" si="34"/>
        <v>0</v>
      </c>
      <c r="AI85" s="319">
        <f t="shared" si="35"/>
        <v>0</v>
      </c>
      <c r="AJ85" s="319">
        <f t="shared" si="36"/>
        <v>0</v>
      </c>
      <c r="AK85" s="319">
        <f t="shared" si="37"/>
        <v>0</v>
      </c>
      <c r="AL85" s="319">
        <f t="shared" si="38"/>
        <v>0</v>
      </c>
      <c r="AM85" s="319">
        <f t="shared" si="39"/>
        <v>0</v>
      </c>
    </row>
    <row r="86" spans="1:39" ht="15.6">
      <c r="A86" s="279" t="str">
        <f t="shared" si="25"/>
        <v>17..816</v>
      </c>
      <c r="B86" s="330">
        <f>IF(C86&lt;&gt;"",SUBTOTAL(103,$C$13:C86),"")</f>
        <v>74</v>
      </c>
      <c r="C86" s="329" t="s">
        <v>439</v>
      </c>
      <c r="D86" s="514" t="s">
        <v>250</v>
      </c>
      <c r="E86" s="519" t="s">
        <v>64</v>
      </c>
      <c r="F86" s="326">
        <v>820</v>
      </c>
      <c r="G86" s="326">
        <v>0</v>
      </c>
      <c r="H86" s="326">
        <v>820</v>
      </c>
      <c r="I86" s="325" t="s">
        <v>65</v>
      </c>
      <c r="J86" s="324">
        <v>816</v>
      </c>
      <c r="K86" s="323">
        <v>820</v>
      </c>
      <c r="L86" s="321" t="s">
        <v>64</v>
      </c>
      <c r="M86" s="511" t="s">
        <v>357</v>
      </c>
      <c r="N86" s="322">
        <f>F86+G86-K86</f>
        <v>0</v>
      </c>
      <c r="O86" s="321" t="s">
        <v>385</v>
      </c>
      <c r="P86" s="321" t="s">
        <v>326</v>
      </c>
      <c r="Q86" s="441" t="s">
        <v>451</v>
      </c>
      <c r="R86" s="312"/>
      <c r="S86" s="308"/>
      <c r="T86" s="308">
        <f t="shared" si="24"/>
        <v>820</v>
      </c>
      <c r="U86" s="308"/>
      <c r="V86" s="295" t="e">
        <f>VLOOKUP(A86,#REF!,27,0)</f>
        <v>#REF!</v>
      </c>
      <c r="W86" s="294" t="e">
        <f t="shared" si="40"/>
        <v>#REF!</v>
      </c>
      <c r="X86" s="305" t="str">
        <f>VLOOKUP(A86,'[179]TK1+2 dot3'!A$13:X$132,22,0)</f>
        <v>có GCN</v>
      </c>
      <c r="Y86" s="319">
        <f t="shared" si="26"/>
        <v>0</v>
      </c>
      <c r="Z86" s="319">
        <f t="shared" si="27"/>
        <v>0</v>
      </c>
      <c r="AA86" s="319">
        <f t="shared" si="28"/>
        <v>0</v>
      </c>
      <c r="AB86" s="319">
        <f t="shared" si="29"/>
        <v>1</v>
      </c>
      <c r="AC86" s="319">
        <f t="shared" si="30"/>
        <v>0</v>
      </c>
      <c r="AD86" s="319">
        <f t="shared" si="31"/>
        <v>0</v>
      </c>
      <c r="AE86" s="319">
        <f t="shared" si="32"/>
        <v>0</v>
      </c>
      <c r="AG86" s="319">
        <f t="shared" si="33"/>
        <v>0</v>
      </c>
      <c r="AH86" s="319">
        <f t="shared" si="34"/>
        <v>0</v>
      </c>
      <c r="AI86" s="319">
        <f t="shared" si="35"/>
        <v>0</v>
      </c>
      <c r="AJ86" s="319">
        <f t="shared" si="36"/>
        <v>0</v>
      </c>
      <c r="AK86" s="319">
        <f t="shared" si="37"/>
        <v>0</v>
      </c>
      <c r="AL86" s="319">
        <f t="shared" si="38"/>
        <v>0</v>
      </c>
      <c r="AM86" s="319">
        <f t="shared" si="39"/>
        <v>0</v>
      </c>
    </row>
    <row r="87" spans="1:39" ht="15.6">
      <c r="A87" s="279" t="str">
        <f t="shared" si="25"/>
        <v>17..817</v>
      </c>
      <c r="B87" s="330">
        <f>IF(C87&lt;&gt;"",SUBTOTAL(103,$C$13:C87),"")</f>
        <v>75</v>
      </c>
      <c r="C87" s="332" t="s">
        <v>377</v>
      </c>
      <c r="D87" s="325" t="s">
        <v>251</v>
      </c>
      <c r="E87" s="522" t="s">
        <v>64</v>
      </c>
      <c r="F87" s="326">
        <v>349</v>
      </c>
      <c r="G87" s="326">
        <v>0</v>
      </c>
      <c r="H87" s="326">
        <v>349</v>
      </c>
      <c r="I87" s="325" t="s">
        <v>65</v>
      </c>
      <c r="J87" s="324" t="s">
        <v>251</v>
      </c>
      <c r="K87" s="322">
        <v>349</v>
      </c>
      <c r="L87" s="321" t="s">
        <v>64</v>
      </c>
      <c r="M87" s="321" t="s">
        <v>397</v>
      </c>
      <c r="N87" s="322"/>
      <c r="O87" s="321"/>
      <c r="P87" s="321"/>
      <c r="Q87" s="441" t="s">
        <v>451</v>
      </c>
      <c r="R87" s="312"/>
      <c r="S87" s="308"/>
      <c r="T87" s="308">
        <f t="shared" si="24"/>
        <v>349</v>
      </c>
      <c r="U87" s="308"/>
      <c r="V87" s="295" t="e">
        <f>VLOOKUP(A87,#REF!,27,0)</f>
        <v>#REF!</v>
      </c>
      <c r="W87" s="294" t="e">
        <f t="shared" si="40"/>
        <v>#REF!</v>
      </c>
      <c r="X87" s="305">
        <f>VLOOKUP(A87,'[179]TK1+2 dot3'!A$13:X$132,22,0)</f>
        <v>1</v>
      </c>
      <c r="Y87" s="319">
        <f t="shared" si="26"/>
        <v>0</v>
      </c>
      <c r="Z87" s="319">
        <f t="shared" si="27"/>
        <v>0</v>
      </c>
      <c r="AA87" s="319">
        <f t="shared" si="28"/>
        <v>1</v>
      </c>
      <c r="AB87" s="319">
        <f t="shared" si="29"/>
        <v>0</v>
      </c>
      <c r="AC87" s="319">
        <f t="shared" si="30"/>
        <v>0</v>
      </c>
      <c r="AD87" s="319">
        <f t="shared" si="31"/>
        <v>0</v>
      </c>
      <c r="AE87" s="319">
        <f t="shared" si="32"/>
        <v>0</v>
      </c>
      <c r="AG87" s="319">
        <f t="shared" si="33"/>
        <v>0</v>
      </c>
      <c r="AH87" s="319">
        <f t="shared" si="34"/>
        <v>0</v>
      </c>
      <c r="AI87" s="319">
        <f t="shared" si="35"/>
        <v>0</v>
      </c>
      <c r="AJ87" s="319">
        <f t="shared" si="36"/>
        <v>0</v>
      </c>
      <c r="AK87" s="319">
        <f t="shared" si="37"/>
        <v>0</v>
      </c>
      <c r="AL87" s="319">
        <f t="shared" si="38"/>
        <v>0</v>
      </c>
      <c r="AM87" s="319">
        <f t="shared" si="39"/>
        <v>0</v>
      </c>
    </row>
    <row r="88" spans="1:39" ht="15.6">
      <c r="A88" s="279" t="str">
        <f t="shared" si="25"/>
        <v>17..818</v>
      </c>
      <c r="B88" s="330">
        <f>IF(C88&lt;&gt;"",SUBTOTAL(103,$C$13:C88),"")</f>
        <v>76</v>
      </c>
      <c r="C88" s="332" t="s">
        <v>377</v>
      </c>
      <c r="D88" s="325" t="s">
        <v>59</v>
      </c>
      <c r="E88" s="522" t="s">
        <v>47</v>
      </c>
      <c r="F88" s="326">
        <v>328</v>
      </c>
      <c r="G88" s="326">
        <v>0</v>
      </c>
      <c r="H88" s="326">
        <v>187</v>
      </c>
      <c r="I88" s="325" t="s">
        <v>65</v>
      </c>
      <c r="J88" s="324" t="s">
        <v>59</v>
      </c>
      <c r="K88" s="322">
        <v>328</v>
      </c>
      <c r="L88" s="321" t="s">
        <v>47</v>
      </c>
      <c r="M88" s="321" t="s">
        <v>397</v>
      </c>
      <c r="N88" s="322"/>
      <c r="O88" s="321"/>
      <c r="P88" s="321"/>
      <c r="Q88" s="441" t="s">
        <v>451</v>
      </c>
      <c r="R88" s="312"/>
      <c r="S88" s="308"/>
      <c r="T88" s="308">
        <f t="shared" si="24"/>
        <v>187</v>
      </c>
      <c r="U88" s="308"/>
      <c r="V88" s="295" t="e">
        <f>VLOOKUP(A88,#REF!,27,0)</f>
        <v>#REF!</v>
      </c>
      <c r="W88" s="294" t="e">
        <f t="shared" si="40"/>
        <v>#REF!</v>
      </c>
      <c r="X88" s="305">
        <f>VLOOKUP(A88,'[179]TK1+2 dot3'!A$13:X$132,22,0)</f>
        <v>1</v>
      </c>
      <c r="Y88" s="319">
        <f t="shared" si="26"/>
        <v>0</v>
      </c>
      <c r="Z88" s="319">
        <f t="shared" si="27"/>
        <v>0</v>
      </c>
      <c r="AA88" s="319">
        <f t="shared" si="28"/>
        <v>1</v>
      </c>
      <c r="AB88" s="319">
        <f t="shared" si="29"/>
        <v>0</v>
      </c>
      <c r="AC88" s="319">
        <f t="shared" si="30"/>
        <v>0</v>
      </c>
      <c r="AD88" s="319">
        <f t="shared" si="31"/>
        <v>0</v>
      </c>
      <c r="AE88" s="319">
        <f t="shared" si="32"/>
        <v>0</v>
      </c>
      <c r="AG88" s="319">
        <f t="shared" si="33"/>
        <v>0</v>
      </c>
      <c r="AH88" s="319">
        <f t="shared" si="34"/>
        <v>0</v>
      </c>
      <c r="AI88" s="319">
        <f t="shared" si="35"/>
        <v>0</v>
      </c>
      <c r="AJ88" s="319">
        <f t="shared" si="36"/>
        <v>0</v>
      </c>
      <c r="AK88" s="319">
        <f t="shared" si="37"/>
        <v>0</v>
      </c>
      <c r="AL88" s="319">
        <f t="shared" si="38"/>
        <v>0</v>
      </c>
      <c r="AM88" s="319">
        <f t="shared" si="39"/>
        <v>0</v>
      </c>
    </row>
    <row r="89" spans="1:39" ht="15.6">
      <c r="A89" s="279" t="str">
        <f t="shared" si="25"/>
        <v>17..865</v>
      </c>
      <c r="B89" s="330">
        <f>IF(C89&lt;&gt;"",SUBTOTAL(103,$C$13:C89),"")</f>
        <v>77</v>
      </c>
      <c r="C89" s="332" t="s">
        <v>377</v>
      </c>
      <c r="D89" s="325" t="s">
        <v>117</v>
      </c>
      <c r="E89" s="522" t="s">
        <v>64</v>
      </c>
      <c r="F89" s="326">
        <v>105</v>
      </c>
      <c r="G89" s="326">
        <v>0</v>
      </c>
      <c r="H89" s="326">
        <v>105</v>
      </c>
      <c r="I89" s="325" t="s">
        <v>65</v>
      </c>
      <c r="J89" s="324" t="s">
        <v>117</v>
      </c>
      <c r="K89" s="322">
        <v>105</v>
      </c>
      <c r="L89" s="321" t="s">
        <v>64</v>
      </c>
      <c r="M89" s="321" t="s">
        <v>397</v>
      </c>
      <c r="N89" s="322"/>
      <c r="O89" s="321"/>
      <c r="P89" s="321"/>
      <c r="Q89" s="441" t="s">
        <v>451</v>
      </c>
      <c r="R89" s="312"/>
      <c r="S89" s="308"/>
      <c r="T89" s="308">
        <f>H89</f>
        <v>105</v>
      </c>
      <c r="U89" s="308"/>
      <c r="V89" s="295" t="e">
        <f>VLOOKUP(A89,#REF!,27,0)</f>
        <v>#REF!</v>
      </c>
      <c r="W89" s="294" t="e">
        <f t="shared" si="40"/>
        <v>#REF!</v>
      </c>
      <c r="X89" s="305">
        <f>VLOOKUP(A89,'[179]TK1+2 dot3'!A$13:X$132,22,0)</f>
        <v>1</v>
      </c>
      <c r="Y89" s="319">
        <f t="shared" si="26"/>
        <v>0</v>
      </c>
      <c r="Z89" s="319">
        <f t="shared" si="27"/>
        <v>1</v>
      </c>
      <c r="AA89" s="319">
        <f t="shared" si="28"/>
        <v>0</v>
      </c>
      <c r="AB89" s="319">
        <f t="shared" si="29"/>
        <v>0</v>
      </c>
      <c r="AC89" s="319">
        <f t="shared" si="30"/>
        <v>0</v>
      </c>
      <c r="AD89" s="319">
        <f t="shared" si="31"/>
        <v>0</v>
      </c>
      <c r="AE89" s="319">
        <f t="shared" si="32"/>
        <v>0</v>
      </c>
      <c r="AG89" s="319">
        <f t="shared" si="33"/>
        <v>0</v>
      </c>
      <c r="AH89" s="319">
        <f t="shared" si="34"/>
        <v>0</v>
      </c>
      <c r="AI89" s="319">
        <f t="shared" si="35"/>
        <v>0</v>
      </c>
      <c r="AJ89" s="319">
        <f t="shared" si="36"/>
        <v>0</v>
      </c>
      <c r="AK89" s="319">
        <f t="shared" si="37"/>
        <v>0</v>
      </c>
      <c r="AL89" s="319">
        <f t="shared" si="38"/>
        <v>0</v>
      </c>
      <c r="AM89" s="319">
        <f t="shared" si="39"/>
        <v>0</v>
      </c>
    </row>
    <row r="90" spans="1:39" ht="15.6">
      <c r="A90" s="279" t="str">
        <f t="shared" si="25"/>
        <v>17..905</v>
      </c>
      <c r="B90" s="330">
        <f>IF(C90&lt;&gt;"",SUBTOTAL(103,$C$13:C90),"")</f>
        <v>78</v>
      </c>
      <c r="C90" s="329" t="s">
        <v>377</v>
      </c>
      <c r="D90" s="325" t="s">
        <v>260</v>
      </c>
      <c r="E90" s="522" t="s">
        <v>55</v>
      </c>
      <c r="F90" s="326">
        <v>0</v>
      </c>
      <c r="G90" s="326">
        <v>1402</v>
      </c>
      <c r="H90" s="326">
        <v>1306.9000000000001</v>
      </c>
      <c r="I90" s="325" t="s">
        <v>65</v>
      </c>
      <c r="J90" s="324" t="s">
        <v>260</v>
      </c>
      <c r="K90" s="323">
        <v>2512.6999999999998</v>
      </c>
      <c r="L90" s="321" t="s">
        <v>52</v>
      </c>
      <c r="M90" s="321" t="s">
        <v>397</v>
      </c>
      <c r="N90" s="322"/>
      <c r="O90" s="321"/>
      <c r="P90" s="321" t="s">
        <v>485</v>
      </c>
      <c r="Q90" s="441" t="s">
        <v>451</v>
      </c>
      <c r="R90" s="312"/>
      <c r="S90" s="308"/>
      <c r="T90" s="308">
        <f>H90</f>
        <v>1306.9000000000001</v>
      </c>
      <c r="U90" s="308" t="s">
        <v>525</v>
      </c>
      <c r="V90" s="295" t="e">
        <f>VLOOKUP(A90,#REF!,27,0)</f>
        <v>#REF!</v>
      </c>
      <c r="W90" s="294" t="e">
        <f t="shared" si="40"/>
        <v>#REF!</v>
      </c>
      <c r="X90" s="305">
        <f>VLOOKUP(A90,'[179]TK1+2 dot3'!A$13:X$132,22,0)</f>
        <v>1</v>
      </c>
      <c r="Y90" s="319">
        <f t="shared" si="26"/>
        <v>0</v>
      </c>
      <c r="Z90" s="319">
        <f t="shared" si="27"/>
        <v>0</v>
      </c>
      <c r="AA90" s="319">
        <f t="shared" si="28"/>
        <v>0</v>
      </c>
      <c r="AB90" s="319">
        <f t="shared" si="29"/>
        <v>0</v>
      </c>
      <c r="AC90" s="319">
        <f t="shared" si="30"/>
        <v>0</v>
      </c>
      <c r="AD90" s="319">
        <f t="shared" si="31"/>
        <v>0</v>
      </c>
      <c r="AE90" s="319">
        <f t="shared" si="32"/>
        <v>0</v>
      </c>
      <c r="AG90" s="319">
        <f t="shared" si="33"/>
        <v>0</v>
      </c>
      <c r="AH90" s="319">
        <f t="shared" si="34"/>
        <v>0</v>
      </c>
      <c r="AI90" s="319">
        <f t="shared" si="35"/>
        <v>0</v>
      </c>
      <c r="AJ90" s="319">
        <f t="shared" si="36"/>
        <v>0</v>
      </c>
      <c r="AK90" s="319">
        <f t="shared" si="37"/>
        <v>1</v>
      </c>
      <c r="AL90" s="319">
        <f t="shared" si="38"/>
        <v>0</v>
      </c>
      <c r="AM90" s="319">
        <f t="shared" si="39"/>
        <v>0</v>
      </c>
    </row>
    <row r="91" spans="1:39" ht="15.6">
      <c r="A91" s="279" t="str">
        <f t="shared" si="25"/>
        <v>17..915</v>
      </c>
      <c r="B91" s="330">
        <f>IF(C91&lt;&gt;"",SUBTOTAL(103,$C$13:C91),"")</f>
        <v>79</v>
      </c>
      <c r="C91" s="329" t="s">
        <v>377</v>
      </c>
      <c r="D91" s="325" t="s">
        <v>261</v>
      </c>
      <c r="E91" s="522" t="s">
        <v>55</v>
      </c>
      <c r="F91" s="326">
        <v>0</v>
      </c>
      <c r="G91" s="326">
        <v>782</v>
      </c>
      <c r="H91" s="326">
        <v>782</v>
      </c>
      <c r="I91" s="325" t="s">
        <v>65</v>
      </c>
      <c r="J91" s="324" t="s">
        <v>261</v>
      </c>
      <c r="K91" s="323">
        <v>651.1</v>
      </c>
      <c r="L91" s="321" t="s">
        <v>47</v>
      </c>
      <c r="M91" s="321" t="s">
        <v>397</v>
      </c>
      <c r="N91" s="322"/>
      <c r="O91" s="321"/>
      <c r="P91" s="321" t="s">
        <v>484</v>
      </c>
      <c r="Q91" s="441" t="s">
        <v>451</v>
      </c>
      <c r="R91" s="312"/>
      <c r="S91" s="308"/>
      <c r="T91" s="308">
        <f>H91</f>
        <v>782</v>
      </c>
      <c r="U91" s="308" t="s">
        <v>525</v>
      </c>
      <c r="V91" s="295" t="e">
        <f>VLOOKUP(A91,#REF!,27,0)</f>
        <v>#REF!</v>
      </c>
      <c r="W91" s="294" t="e">
        <f t="shared" si="40"/>
        <v>#REF!</v>
      </c>
      <c r="X91" s="305">
        <f>VLOOKUP(A91,'[179]TK1+2 dot3'!A$13:X$132,22,0)</f>
        <v>1</v>
      </c>
      <c r="Y91" s="319">
        <f t="shared" si="26"/>
        <v>0</v>
      </c>
      <c r="Z91" s="319">
        <f t="shared" si="27"/>
        <v>0</v>
      </c>
      <c r="AA91" s="319">
        <f t="shared" si="28"/>
        <v>0</v>
      </c>
      <c r="AB91" s="319">
        <f t="shared" si="29"/>
        <v>0</v>
      </c>
      <c r="AC91" s="319">
        <f t="shared" si="30"/>
        <v>0</v>
      </c>
      <c r="AD91" s="319">
        <f t="shared" si="31"/>
        <v>0</v>
      </c>
      <c r="AE91" s="319">
        <f t="shared" si="32"/>
        <v>0</v>
      </c>
      <c r="AG91" s="319">
        <f t="shared" si="33"/>
        <v>0</v>
      </c>
      <c r="AH91" s="319">
        <f t="shared" si="34"/>
        <v>0</v>
      </c>
      <c r="AI91" s="319">
        <f t="shared" si="35"/>
        <v>0</v>
      </c>
      <c r="AJ91" s="319">
        <f t="shared" si="36"/>
        <v>1</v>
      </c>
      <c r="AK91" s="319">
        <f t="shared" si="37"/>
        <v>0</v>
      </c>
      <c r="AL91" s="319">
        <f t="shared" si="38"/>
        <v>0</v>
      </c>
      <c r="AM91" s="319">
        <f t="shared" si="39"/>
        <v>0</v>
      </c>
    </row>
    <row r="92" spans="1:39" ht="15.6">
      <c r="A92" s="279" t="str">
        <f t="shared" si="25"/>
        <v>17..965</v>
      </c>
      <c r="B92" s="330">
        <f>IF(C92&lt;&gt;"",SUBTOTAL(103,$C$13:C92),"")</f>
        <v>80</v>
      </c>
      <c r="C92" s="329" t="s">
        <v>377</v>
      </c>
      <c r="D92" s="325" t="s">
        <v>264</v>
      </c>
      <c r="E92" s="522" t="s">
        <v>55</v>
      </c>
      <c r="F92" s="326">
        <v>0</v>
      </c>
      <c r="G92" s="326">
        <v>352</v>
      </c>
      <c r="H92" s="326">
        <v>259.3</v>
      </c>
      <c r="I92" s="325" t="s">
        <v>65</v>
      </c>
      <c r="J92" s="324" t="s">
        <v>264</v>
      </c>
      <c r="K92" s="323">
        <v>195.9</v>
      </c>
      <c r="L92" s="321" t="s">
        <v>421</v>
      </c>
      <c r="M92" s="321" t="s">
        <v>397</v>
      </c>
      <c r="N92" s="322"/>
      <c r="O92" s="321"/>
      <c r="P92" s="321" t="s">
        <v>483</v>
      </c>
      <c r="Q92" s="441" t="s">
        <v>451</v>
      </c>
      <c r="R92" s="312"/>
      <c r="S92" s="308"/>
      <c r="T92" s="308">
        <f>H92</f>
        <v>259.3</v>
      </c>
      <c r="U92" s="308"/>
      <c r="V92" s="295" t="e">
        <f>VLOOKUP(A92,#REF!,27,0)</f>
        <v>#REF!</v>
      </c>
      <c r="W92" s="294" t="e">
        <f t="shared" si="40"/>
        <v>#REF!</v>
      </c>
      <c r="X92" s="305">
        <f>VLOOKUP(A92,'[179]TK1+2 dot3'!A$13:X$132,22,0)</f>
        <v>1</v>
      </c>
      <c r="Y92" s="319">
        <f t="shared" si="26"/>
        <v>0</v>
      </c>
      <c r="Z92" s="319">
        <f t="shared" si="27"/>
        <v>0</v>
      </c>
      <c r="AA92" s="319">
        <f t="shared" si="28"/>
        <v>0</v>
      </c>
      <c r="AB92" s="319">
        <f t="shared" si="29"/>
        <v>0</v>
      </c>
      <c r="AC92" s="319">
        <f t="shared" si="30"/>
        <v>0</v>
      </c>
      <c r="AD92" s="319">
        <f t="shared" si="31"/>
        <v>0</v>
      </c>
      <c r="AE92" s="319">
        <f t="shared" si="32"/>
        <v>0</v>
      </c>
      <c r="AG92" s="319">
        <f t="shared" si="33"/>
        <v>0</v>
      </c>
      <c r="AH92" s="319">
        <f t="shared" si="34"/>
        <v>0</v>
      </c>
      <c r="AI92" s="319">
        <f t="shared" si="35"/>
        <v>1</v>
      </c>
      <c r="AJ92" s="319">
        <f t="shared" si="36"/>
        <v>0</v>
      </c>
      <c r="AK92" s="319">
        <f t="shared" si="37"/>
        <v>0</v>
      </c>
      <c r="AL92" s="319">
        <f t="shared" si="38"/>
        <v>0</v>
      </c>
      <c r="AM92" s="319">
        <f t="shared" si="39"/>
        <v>0</v>
      </c>
    </row>
    <row r="93" spans="1:39" ht="46.8">
      <c r="A93" s="279" t="str">
        <f t="shared" si="25"/>
        <v>17..1060</v>
      </c>
      <c r="B93" s="339">
        <f>IF(C93&lt;&gt;"",SUBTOTAL(103,$C$13:C93),"")</f>
        <v>81</v>
      </c>
      <c r="C93" s="329" t="s">
        <v>440</v>
      </c>
      <c r="D93" s="336" t="s">
        <v>267</v>
      </c>
      <c r="E93" s="517" t="s">
        <v>64</v>
      </c>
      <c r="F93" s="337">
        <v>1002</v>
      </c>
      <c r="G93" s="337">
        <v>0</v>
      </c>
      <c r="H93" s="337">
        <v>799.8</v>
      </c>
      <c r="I93" s="336" t="s">
        <v>65</v>
      </c>
      <c r="J93" s="335" t="s">
        <v>267</v>
      </c>
      <c r="K93" s="341">
        <v>1002</v>
      </c>
      <c r="L93" s="333" t="s">
        <v>64</v>
      </c>
      <c r="M93" s="333" t="s">
        <v>435</v>
      </c>
      <c r="N93" s="322"/>
      <c r="O93" s="321"/>
      <c r="P93" s="321" t="s">
        <v>482</v>
      </c>
      <c r="Q93" s="441" t="s">
        <v>451</v>
      </c>
      <c r="R93" s="312"/>
      <c r="S93" s="308"/>
      <c r="T93" s="308">
        <f>H93</f>
        <v>799.8</v>
      </c>
      <c r="U93" s="308"/>
      <c r="V93" s="295" t="e">
        <f>VLOOKUP(A93,#REF!,27,0)</f>
        <v>#REF!</v>
      </c>
      <c r="W93" s="294" t="e">
        <f t="shared" si="40"/>
        <v>#REF!</v>
      </c>
      <c r="X93" s="305">
        <f>VLOOKUP(A93,'[179]TK1+2 dot3'!A$13:X$132,22,0)</f>
        <v>0</v>
      </c>
      <c r="Y93" s="319">
        <f t="shared" si="26"/>
        <v>0</v>
      </c>
      <c r="Z93" s="319">
        <f t="shared" si="27"/>
        <v>0</v>
      </c>
      <c r="AA93" s="319">
        <f t="shared" si="28"/>
        <v>0</v>
      </c>
      <c r="AB93" s="319">
        <f t="shared" si="29"/>
        <v>0</v>
      </c>
      <c r="AC93" s="319">
        <f t="shared" si="30"/>
        <v>1</v>
      </c>
      <c r="AD93" s="319">
        <f t="shared" si="31"/>
        <v>0</v>
      </c>
      <c r="AE93" s="319">
        <f t="shared" si="32"/>
        <v>0</v>
      </c>
      <c r="AG93" s="319">
        <f t="shared" si="33"/>
        <v>0</v>
      </c>
      <c r="AH93" s="319">
        <f t="shared" si="34"/>
        <v>0</v>
      </c>
      <c r="AI93" s="319">
        <f t="shared" si="35"/>
        <v>0</v>
      </c>
      <c r="AJ93" s="319">
        <f t="shared" si="36"/>
        <v>0</v>
      </c>
      <c r="AK93" s="319">
        <f t="shared" si="37"/>
        <v>0</v>
      </c>
      <c r="AL93" s="319">
        <f t="shared" si="38"/>
        <v>0</v>
      </c>
      <c r="AM93" s="319">
        <f t="shared" si="39"/>
        <v>0</v>
      </c>
    </row>
    <row r="94" spans="1:39" ht="15.6">
      <c r="A94" s="279" t="str">
        <f t="shared" si="25"/>
        <v>17..1072</v>
      </c>
      <c r="B94" s="339">
        <f>IF(C94&lt;&gt;"",SUBTOTAL(103,$C$13:C94),"")</f>
        <v>82</v>
      </c>
      <c r="C94" s="329" t="s">
        <v>466</v>
      </c>
      <c r="D94" s="513" t="s">
        <v>268</v>
      </c>
      <c r="E94" s="517" t="s">
        <v>44</v>
      </c>
      <c r="F94" s="337">
        <v>237</v>
      </c>
      <c r="G94" s="337">
        <v>0</v>
      </c>
      <c r="H94" s="337">
        <v>237</v>
      </c>
      <c r="I94" s="336" t="s">
        <v>65</v>
      </c>
      <c r="J94" s="335">
        <v>1072</v>
      </c>
      <c r="K94" s="334">
        <v>237</v>
      </c>
      <c r="L94" s="333" t="s">
        <v>44</v>
      </c>
      <c r="M94" s="510" t="s">
        <v>360</v>
      </c>
      <c r="N94" s="322">
        <f>F94+G94-K94</f>
        <v>0</v>
      </c>
      <c r="O94" s="321"/>
      <c r="P94" s="321" t="s">
        <v>326</v>
      </c>
      <c r="Q94" s="441" t="s">
        <v>451</v>
      </c>
      <c r="R94" s="312"/>
      <c r="S94" s="308"/>
      <c r="T94" s="308">
        <f t="shared" ref="T94:T110" si="41">H94</f>
        <v>237</v>
      </c>
      <c r="U94" s="308"/>
      <c r="V94" s="295" t="e">
        <f>VLOOKUP(A94,#REF!,27,0)</f>
        <v>#REF!</v>
      </c>
      <c r="W94" s="294" t="e">
        <f t="shared" si="40"/>
        <v>#REF!</v>
      </c>
      <c r="X94" s="305" t="str">
        <f>VLOOKUP(A94,'[179]TK1+2 dot3'!A$13:X$132,22,0)</f>
        <v>có GCN</v>
      </c>
      <c r="Y94" s="319">
        <f t="shared" si="26"/>
        <v>0</v>
      </c>
      <c r="Z94" s="319">
        <f t="shared" si="27"/>
        <v>1</v>
      </c>
      <c r="AA94" s="319">
        <f t="shared" si="28"/>
        <v>0</v>
      </c>
      <c r="AB94" s="319">
        <f t="shared" si="29"/>
        <v>0</v>
      </c>
      <c r="AC94" s="319">
        <f t="shared" si="30"/>
        <v>0</v>
      </c>
      <c r="AD94" s="319">
        <f t="shared" si="31"/>
        <v>0</v>
      </c>
      <c r="AE94" s="319">
        <f t="shared" si="32"/>
        <v>0</v>
      </c>
      <c r="AG94" s="319">
        <f t="shared" si="33"/>
        <v>0</v>
      </c>
      <c r="AH94" s="319">
        <f t="shared" si="34"/>
        <v>0</v>
      </c>
      <c r="AI94" s="319">
        <f t="shared" si="35"/>
        <v>0</v>
      </c>
      <c r="AJ94" s="319">
        <f t="shared" si="36"/>
        <v>0</v>
      </c>
      <c r="AK94" s="319">
        <f t="shared" si="37"/>
        <v>0</v>
      </c>
      <c r="AL94" s="319">
        <f t="shared" si="38"/>
        <v>0</v>
      </c>
      <c r="AM94" s="319">
        <f t="shared" si="39"/>
        <v>0</v>
      </c>
    </row>
    <row r="95" spans="1:39" ht="31.2">
      <c r="A95" s="279" t="str">
        <f t="shared" si="25"/>
        <v>17..1076</v>
      </c>
      <c r="B95" s="330">
        <f>IF(C95&lt;&gt;"",SUBTOTAL(103,$C$13:C95),"")</f>
        <v>83</v>
      </c>
      <c r="C95" s="332" t="s">
        <v>399</v>
      </c>
      <c r="D95" s="325" t="s">
        <v>269</v>
      </c>
      <c r="E95" s="519" t="s">
        <v>64</v>
      </c>
      <c r="F95" s="326">
        <v>326</v>
      </c>
      <c r="G95" s="326">
        <v>0</v>
      </c>
      <c r="H95" s="326">
        <v>296.39999999999998</v>
      </c>
      <c r="I95" s="325" t="s">
        <v>65</v>
      </c>
      <c r="J95" s="324" t="s">
        <v>269</v>
      </c>
      <c r="K95" s="322">
        <v>326</v>
      </c>
      <c r="L95" s="321" t="s">
        <v>64</v>
      </c>
      <c r="M95" s="321" t="s">
        <v>435</v>
      </c>
      <c r="N95" s="322"/>
      <c r="O95" s="321"/>
      <c r="P95" s="321"/>
      <c r="Q95" s="441" t="s">
        <v>451</v>
      </c>
      <c r="R95" s="312"/>
      <c r="S95" s="308"/>
      <c r="T95" s="308">
        <f t="shared" si="41"/>
        <v>296.39999999999998</v>
      </c>
      <c r="U95" s="308"/>
      <c r="V95" s="295" t="e">
        <f>VLOOKUP(A95,#REF!,27,0)</f>
        <v>#REF!</v>
      </c>
      <c r="W95" s="294" t="e">
        <f t="shared" si="40"/>
        <v>#REF!</v>
      </c>
      <c r="X95" s="305">
        <f>VLOOKUP(A95,'[179]TK1+2 dot3'!A$13:X$132,22,0)</f>
        <v>0</v>
      </c>
      <c r="Y95" s="319">
        <f t="shared" si="26"/>
        <v>0</v>
      </c>
      <c r="Z95" s="319">
        <f t="shared" si="27"/>
        <v>0</v>
      </c>
      <c r="AA95" s="319">
        <f t="shared" si="28"/>
        <v>1</v>
      </c>
      <c r="AB95" s="319">
        <f t="shared" si="29"/>
        <v>0</v>
      </c>
      <c r="AC95" s="319">
        <f t="shared" si="30"/>
        <v>0</v>
      </c>
      <c r="AD95" s="319">
        <f t="shared" si="31"/>
        <v>0</v>
      </c>
      <c r="AE95" s="319">
        <f t="shared" si="32"/>
        <v>0</v>
      </c>
      <c r="AG95" s="319">
        <f t="shared" si="33"/>
        <v>0</v>
      </c>
      <c r="AH95" s="319">
        <f t="shared" si="34"/>
        <v>0</v>
      </c>
      <c r="AI95" s="319">
        <f t="shared" si="35"/>
        <v>0</v>
      </c>
      <c r="AJ95" s="319">
        <f t="shared" si="36"/>
        <v>0</v>
      </c>
      <c r="AK95" s="319">
        <f t="shared" si="37"/>
        <v>0</v>
      </c>
      <c r="AL95" s="319">
        <f t="shared" si="38"/>
        <v>0</v>
      </c>
      <c r="AM95" s="319">
        <f t="shared" si="39"/>
        <v>0</v>
      </c>
    </row>
    <row r="96" spans="1:39" ht="15.6">
      <c r="A96" s="279" t="str">
        <f t="shared" si="25"/>
        <v>17..1115</v>
      </c>
      <c r="B96" s="330">
        <f>IF(C96&lt;&gt;"",SUBTOTAL(103,$C$13:C96),"")</f>
        <v>84</v>
      </c>
      <c r="C96" s="332" t="s">
        <v>377</v>
      </c>
      <c r="D96" s="325" t="s">
        <v>270</v>
      </c>
      <c r="E96" s="522" t="s">
        <v>44</v>
      </c>
      <c r="F96" s="326">
        <v>1000</v>
      </c>
      <c r="G96" s="326">
        <v>0</v>
      </c>
      <c r="H96" s="326">
        <v>249</v>
      </c>
      <c r="I96" s="325" t="s">
        <v>65</v>
      </c>
      <c r="J96" s="324" t="s">
        <v>270</v>
      </c>
      <c r="K96" s="322">
        <v>1000</v>
      </c>
      <c r="L96" s="321" t="s">
        <v>44</v>
      </c>
      <c r="M96" s="321" t="s">
        <v>397</v>
      </c>
      <c r="N96" s="322"/>
      <c r="O96" s="321"/>
      <c r="P96" s="321"/>
      <c r="Q96" s="441" t="s">
        <v>451</v>
      </c>
      <c r="R96" s="312"/>
      <c r="S96" s="308"/>
      <c r="T96" s="308">
        <f t="shared" si="41"/>
        <v>249</v>
      </c>
      <c r="U96" s="308"/>
      <c r="V96" s="295" t="e">
        <f>VLOOKUP(A96,#REF!,27,0)</f>
        <v>#REF!</v>
      </c>
      <c r="W96" s="294" t="e">
        <f t="shared" si="40"/>
        <v>#REF!</v>
      </c>
      <c r="X96" s="305">
        <f>VLOOKUP(A96,'[179]TK1+2 dot3'!A$13:X$132,22,0)</f>
        <v>1</v>
      </c>
      <c r="Y96" s="319">
        <f t="shared" si="26"/>
        <v>0</v>
      </c>
      <c r="Z96" s="319">
        <f t="shared" si="27"/>
        <v>0</v>
      </c>
      <c r="AA96" s="319">
        <f t="shared" si="28"/>
        <v>0</v>
      </c>
      <c r="AB96" s="319">
        <f t="shared" si="29"/>
        <v>1</v>
      </c>
      <c r="AC96" s="319">
        <f t="shared" si="30"/>
        <v>0</v>
      </c>
      <c r="AD96" s="319">
        <f t="shared" si="31"/>
        <v>0</v>
      </c>
      <c r="AE96" s="319">
        <f t="shared" si="32"/>
        <v>0</v>
      </c>
      <c r="AG96" s="319">
        <f t="shared" si="33"/>
        <v>0</v>
      </c>
      <c r="AH96" s="319">
        <f t="shared" si="34"/>
        <v>0</v>
      </c>
      <c r="AI96" s="319">
        <f t="shared" si="35"/>
        <v>0</v>
      </c>
      <c r="AJ96" s="319">
        <f t="shared" si="36"/>
        <v>0</v>
      </c>
      <c r="AK96" s="319">
        <f t="shared" si="37"/>
        <v>0</v>
      </c>
      <c r="AL96" s="319">
        <f t="shared" si="38"/>
        <v>0</v>
      </c>
      <c r="AM96" s="319">
        <f t="shared" si="39"/>
        <v>0</v>
      </c>
    </row>
    <row r="97" spans="1:39" ht="15.6">
      <c r="A97" s="279" t="str">
        <f t="shared" si="25"/>
        <v>17..1130</v>
      </c>
      <c r="B97" s="330">
        <f>IF(C97&lt;&gt;"",SUBTOTAL(103,$C$13:C97),"")</f>
        <v>85</v>
      </c>
      <c r="C97" s="329" t="s">
        <v>377</v>
      </c>
      <c r="D97" s="325" t="s">
        <v>271</v>
      </c>
      <c r="E97" s="522" t="s">
        <v>47</v>
      </c>
      <c r="F97" s="326">
        <v>4474</v>
      </c>
      <c r="G97" s="326">
        <v>0</v>
      </c>
      <c r="H97" s="326">
        <v>588.6</v>
      </c>
      <c r="I97" s="325" t="s">
        <v>65</v>
      </c>
      <c r="J97" s="324" t="s">
        <v>271</v>
      </c>
      <c r="K97" s="322">
        <v>4474</v>
      </c>
      <c r="L97" s="321" t="s">
        <v>47</v>
      </c>
      <c r="M97" s="321" t="s">
        <v>397</v>
      </c>
      <c r="N97" s="322"/>
      <c r="O97" s="321"/>
      <c r="P97" s="321"/>
      <c r="Q97" s="441" t="s">
        <v>451</v>
      </c>
      <c r="R97" s="312"/>
      <c r="S97" s="308"/>
      <c r="T97" s="308">
        <f t="shared" si="41"/>
        <v>588.6</v>
      </c>
      <c r="U97" s="308"/>
      <c r="V97" s="295" t="e">
        <f>VLOOKUP(A97,#REF!,27,0)</f>
        <v>#REF!</v>
      </c>
      <c r="W97" s="294" t="e">
        <f t="shared" si="40"/>
        <v>#REF!</v>
      </c>
      <c r="X97" s="305">
        <f>VLOOKUP(A97,'[179]TK1+2 dot3'!A$13:X$132,22,0)</f>
        <v>1</v>
      </c>
      <c r="Y97" s="319">
        <f t="shared" si="26"/>
        <v>0</v>
      </c>
      <c r="Z97" s="319">
        <f t="shared" si="27"/>
        <v>0</v>
      </c>
      <c r="AA97" s="319">
        <f t="shared" si="28"/>
        <v>0</v>
      </c>
      <c r="AB97" s="319">
        <f t="shared" si="29"/>
        <v>0</v>
      </c>
      <c r="AC97" s="319">
        <f t="shared" si="30"/>
        <v>0</v>
      </c>
      <c r="AD97" s="319">
        <f t="shared" si="31"/>
        <v>1</v>
      </c>
      <c r="AE97" s="319">
        <f t="shared" si="32"/>
        <v>0</v>
      </c>
      <c r="AG97" s="319">
        <f t="shared" si="33"/>
        <v>0</v>
      </c>
      <c r="AH97" s="319">
        <f t="shared" si="34"/>
        <v>0</v>
      </c>
      <c r="AI97" s="319">
        <f t="shared" si="35"/>
        <v>0</v>
      </c>
      <c r="AJ97" s="319">
        <f t="shared" si="36"/>
        <v>0</v>
      </c>
      <c r="AK97" s="319">
        <f t="shared" si="37"/>
        <v>0</v>
      </c>
      <c r="AL97" s="319">
        <f t="shared" si="38"/>
        <v>0</v>
      </c>
      <c r="AM97" s="319">
        <f t="shared" si="39"/>
        <v>0</v>
      </c>
    </row>
    <row r="98" spans="1:39" ht="31.2">
      <c r="A98" s="279" t="str">
        <f t="shared" si="25"/>
        <v>17..1159</v>
      </c>
      <c r="B98" s="330">
        <f>IF(C98&lt;&gt;"",SUBTOTAL(103,$C$13:C98),"")</f>
        <v>86</v>
      </c>
      <c r="C98" s="329" t="s">
        <v>434</v>
      </c>
      <c r="D98" s="325" t="s">
        <v>273</v>
      </c>
      <c r="E98" s="519" t="s">
        <v>55</v>
      </c>
      <c r="F98" s="326">
        <v>0</v>
      </c>
      <c r="G98" s="326">
        <v>1104</v>
      </c>
      <c r="H98" s="326">
        <v>148.9</v>
      </c>
      <c r="I98" s="325" t="s">
        <v>65</v>
      </c>
      <c r="J98" s="324" t="s">
        <v>1</v>
      </c>
      <c r="K98" s="323"/>
      <c r="L98" s="321"/>
      <c r="M98" s="321" t="s">
        <v>435</v>
      </c>
      <c r="N98" s="322"/>
      <c r="O98" s="321"/>
      <c r="P98" s="321" t="s">
        <v>326</v>
      </c>
      <c r="Q98" s="441" t="s">
        <v>451</v>
      </c>
      <c r="R98" s="312"/>
      <c r="S98" s="308"/>
      <c r="T98" s="308">
        <f t="shared" si="41"/>
        <v>148.9</v>
      </c>
      <c r="U98" s="308" t="s">
        <v>525</v>
      </c>
      <c r="V98" s="295" t="e">
        <f>VLOOKUP(A98,#REF!,27,0)</f>
        <v>#REF!</v>
      </c>
      <c r="W98" s="294" t="e">
        <f t="shared" si="40"/>
        <v>#REF!</v>
      </c>
      <c r="X98" s="305">
        <f>VLOOKUP(A98,'[179]TK1+2 dot3'!A$13:X$132,22,0)</f>
        <v>0</v>
      </c>
      <c r="Y98" s="319">
        <f t="shared" si="26"/>
        <v>0</v>
      </c>
      <c r="Z98" s="319">
        <f t="shared" si="27"/>
        <v>0</v>
      </c>
      <c r="AA98" s="319">
        <f t="shared" si="28"/>
        <v>0</v>
      </c>
      <c r="AB98" s="319">
        <f t="shared" si="29"/>
        <v>0</v>
      </c>
      <c r="AC98" s="319">
        <f t="shared" si="30"/>
        <v>0</v>
      </c>
      <c r="AD98" s="319">
        <f t="shared" si="31"/>
        <v>0</v>
      </c>
      <c r="AE98" s="319">
        <f t="shared" si="32"/>
        <v>0</v>
      </c>
      <c r="AG98" s="319">
        <f t="shared" si="33"/>
        <v>0</v>
      </c>
      <c r="AH98" s="319">
        <f t="shared" si="34"/>
        <v>0</v>
      </c>
      <c r="AI98" s="319">
        <f t="shared" si="35"/>
        <v>0</v>
      </c>
      <c r="AJ98" s="319">
        <f t="shared" si="36"/>
        <v>0</v>
      </c>
      <c r="AK98" s="319">
        <f t="shared" si="37"/>
        <v>1</v>
      </c>
      <c r="AL98" s="319">
        <f t="shared" si="38"/>
        <v>0</v>
      </c>
      <c r="AM98" s="319">
        <f t="shared" si="39"/>
        <v>0</v>
      </c>
    </row>
    <row r="99" spans="1:39" ht="15.6">
      <c r="A99" s="279" t="str">
        <f t="shared" si="25"/>
        <v>17..1160</v>
      </c>
      <c r="B99" s="330">
        <f>IF(C99&lt;&gt;"",SUBTOTAL(103,$C$13:C99),"")</f>
        <v>87</v>
      </c>
      <c r="C99" s="329" t="s">
        <v>377</v>
      </c>
      <c r="D99" s="325" t="s">
        <v>274</v>
      </c>
      <c r="E99" s="522" t="s">
        <v>55</v>
      </c>
      <c r="F99" s="326">
        <v>0</v>
      </c>
      <c r="G99" s="326">
        <v>778</v>
      </c>
      <c r="H99" s="326">
        <v>327</v>
      </c>
      <c r="I99" s="325" t="s">
        <v>65</v>
      </c>
      <c r="J99" s="324" t="s">
        <v>1</v>
      </c>
      <c r="K99" s="323"/>
      <c r="L99" s="321"/>
      <c r="M99" s="321" t="s">
        <v>397</v>
      </c>
      <c r="N99" s="322"/>
      <c r="O99" s="321"/>
      <c r="P99" s="321" t="s">
        <v>481</v>
      </c>
      <c r="Q99" s="441" t="s">
        <v>451</v>
      </c>
      <c r="R99" s="312"/>
      <c r="S99" s="308"/>
      <c r="T99" s="308">
        <f t="shared" si="41"/>
        <v>327</v>
      </c>
      <c r="U99" s="308" t="s">
        <v>525</v>
      </c>
      <c r="V99" s="295" t="e">
        <f>VLOOKUP(A99,#REF!,27,0)</f>
        <v>#REF!</v>
      </c>
      <c r="W99" s="294" t="e">
        <f t="shared" si="40"/>
        <v>#REF!</v>
      </c>
      <c r="X99" s="305">
        <f>VLOOKUP(A99,'[179]TK1+2 dot3'!A$13:X$132,22,0)</f>
        <v>1</v>
      </c>
      <c r="Y99" s="319">
        <f t="shared" si="26"/>
        <v>0</v>
      </c>
      <c r="Z99" s="319">
        <f t="shared" si="27"/>
        <v>0</v>
      </c>
      <c r="AA99" s="319">
        <f t="shared" si="28"/>
        <v>0</v>
      </c>
      <c r="AB99" s="319">
        <f t="shared" si="29"/>
        <v>0</v>
      </c>
      <c r="AC99" s="319">
        <f t="shared" si="30"/>
        <v>0</v>
      </c>
      <c r="AD99" s="319">
        <f t="shared" si="31"/>
        <v>0</v>
      </c>
      <c r="AE99" s="319">
        <f t="shared" si="32"/>
        <v>0</v>
      </c>
      <c r="AG99" s="319">
        <f t="shared" si="33"/>
        <v>0</v>
      </c>
      <c r="AH99" s="319">
        <f t="shared" si="34"/>
        <v>0</v>
      </c>
      <c r="AI99" s="319">
        <f t="shared" si="35"/>
        <v>0</v>
      </c>
      <c r="AJ99" s="319">
        <f t="shared" si="36"/>
        <v>1</v>
      </c>
      <c r="AK99" s="319">
        <f t="shared" si="37"/>
        <v>0</v>
      </c>
      <c r="AL99" s="319">
        <f t="shared" si="38"/>
        <v>0</v>
      </c>
      <c r="AM99" s="319">
        <f t="shared" si="39"/>
        <v>0</v>
      </c>
    </row>
    <row r="100" spans="1:39" ht="15.6">
      <c r="A100" s="279" t="str">
        <f t="shared" si="25"/>
        <v>17..1163</v>
      </c>
      <c r="B100" s="330">
        <f>IF(C100&lt;&gt;"",SUBTOTAL(103,$C$13:C100),"")</f>
        <v>88</v>
      </c>
      <c r="C100" s="329" t="s">
        <v>377</v>
      </c>
      <c r="D100" s="325" t="s">
        <v>276</v>
      </c>
      <c r="E100" s="522" t="s">
        <v>55</v>
      </c>
      <c r="F100" s="326">
        <v>0</v>
      </c>
      <c r="G100" s="326">
        <v>47</v>
      </c>
      <c r="H100" s="326">
        <v>44.2</v>
      </c>
      <c r="I100" s="325" t="s">
        <v>65</v>
      </c>
      <c r="J100" s="324" t="s">
        <v>1</v>
      </c>
      <c r="K100" s="323"/>
      <c r="L100" s="321"/>
      <c r="M100" s="321" t="s">
        <v>397</v>
      </c>
      <c r="N100" s="322"/>
      <c r="O100" s="321"/>
      <c r="P100" s="321" t="s">
        <v>480</v>
      </c>
      <c r="Q100" s="441" t="s">
        <v>451</v>
      </c>
      <c r="R100" s="312"/>
      <c r="S100" s="308"/>
      <c r="T100" s="308">
        <f t="shared" si="41"/>
        <v>44.2</v>
      </c>
      <c r="U100" s="308"/>
      <c r="V100" s="295" t="e">
        <f>VLOOKUP(A100,#REF!,27,0)</f>
        <v>#REF!</v>
      </c>
      <c r="W100" s="294" t="e">
        <f t="shared" si="40"/>
        <v>#REF!</v>
      </c>
      <c r="X100" s="305">
        <f>VLOOKUP(A100,'[179]TK1+2 dot3'!A$13:X$132,22,0)</f>
        <v>1</v>
      </c>
      <c r="Y100" s="319">
        <f t="shared" si="26"/>
        <v>0</v>
      </c>
      <c r="Z100" s="319">
        <f t="shared" si="27"/>
        <v>0</v>
      </c>
      <c r="AA100" s="319">
        <f t="shared" si="28"/>
        <v>0</v>
      </c>
      <c r="AB100" s="319">
        <f t="shared" si="29"/>
        <v>0</v>
      </c>
      <c r="AC100" s="319">
        <f t="shared" si="30"/>
        <v>0</v>
      </c>
      <c r="AD100" s="319">
        <f t="shared" si="31"/>
        <v>0</v>
      </c>
      <c r="AE100" s="319">
        <f t="shared" si="32"/>
        <v>0</v>
      </c>
      <c r="AG100" s="319">
        <f t="shared" si="33"/>
        <v>1</v>
      </c>
      <c r="AH100" s="319">
        <f t="shared" si="34"/>
        <v>0</v>
      </c>
      <c r="AI100" s="319">
        <f t="shared" si="35"/>
        <v>0</v>
      </c>
      <c r="AJ100" s="319">
        <f t="shared" si="36"/>
        <v>0</v>
      </c>
      <c r="AK100" s="319">
        <f t="shared" si="37"/>
        <v>0</v>
      </c>
      <c r="AL100" s="319">
        <f t="shared" si="38"/>
        <v>0</v>
      </c>
      <c r="AM100" s="319">
        <f t="shared" si="39"/>
        <v>0</v>
      </c>
    </row>
    <row r="101" spans="1:39" ht="15.6">
      <c r="A101" s="279" t="str">
        <f t="shared" si="25"/>
        <v>17..1164</v>
      </c>
      <c r="B101" s="330">
        <f>IF(C101&lt;&gt;"",SUBTOTAL(103,$C$13:C101),"")</f>
        <v>89</v>
      </c>
      <c r="C101" s="329" t="s">
        <v>377</v>
      </c>
      <c r="D101" s="325" t="s">
        <v>277</v>
      </c>
      <c r="E101" s="522" t="s">
        <v>55</v>
      </c>
      <c r="F101" s="326">
        <v>0</v>
      </c>
      <c r="G101" s="326">
        <v>168</v>
      </c>
      <c r="H101" s="326">
        <v>168</v>
      </c>
      <c r="I101" s="325" t="s">
        <v>65</v>
      </c>
      <c r="J101" s="324" t="s">
        <v>1</v>
      </c>
      <c r="K101" s="323"/>
      <c r="L101" s="321"/>
      <c r="M101" s="321" t="s">
        <v>397</v>
      </c>
      <c r="N101" s="322"/>
      <c r="O101" s="321"/>
      <c r="P101" s="321" t="s">
        <v>479</v>
      </c>
      <c r="Q101" s="441" t="s">
        <v>451</v>
      </c>
      <c r="R101" s="312"/>
      <c r="S101" s="308"/>
      <c r="T101" s="308">
        <f t="shared" si="41"/>
        <v>168</v>
      </c>
      <c r="U101" s="308"/>
      <c r="V101" s="295" t="e">
        <f>VLOOKUP(A101,#REF!,27,0)</f>
        <v>#REF!</v>
      </c>
      <c r="W101" s="294" t="e">
        <f t="shared" si="40"/>
        <v>#REF!</v>
      </c>
      <c r="X101" s="305">
        <f>VLOOKUP(A101,'[179]TK1+2 dot3'!A$13:X$132,22,0)</f>
        <v>1</v>
      </c>
      <c r="Y101" s="319">
        <f t="shared" si="26"/>
        <v>0</v>
      </c>
      <c r="Z101" s="319">
        <f t="shared" si="27"/>
        <v>0</v>
      </c>
      <c r="AA101" s="319">
        <f t="shared" si="28"/>
        <v>0</v>
      </c>
      <c r="AB101" s="319">
        <f t="shared" si="29"/>
        <v>0</v>
      </c>
      <c r="AC101" s="319">
        <f t="shared" si="30"/>
        <v>0</v>
      </c>
      <c r="AD101" s="319">
        <f t="shared" si="31"/>
        <v>0</v>
      </c>
      <c r="AE101" s="319">
        <f t="shared" si="32"/>
        <v>0</v>
      </c>
      <c r="AG101" s="319">
        <f t="shared" si="33"/>
        <v>0</v>
      </c>
      <c r="AH101" s="319">
        <f t="shared" si="34"/>
        <v>1</v>
      </c>
      <c r="AI101" s="319">
        <f t="shared" si="35"/>
        <v>0</v>
      </c>
      <c r="AJ101" s="319">
        <f t="shared" si="36"/>
        <v>0</v>
      </c>
      <c r="AK101" s="319">
        <f t="shared" si="37"/>
        <v>0</v>
      </c>
      <c r="AL101" s="319">
        <f t="shared" si="38"/>
        <v>0</v>
      </c>
      <c r="AM101" s="319">
        <f t="shared" si="39"/>
        <v>0</v>
      </c>
    </row>
    <row r="102" spans="1:39" ht="15.6">
      <c r="A102" s="279" t="str">
        <f t="shared" si="25"/>
        <v>17..1165</v>
      </c>
      <c r="B102" s="330">
        <f>IF(C102&lt;&gt;"",SUBTOTAL(103,$C$13:C102),"")</f>
        <v>90</v>
      </c>
      <c r="C102" s="329" t="s">
        <v>377</v>
      </c>
      <c r="D102" s="325" t="s">
        <v>278</v>
      </c>
      <c r="E102" s="522" t="s">
        <v>55</v>
      </c>
      <c r="F102" s="326">
        <v>0</v>
      </c>
      <c r="G102" s="326">
        <v>1463</v>
      </c>
      <c r="H102" s="326">
        <v>1000.2</v>
      </c>
      <c r="I102" s="325" t="s">
        <v>65</v>
      </c>
      <c r="J102" s="324" t="s">
        <v>1</v>
      </c>
      <c r="K102" s="323"/>
      <c r="L102" s="321"/>
      <c r="M102" s="321" t="s">
        <v>397</v>
      </c>
      <c r="N102" s="322"/>
      <c r="O102" s="321"/>
      <c r="P102" s="321" t="s">
        <v>478</v>
      </c>
      <c r="Q102" s="441" t="s">
        <v>451</v>
      </c>
      <c r="R102" s="312"/>
      <c r="S102" s="308"/>
      <c r="T102" s="308">
        <f t="shared" si="41"/>
        <v>1000.2</v>
      </c>
      <c r="U102" s="308" t="s">
        <v>525</v>
      </c>
      <c r="V102" s="295" t="e">
        <f>VLOOKUP(A102,#REF!,27,0)</f>
        <v>#REF!</v>
      </c>
      <c r="W102" s="294" t="e">
        <f t="shared" si="40"/>
        <v>#REF!</v>
      </c>
      <c r="X102" s="305">
        <f>VLOOKUP(A102,'[179]TK1+2 dot3'!A$13:X$132,22,0)</f>
        <v>1</v>
      </c>
      <c r="Y102" s="319">
        <f t="shared" si="26"/>
        <v>0</v>
      </c>
      <c r="Z102" s="319">
        <f t="shared" si="27"/>
        <v>0</v>
      </c>
      <c r="AA102" s="319">
        <f t="shared" si="28"/>
        <v>0</v>
      </c>
      <c r="AB102" s="319">
        <f t="shared" si="29"/>
        <v>0</v>
      </c>
      <c r="AC102" s="319">
        <f t="shared" si="30"/>
        <v>0</v>
      </c>
      <c r="AD102" s="319">
        <f t="shared" si="31"/>
        <v>0</v>
      </c>
      <c r="AE102" s="319">
        <f t="shared" si="32"/>
        <v>0</v>
      </c>
      <c r="AG102" s="319">
        <f t="shared" si="33"/>
        <v>0</v>
      </c>
      <c r="AH102" s="319">
        <f t="shared" si="34"/>
        <v>0</v>
      </c>
      <c r="AI102" s="319">
        <f t="shared" si="35"/>
        <v>0</v>
      </c>
      <c r="AJ102" s="319">
        <f t="shared" si="36"/>
        <v>0</v>
      </c>
      <c r="AK102" s="319">
        <f t="shared" si="37"/>
        <v>1</v>
      </c>
      <c r="AL102" s="319">
        <f t="shared" si="38"/>
        <v>0</v>
      </c>
      <c r="AM102" s="319">
        <f t="shared" si="39"/>
        <v>0</v>
      </c>
    </row>
    <row r="103" spans="1:39" ht="15.6">
      <c r="A103" s="279" t="str">
        <f t="shared" si="25"/>
        <v>17..1166</v>
      </c>
      <c r="B103" s="330">
        <f>IF(C103&lt;&gt;"",SUBTOTAL(103,$C$13:C103),"")</f>
        <v>91</v>
      </c>
      <c r="C103" s="329" t="s">
        <v>377</v>
      </c>
      <c r="D103" s="325" t="s">
        <v>280</v>
      </c>
      <c r="E103" s="522" t="s">
        <v>55</v>
      </c>
      <c r="F103" s="326">
        <v>0</v>
      </c>
      <c r="G103" s="340">
        <v>495</v>
      </c>
      <c r="H103" s="326">
        <v>492.6</v>
      </c>
      <c r="I103" s="325" t="s">
        <v>65</v>
      </c>
      <c r="J103" s="324" t="s">
        <v>1</v>
      </c>
      <c r="K103" s="323"/>
      <c r="L103" s="321"/>
      <c r="M103" s="321" t="s">
        <v>397</v>
      </c>
      <c r="N103" s="322"/>
      <c r="O103" s="321"/>
      <c r="P103" s="321" t="s">
        <v>477</v>
      </c>
      <c r="Q103" s="441" t="s">
        <v>451</v>
      </c>
      <c r="R103" s="312"/>
      <c r="S103" s="308"/>
      <c r="T103" s="308">
        <f t="shared" si="41"/>
        <v>492.6</v>
      </c>
      <c r="U103" s="308" t="s">
        <v>525</v>
      </c>
      <c r="V103" s="295" t="e">
        <f>VLOOKUP(A103,#REF!,27,0)</f>
        <v>#REF!</v>
      </c>
      <c r="W103" s="294" t="e">
        <f t="shared" si="40"/>
        <v>#REF!</v>
      </c>
      <c r="X103" s="305">
        <f>VLOOKUP(A103,'[179]TK1+2 dot3'!A$13:X$132,22,0)</f>
        <v>1</v>
      </c>
      <c r="Y103" s="319">
        <f t="shared" si="26"/>
        <v>0</v>
      </c>
      <c r="Z103" s="319">
        <f t="shared" si="27"/>
        <v>0</v>
      </c>
      <c r="AA103" s="319">
        <f t="shared" si="28"/>
        <v>0</v>
      </c>
      <c r="AB103" s="319">
        <f t="shared" si="29"/>
        <v>0</v>
      </c>
      <c r="AC103" s="319">
        <f t="shared" si="30"/>
        <v>0</v>
      </c>
      <c r="AD103" s="319">
        <f t="shared" si="31"/>
        <v>0</v>
      </c>
      <c r="AE103" s="319">
        <f t="shared" si="32"/>
        <v>0</v>
      </c>
      <c r="AG103" s="319">
        <f t="shared" si="33"/>
        <v>0</v>
      </c>
      <c r="AH103" s="319">
        <f t="shared" si="34"/>
        <v>0</v>
      </c>
      <c r="AI103" s="319">
        <f t="shared" si="35"/>
        <v>1</v>
      </c>
      <c r="AJ103" s="319">
        <f t="shared" si="36"/>
        <v>0</v>
      </c>
      <c r="AK103" s="319">
        <f t="shared" si="37"/>
        <v>0</v>
      </c>
      <c r="AL103" s="319">
        <f t="shared" si="38"/>
        <v>0</v>
      </c>
      <c r="AM103" s="319">
        <f t="shared" si="39"/>
        <v>0</v>
      </c>
    </row>
    <row r="104" spans="1:39" ht="15.6">
      <c r="A104" s="279" t="str">
        <f t="shared" si="25"/>
        <v>17..1167</v>
      </c>
      <c r="B104" s="330">
        <f>IF(C104&lt;&gt;"",SUBTOTAL(103,$C$13:C104),"")</f>
        <v>92</v>
      </c>
      <c r="C104" s="329" t="s">
        <v>377</v>
      </c>
      <c r="D104" s="325" t="s">
        <v>60</v>
      </c>
      <c r="E104" s="522" t="s">
        <v>55</v>
      </c>
      <c r="F104" s="326">
        <v>0</v>
      </c>
      <c r="G104" s="340">
        <v>897</v>
      </c>
      <c r="H104" s="326">
        <v>134.1</v>
      </c>
      <c r="I104" s="325" t="s">
        <v>65</v>
      </c>
      <c r="J104" s="324" t="s">
        <v>1</v>
      </c>
      <c r="K104" s="323"/>
      <c r="L104" s="321"/>
      <c r="M104" s="321" t="s">
        <v>397</v>
      </c>
      <c r="N104" s="322"/>
      <c r="O104" s="321"/>
      <c r="P104" s="321" t="s">
        <v>476</v>
      </c>
      <c r="Q104" s="441" t="s">
        <v>451</v>
      </c>
      <c r="R104" s="312"/>
      <c r="S104" s="308"/>
      <c r="T104" s="308">
        <f t="shared" si="41"/>
        <v>134.1</v>
      </c>
      <c r="U104" s="308" t="s">
        <v>525</v>
      </c>
      <c r="V104" s="295" t="e">
        <f>VLOOKUP(A104,#REF!,27,0)</f>
        <v>#REF!</v>
      </c>
      <c r="W104" s="294" t="e">
        <f t="shared" si="40"/>
        <v>#REF!</v>
      </c>
      <c r="X104" s="305">
        <f>VLOOKUP(A104,'[179]TK1+2 dot3'!A$13:X$132,22,0)</f>
        <v>1</v>
      </c>
      <c r="Y104" s="319">
        <f t="shared" si="26"/>
        <v>0</v>
      </c>
      <c r="Z104" s="319">
        <f t="shared" si="27"/>
        <v>0</v>
      </c>
      <c r="AA104" s="319">
        <f t="shared" si="28"/>
        <v>0</v>
      </c>
      <c r="AB104" s="319">
        <f t="shared" si="29"/>
        <v>0</v>
      </c>
      <c r="AC104" s="319">
        <f t="shared" si="30"/>
        <v>0</v>
      </c>
      <c r="AD104" s="319">
        <f t="shared" si="31"/>
        <v>0</v>
      </c>
      <c r="AE104" s="319">
        <f t="shared" si="32"/>
        <v>0</v>
      </c>
      <c r="AG104" s="319">
        <f t="shared" si="33"/>
        <v>0</v>
      </c>
      <c r="AH104" s="319">
        <f t="shared" si="34"/>
        <v>0</v>
      </c>
      <c r="AI104" s="319">
        <f t="shared" si="35"/>
        <v>0</v>
      </c>
      <c r="AJ104" s="319">
        <f t="shared" si="36"/>
        <v>1</v>
      </c>
      <c r="AK104" s="319">
        <f t="shared" si="37"/>
        <v>0</v>
      </c>
      <c r="AL104" s="319">
        <f t="shared" si="38"/>
        <v>0</v>
      </c>
      <c r="AM104" s="319">
        <f t="shared" si="39"/>
        <v>0</v>
      </c>
    </row>
    <row r="105" spans="1:39" ht="15.6">
      <c r="A105" s="279" t="str">
        <f t="shared" si="25"/>
        <v>17..1168</v>
      </c>
      <c r="B105" s="330">
        <f>IF(C105&lt;&gt;"",SUBTOTAL(103,$C$13:C105),"")</f>
        <v>93</v>
      </c>
      <c r="C105" s="329" t="s">
        <v>377</v>
      </c>
      <c r="D105" s="325" t="s">
        <v>281</v>
      </c>
      <c r="E105" s="522" t="s">
        <v>55</v>
      </c>
      <c r="F105" s="326">
        <v>0</v>
      </c>
      <c r="G105" s="326">
        <v>348</v>
      </c>
      <c r="H105" s="326">
        <v>123.2</v>
      </c>
      <c r="I105" s="325" t="s">
        <v>65</v>
      </c>
      <c r="J105" s="324" t="s">
        <v>1</v>
      </c>
      <c r="K105" s="323"/>
      <c r="L105" s="321"/>
      <c r="M105" s="321" t="s">
        <v>397</v>
      </c>
      <c r="N105" s="322"/>
      <c r="O105" s="321"/>
      <c r="P105" s="321"/>
      <c r="Q105" s="441" t="s">
        <v>451</v>
      </c>
      <c r="R105" s="312"/>
      <c r="S105" s="308"/>
      <c r="T105" s="308">
        <f t="shared" si="41"/>
        <v>123.2</v>
      </c>
      <c r="U105" s="308"/>
      <c r="V105" s="295" t="e">
        <f>VLOOKUP(A105,#REF!,27,0)</f>
        <v>#REF!</v>
      </c>
      <c r="W105" s="294" t="e">
        <f t="shared" si="40"/>
        <v>#REF!</v>
      </c>
      <c r="X105" s="305">
        <f>VLOOKUP(A105,'[179]TK1+2 dot3'!A$13:X$132,22,0)</f>
        <v>1</v>
      </c>
      <c r="Y105" s="319">
        <f t="shared" si="26"/>
        <v>0</v>
      </c>
      <c r="Z105" s="319">
        <f t="shared" si="27"/>
        <v>0</v>
      </c>
      <c r="AA105" s="319">
        <f t="shared" si="28"/>
        <v>0</v>
      </c>
      <c r="AB105" s="319">
        <f t="shared" si="29"/>
        <v>0</v>
      </c>
      <c r="AC105" s="319">
        <f t="shared" si="30"/>
        <v>0</v>
      </c>
      <c r="AD105" s="319">
        <f t="shared" si="31"/>
        <v>0</v>
      </c>
      <c r="AE105" s="319">
        <f t="shared" si="32"/>
        <v>0</v>
      </c>
      <c r="AG105" s="319">
        <f t="shared" si="33"/>
        <v>0</v>
      </c>
      <c r="AH105" s="319">
        <f t="shared" si="34"/>
        <v>0</v>
      </c>
      <c r="AI105" s="319">
        <f t="shared" si="35"/>
        <v>1</v>
      </c>
      <c r="AJ105" s="319">
        <f t="shared" si="36"/>
        <v>0</v>
      </c>
      <c r="AK105" s="319">
        <f t="shared" si="37"/>
        <v>0</v>
      </c>
      <c r="AL105" s="319">
        <f t="shared" si="38"/>
        <v>0</v>
      </c>
      <c r="AM105" s="319">
        <f t="shared" si="39"/>
        <v>0</v>
      </c>
    </row>
    <row r="106" spans="1:39" ht="15.6">
      <c r="A106" s="279" t="str">
        <f t="shared" si="25"/>
        <v>17..1169</v>
      </c>
      <c r="B106" s="330">
        <f>IF(C106&lt;&gt;"",SUBTOTAL(103,$C$13:C106),"")</f>
        <v>94</v>
      </c>
      <c r="C106" s="329" t="s">
        <v>377</v>
      </c>
      <c r="D106" s="325" t="s">
        <v>282</v>
      </c>
      <c r="E106" s="522" t="s">
        <v>55</v>
      </c>
      <c r="F106" s="326">
        <v>0</v>
      </c>
      <c r="G106" s="326">
        <v>574</v>
      </c>
      <c r="H106" s="326">
        <v>443.9</v>
      </c>
      <c r="I106" s="325" t="s">
        <v>65</v>
      </c>
      <c r="J106" s="324" t="s">
        <v>1</v>
      </c>
      <c r="K106" s="323"/>
      <c r="L106" s="321"/>
      <c r="M106" s="321" t="s">
        <v>397</v>
      </c>
      <c r="N106" s="322"/>
      <c r="O106" s="321"/>
      <c r="P106" s="321"/>
      <c r="Q106" s="441" t="s">
        <v>451</v>
      </c>
      <c r="R106" s="312"/>
      <c r="S106" s="308"/>
      <c r="T106" s="308">
        <f t="shared" si="41"/>
        <v>443.9</v>
      </c>
      <c r="U106" s="308"/>
      <c r="V106" s="295" t="e">
        <f>VLOOKUP(A106,#REF!,27,0)</f>
        <v>#REF!</v>
      </c>
      <c r="W106" s="294" t="e">
        <f t="shared" si="40"/>
        <v>#REF!</v>
      </c>
      <c r="X106" s="305">
        <f>VLOOKUP(A106,'[179]TK1+2 dot3'!A$13:X$132,22,0)</f>
        <v>1</v>
      </c>
      <c r="Y106" s="319">
        <f t="shared" si="26"/>
        <v>0</v>
      </c>
      <c r="Z106" s="319">
        <f t="shared" si="27"/>
        <v>0</v>
      </c>
      <c r="AA106" s="319">
        <f t="shared" si="28"/>
        <v>0</v>
      </c>
      <c r="AB106" s="319">
        <f t="shared" si="29"/>
        <v>0</v>
      </c>
      <c r="AC106" s="319">
        <f t="shared" si="30"/>
        <v>0</v>
      </c>
      <c r="AD106" s="319">
        <f t="shared" si="31"/>
        <v>0</v>
      </c>
      <c r="AE106" s="319">
        <f t="shared" si="32"/>
        <v>0</v>
      </c>
      <c r="AG106" s="319">
        <f t="shared" si="33"/>
        <v>0</v>
      </c>
      <c r="AH106" s="319">
        <f t="shared" si="34"/>
        <v>0</v>
      </c>
      <c r="AI106" s="319">
        <f t="shared" si="35"/>
        <v>0</v>
      </c>
      <c r="AJ106" s="319">
        <f t="shared" si="36"/>
        <v>1</v>
      </c>
      <c r="AK106" s="319">
        <f t="shared" si="37"/>
        <v>0</v>
      </c>
      <c r="AL106" s="319">
        <f t="shared" si="38"/>
        <v>0</v>
      </c>
      <c r="AM106" s="319">
        <f t="shared" si="39"/>
        <v>0</v>
      </c>
    </row>
    <row r="107" spans="1:39" ht="46.8">
      <c r="A107" s="279" t="str">
        <f t="shared" si="25"/>
        <v>18..861</v>
      </c>
      <c r="B107" s="339">
        <f>IF(C107&lt;&gt;"",SUBTOTAL(103,$C$13:C107),"")</f>
        <v>95</v>
      </c>
      <c r="C107" s="329" t="s">
        <v>445</v>
      </c>
      <c r="D107" s="336" t="s">
        <v>284</v>
      </c>
      <c r="E107" s="517" t="s">
        <v>55</v>
      </c>
      <c r="F107" s="337">
        <v>0</v>
      </c>
      <c r="G107" s="337">
        <v>1639</v>
      </c>
      <c r="H107" s="337">
        <v>1585.6</v>
      </c>
      <c r="I107" s="336" t="s">
        <v>66</v>
      </c>
      <c r="J107" s="335" t="s">
        <v>284</v>
      </c>
      <c r="K107" s="334">
        <v>1501.6</v>
      </c>
      <c r="L107" s="333" t="s">
        <v>47</v>
      </c>
      <c r="M107" s="333" t="s">
        <v>435</v>
      </c>
      <c r="N107" s="322"/>
      <c r="O107" s="321"/>
      <c r="P107" s="321" t="s">
        <v>475</v>
      </c>
      <c r="Q107" s="441" t="s">
        <v>451</v>
      </c>
      <c r="R107" s="312"/>
      <c r="S107" s="308"/>
      <c r="T107" s="308">
        <f t="shared" si="41"/>
        <v>1585.6</v>
      </c>
      <c r="U107" s="308"/>
      <c r="V107" s="295" t="e">
        <f>VLOOKUP(A107,#REF!,27,0)</f>
        <v>#REF!</v>
      </c>
      <c r="W107" s="294" t="e">
        <f t="shared" si="40"/>
        <v>#REF!</v>
      </c>
      <c r="X107" s="305">
        <f>VLOOKUP(A107,'[179]TK1+2 dot3'!A$13:X$132,22,0)</f>
        <v>0</v>
      </c>
      <c r="Y107" s="319">
        <f t="shared" si="26"/>
        <v>0</v>
      </c>
      <c r="Z107" s="319">
        <f t="shared" si="27"/>
        <v>0</v>
      </c>
      <c r="AA107" s="319">
        <f t="shared" si="28"/>
        <v>0</v>
      </c>
      <c r="AB107" s="319">
        <f t="shared" si="29"/>
        <v>0</v>
      </c>
      <c r="AC107" s="319">
        <f t="shared" si="30"/>
        <v>0</v>
      </c>
      <c r="AD107" s="319">
        <f t="shared" si="31"/>
        <v>0</v>
      </c>
      <c r="AE107" s="319">
        <f t="shared" si="32"/>
        <v>0</v>
      </c>
      <c r="AG107" s="319">
        <f t="shared" si="33"/>
        <v>0</v>
      </c>
      <c r="AH107" s="319">
        <f t="shared" si="34"/>
        <v>0</v>
      </c>
      <c r="AI107" s="319">
        <f t="shared" si="35"/>
        <v>0</v>
      </c>
      <c r="AJ107" s="319">
        <f t="shared" si="36"/>
        <v>0</v>
      </c>
      <c r="AK107" s="319">
        <f t="shared" si="37"/>
        <v>1</v>
      </c>
      <c r="AL107" s="319">
        <f t="shared" si="38"/>
        <v>0</v>
      </c>
      <c r="AM107" s="319">
        <f t="shared" si="39"/>
        <v>0</v>
      </c>
    </row>
    <row r="108" spans="1:39" ht="15.6">
      <c r="A108" s="279" t="str">
        <f t="shared" si="25"/>
        <v>18..863</v>
      </c>
      <c r="B108" s="330">
        <f>IF(C108&lt;&gt;"",SUBTOTAL(103,$C$13:C108),"")</f>
        <v>96</v>
      </c>
      <c r="C108" s="329" t="s">
        <v>446</v>
      </c>
      <c r="D108" s="325" t="s">
        <v>116</v>
      </c>
      <c r="E108" s="519" t="s">
        <v>55</v>
      </c>
      <c r="F108" s="326">
        <v>0</v>
      </c>
      <c r="G108" s="326">
        <v>964</v>
      </c>
      <c r="H108" s="326">
        <v>451.4</v>
      </c>
      <c r="I108" s="325" t="s">
        <v>66</v>
      </c>
      <c r="J108" s="324" t="s">
        <v>116</v>
      </c>
      <c r="K108" s="323">
        <v>800.4</v>
      </c>
      <c r="L108" s="321" t="s">
        <v>47</v>
      </c>
      <c r="M108" s="321" t="s">
        <v>435</v>
      </c>
      <c r="N108" s="322"/>
      <c r="O108" s="321"/>
      <c r="P108" s="321"/>
      <c r="Q108" s="441" t="s">
        <v>451</v>
      </c>
      <c r="R108" s="312"/>
      <c r="S108" s="308"/>
      <c r="T108" s="308">
        <f t="shared" si="41"/>
        <v>451.4</v>
      </c>
      <c r="U108" s="308"/>
      <c r="V108" s="295" t="e">
        <f>VLOOKUP(A108,#REF!,27,0)</f>
        <v>#REF!</v>
      </c>
      <c r="W108" s="294" t="e">
        <f t="shared" si="40"/>
        <v>#REF!</v>
      </c>
      <c r="X108" s="305">
        <f>VLOOKUP(A108,'[179]TK1+2 dot3'!A$13:X$132,22,0)</f>
        <v>0</v>
      </c>
      <c r="Y108" s="319">
        <f t="shared" si="26"/>
        <v>0</v>
      </c>
      <c r="Z108" s="319">
        <f t="shared" si="27"/>
        <v>0</v>
      </c>
      <c r="AA108" s="319">
        <f t="shared" si="28"/>
        <v>0</v>
      </c>
      <c r="AB108" s="319">
        <f t="shared" si="29"/>
        <v>0</v>
      </c>
      <c r="AC108" s="319">
        <f t="shared" si="30"/>
        <v>0</v>
      </c>
      <c r="AD108" s="319">
        <f t="shared" si="31"/>
        <v>0</v>
      </c>
      <c r="AE108" s="319">
        <f t="shared" si="32"/>
        <v>0</v>
      </c>
      <c r="AG108" s="319">
        <f t="shared" si="33"/>
        <v>0</v>
      </c>
      <c r="AH108" s="319">
        <f t="shared" si="34"/>
        <v>0</v>
      </c>
      <c r="AI108" s="319">
        <f t="shared" si="35"/>
        <v>0</v>
      </c>
      <c r="AJ108" s="319">
        <f t="shared" si="36"/>
        <v>1</v>
      </c>
      <c r="AK108" s="319">
        <f t="shared" si="37"/>
        <v>0</v>
      </c>
      <c r="AL108" s="319">
        <f t="shared" si="38"/>
        <v>0</v>
      </c>
      <c r="AM108" s="319">
        <f t="shared" si="39"/>
        <v>0</v>
      </c>
    </row>
    <row r="109" spans="1:39" ht="15.6">
      <c r="A109" s="279" t="str">
        <f t="shared" si="25"/>
        <v>18..1110</v>
      </c>
      <c r="B109" s="330">
        <f>IF(C109&lt;&gt;"",SUBTOTAL(103,$C$13:C109),"")</f>
        <v>97</v>
      </c>
      <c r="C109" s="329" t="s">
        <v>377</v>
      </c>
      <c r="D109" s="325" t="s">
        <v>285</v>
      </c>
      <c r="E109" s="522" t="s">
        <v>55</v>
      </c>
      <c r="F109" s="326">
        <v>0</v>
      </c>
      <c r="G109" s="326">
        <v>1196</v>
      </c>
      <c r="H109" s="326">
        <v>350.8</v>
      </c>
      <c r="I109" s="325" t="s">
        <v>66</v>
      </c>
      <c r="J109" s="324" t="s">
        <v>1</v>
      </c>
      <c r="K109" s="323"/>
      <c r="L109" s="321"/>
      <c r="M109" s="321" t="s">
        <v>397</v>
      </c>
      <c r="N109" s="322"/>
      <c r="O109" s="321"/>
      <c r="P109" s="321"/>
      <c r="Q109" s="441" t="s">
        <v>451</v>
      </c>
      <c r="R109" s="312"/>
      <c r="S109" s="308"/>
      <c r="T109" s="308">
        <f t="shared" si="41"/>
        <v>350.8</v>
      </c>
      <c r="U109" s="308" t="s">
        <v>525</v>
      </c>
      <c r="V109" s="295" t="e">
        <f>VLOOKUP(A109,#REF!,27,0)</f>
        <v>#REF!</v>
      </c>
      <c r="W109" s="294" t="e">
        <f t="shared" si="40"/>
        <v>#REF!</v>
      </c>
      <c r="X109" s="305">
        <f>VLOOKUP(A109,'[179]TK1+2 dot3'!A$13:X$132,22,0)</f>
        <v>1</v>
      </c>
      <c r="Y109" s="319">
        <f t="shared" si="26"/>
        <v>0</v>
      </c>
      <c r="Z109" s="319">
        <f t="shared" si="27"/>
        <v>0</v>
      </c>
      <c r="AA109" s="319">
        <f t="shared" si="28"/>
        <v>0</v>
      </c>
      <c r="AB109" s="319">
        <f t="shared" si="29"/>
        <v>0</v>
      </c>
      <c r="AC109" s="319">
        <f t="shared" si="30"/>
        <v>0</v>
      </c>
      <c r="AD109" s="319">
        <f t="shared" si="31"/>
        <v>0</v>
      </c>
      <c r="AE109" s="319">
        <f t="shared" si="32"/>
        <v>0</v>
      </c>
      <c r="AG109" s="319">
        <f t="shared" si="33"/>
        <v>0</v>
      </c>
      <c r="AH109" s="319">
        <f t="shared" si="34"/>
        <v>0</v>
      </c>
      <c r="AI109" s="319">
        <f t="shared" si="35"/>
        <v>0</v>
      </c>
      <c r="AJ109" s="319">
        <f t="shared" si="36"/>
        <v>0</v>
      </c>
      <c r="AK109" s="319">
        <f t="shared" si="37"/>
        <v>1</v>
      </c>
      <c r="AL109" s="319">
        <f t="shared" si="38"/>
        <v>0</v>
      </c>
      <c r="AM109" s="319">
        <f t="shared" si="39"/>
        <v>0</v>
      </c>
    </row>
    <row r="110" spans="1:39" ht="31.2">
      <c r="A110" s="279" t="str">
        <f t="shared" si="25"/>
        <v>18..1111</v>
      </c>
      <c r="B110" s="330">
        <f>IF(C110&lt;&gt;"",SUBTOTAL(103,$C$13:C110),"")</f>
        <v>98</v>
      </c>
      <c r="C110" s="329" t="s">
        <v>400</v>
      </c>
      <c r="D110" s="325" t="s">
        <v>286</v>
      </c>
      <c r="E110" s="519" t="s">
        <v>55</v>
      </c>
      <c r="F110" s="326">
        <v>0</v>
      </c>
      <c r="G110" s="326">
        <v>764</v>
      </c>
      <c r="H110" s="326">
        <v>27.9</v>
      </c>
      <c r="I110" s="325" t="s">
        <v>66</v>
      </c>
      <c r="J110" s="324" t="s">
        <v>1</v>
      </c>
      <c r="K110" s="323"/>
      <c r="L110" s="321"/>
      <c r="M110" s="321" t="s">
        <v>435</v>
      </c>
      <c r="N110" s="322"/>
      <c r="O110" s="321"/>
      <c r="P110" s="321"/>
      <c r="Q110" s="441" t="s">
        <v>451</v>
      </c>
      <c r="R110" s="312"/>
      <c r="S110" s="308"/>
      <c r="T110" s="308">
        <f t="shared" si="41"/>
        <v>27.9</v>
      </c>
      <c r="U110" s="308"/>
      <c r="V110" s="295" t="e">
        <f>VLOOKUP(A110,#REF!,27,0)</f>
        <v>#REF!</v>
      </c>
      <c r="W110" s="294" t="e">
        <f t="shared" si="40"/>
        <v>#REF!</v>
      </c>
      <c r="X110" s="305">
        <f>VLOOKUP(A110,'[179]TK1+2 dot3'!A$13:X$132,22,0)</f>
        <v>0</v>
      </c>
      <c r="Y110" s="319">
        <f t="shared" si="26"/>
        <v>0</v>
      </c>
      <c r="Z110" s="319">
        <f t="shared" si="27"/>
        <v>0</v>
      </c>
      <c r="AA110" s="319">
        <f t="shared" si="28"/>
        <v>0</v>
      </c>
      <c r="AB110" s="319">
        <f t="shared" si="29"/>
        <v>0</v>
      </c>
      <c r="AC110" s="319">
        <f t="shared" si="30"/>
        <v>0</v>
      </c>
      <c r="AD110" s="319">
        <f t="shared" si="31"/>
        <v>0</v>
      </c>
      <c r="AE110" s="319">
        <f t="shared" si="32"/>
        <v>0</v>
      </c>
      <c r="AG110" s="319">
        <f t="shared" si="33"/>
        <v>0</v>
      </c>
      <c r="AH110" s="319">
        <f t="shared" si="34"/>
        <v>0</v>
      </c>
      <c r="AI110" s="319">
        <f t="shared" si="35"/>
        <v>0</v>
      </c>
      <c r="AJ110" s="319">
        <f t="shared" si="36"/>
        <v>1</v>
      </c>
      <c r="AK110" s="319">
        <f t="shared" si="37"/>
        <v>0</v>
      </c>
      <c r="AL110" s="319">
        <f t="shared" si="38"/>
        <v>0</v>
      </c>
      <c r="AM110" s="319">
        <f t="shared" si="39"/>
        <v>0</v>
      </c>
    </row>
    <row r="111" spans="1:39" ht="15.6">
      <c r="A111" s="279" t="str">
        <f t="shared" si="25"/>
        <v>23..43</v>
      </c>
      <c r="B111" s="330">
        <f>IF(C111&lt;&gt;"",SUBTOTAL(103,$C$13:C111),"")</f>
        <v>99</v>
      </c>
      <c r="C111" s="329" t="s">
        <v>377</v>
      </c>
      <c r="D111" s="325" t="s">
        <v>89</v>
      </c>
      <c r="E111" s="522" t="s">
        <v>55</v>
      </c>
      <c r="F111" s="326">
        <v>0</v>
      </c>
      <c r="G111" s="326">
        <v>342</v>
      </c>
      <c r="H111" s="326">
        <v>81.3</v>
      </c>
      <c r="I111" s="325" t="s">
        <v>70</v>
      </c>
      <c r="J111" s="324" t="s">
        <v>89</v>
      </c>
      <c r="K111" s="323">
        <v>291.2</v>
      </c>
      <c r="L111" s="321" t="s">
        <v>421</v>
      </c>
      <c r="M111" s="321" t="s">
        <v>397</v>
      </c>
      <c r="N111" s="322"/>
      <c r="O111" s="321"/>
      <c r="P111" s="321" t="s">
        <v>474</v>
      </c>
      <c r="Q111" s="441" t="s">
        <v>451</v>
      </c>
      <c r="R111" s="312"/>
      <c r="S111" s="308"/>
      <c r="T111" s="308">
        <f>H111</f>
        <v>81.3</v>
      </c>
      <c r="U111" s="308" t="s">
        <v>525</v>
      </c>
      <c r="V111" s="295" t="e">
        <f>VLOOKUP(A111,#REF!,27,0)</f>
        <v>#REF!</v>
      </c>
      <c r="W111" s="294" t="e">
        <f t="shared" si="40"/>
        <v>#REF!</v>
      </c>
      <c r="X111" s="305">
        <f>VLOOKUP(A111,'[179]TK1+2 dot3'!A$13:X$132,22,0)</f>
        <v>1</v>
      </c>
      <c r="Y111" s="319">
        <f t="shared" si="26"/>
        <v>0</v>
      </c>
      <c r="Z111" s="319">
        <f t="shared" si="27"/>
        <v>0</v>
      </c>
      <c r="AA111" s="319">
        <f t="shared" si="28"/>
        <v>0</v>
      </c>
      <c r="AB111" s="319">
        <f t="shared" si="29"/>
        <v>0</v>
      </c>
      <c r="AC111" s="319">
        <f t="shared" si="30"/>
        <v>0</v>
      </c>
      <c r="AD111" s="319">
        <f t="shared" si="31"/>
        <v>0</v>
      </c>
      <c r="AE111" s="319">
        <f t="shared" si="32"/>
        <v>0</v>
      </c>
      <c r="AG111" s="319">
        <f t="shared" si="33"/>
        <v>0</v>
      </c>
      <c r="AH111" s="319">
        <f t="shared" si="34"/>
        <v>0</v>
      </c>
      <c r="AI111" s="319">
        <f t="shared" si="35"/>
        <v>1</v>
      </c>
      <c r="AJ111" s="319">
        <f t="shared" si="36"/>
        <v>0</v>
      </c>
      <c r="AK111" s="319">
        <f t="shared" si="37"/>
        <v>0</v>
      </c>
      <c r="AL111" s="319">
        <f t="shared" si="38"/>
        <v>0</v>
      </c>
      <c r="AM111" s="319">
        <f t="shared" si="39"/>
        <v>0</v>
      </c>
    </row>
    <row r="112" spans="1:39" ht="15.6">
      <c r="A112" s="279" t="str">
        <f t="shared" si="25"/>
        <v>23..83</v>
      </c>
      <c r="B112" s="330">
        <f>IF(C112&lt;&gt;"",SUBTOTAL(103,$C$13:C112),"")</f>
        <v>100</v>
      </c>
      <c r="C112" s="329" t="s">
        <v>377</v>
      </c>
      <c r="D112" s="325" t="s">
        <v>122</v>
      </c>
      <c r="E112" s="522" t="s">
        <v>55</v>
      </c>
      <c r="F112" s="326">
        <v>0</v>
      </c>
      <c r="G112" s="326">
        <v>336</v>
      </c>
      <c r="H112" s="326">
        <v>336</v>
      </c>
      <c r="I112" s="325" t="s">
        <v>70</v>
      </c>
      <c r="J112" s="324" t="s">
        <v>122</v>
      </c>
      <c r="K112" s="323">
        <v>78</v>
      </c>
      <c r="L112" s="321" t="s">
        <v>47</v>
      </c>
      <c r="M112" s="321" t="s">
        <v>397</v>
      </c>
      <c r="N112" s="322"/>
      <c r="O112" s="321"/>
      <c r="P112" s="321" t="s">
        <v>474</v>
      </c>
      <c r="Q112" s="441" t="s">
        <v>451</v>
      </c>
      <c r="R112" s="312"/>
      <c r="S112" s="308"/>
      <c r="T112" s="308">
        <f>H112</f>
        <v>336</v>
      </c>
      <c r="U112" s="308"/>
      <c r="V112" s="295" t="e">
        <f>VLOOKUP(A112,#REF!,27,0)</f>
        <v>#REF!</v>
      </c>
      <c r="W112" s="294" t="e">
        <f t="shared" si="40"/>
        <v>#REF!</v>
      </c>
      <c r="X112" s="305">
        <f>VLOOKUP(A112,'[179]TK1+2 dot3'!A$13:X$132,22,0)</f>
        <v>1</v>
      </c>
      <c r="Y112" s="319">
        <f t="shared" si="26"/>
        <v>0</v>
      </c>
      <c r="Z112" s="319">
        <f t="shared" si="27"/>
        <v>0</v>
      </c>
      <c r="AA112" s="319">
        <f t="shared" si="28"/>
        <v>0</v>
      </c>
      <c r="AB112" s="319">
        <f t="shared" si="29"/>
        <v>0</v>
      </c>
      <c r="AC112" s="319">
        <f t="shared" si="30"/>
        <v>0</v>
      </c>
      <c r="AD112" s="319">
        <f t="shared" si="31"/>
        <v>0</v>
      </c>
      <c r="AE112" s="319">
        <f t="shared" si="32"/>
        <v>0</v>
      </c>
      <c r="AG112" s="319">
        <f t="shared" si="33"/>
        <v>0</v>
      </c>
      <c r="AH112" s="319">
        <f t="shared" si="34"/>
        <v>0</v>
      </c>
      <c r="AI112" s="319">
        <f t="shared" si="35"/>
        <v>1</v>
      </c>
      <c r="AJ112" s="319">
        <f t="shared" si="36"/>
        <v>0</v>
      </c>
      <c r="AK112" s="319">
        <f t="shared" si="37"/>
        <v>0</v>
      </c>
      <c r="AL112" s="319">
        <f t="shared" si="38"/>
        <v>0</v>
      </c>
      <c r="AM112" s="319">
        <f t="shared" si="39"/>
        <v>0</v>
      </c>
    </row>
    <row r="113" spans="1:39" ht="15.6">
      <c r="A113" s="279" t="str">
        <f t="shared" si="25"/>
        <v>23..89</v>
      </c>
      <c r="B113" s="330">
        <f>IF(C113&lt;&gt;"",SUBTOTAL(103,$C$13:C113),"")</f>
        <v>101</v>
      </c>
      <c r="C113" s="332" t="s">
        <v>377</v>
      </c>
      <c r="D113" s="325" t="s">
        <v>129</v>
      </c>
      <c r="E113" s="522" t="s">
        <v>44</v>
      </c>
      <c r="F113" s="326">
        <v>144</v>
      </c>
      <c r="G113" s="326">
        <v>0</v>
      </c>
      <c r="H113" s="326">
        <v>144</v>
      </c>
      <c r="I113" s="325" t="s">
        <v>70</v>
      </c>
      <c r="J113" s="324" t="s">
        <v>129</v>
      </c>
      <c r="K113" s="322">
        <v>144</v>
      </c>
      <c r="L113" s="321" t="s">
        <v>44</v>
      </c>
      <c r="M113" s="321" t="s">
        <v>397</v>
      </c>
      <c r="N113" s="322"/>
      <c r="O113" s="321"/>
      <c r="P113" s="321"/>
      <c r="Q113" s="441" t="s">
        <v>451</v>
      </c>
      <c r="R113" s="312"/>
      <c r="S113" s="308"/>
      <c r="T113" s="308">
        <f t="shared" ref="T113:T117" si="42">H113</f>
        <v>144</v>
      </c>
      <c r="U113" s="308"/>
      <c r="V113" s="295" t="e">
        <f>VLOOKUP(A113,#REF!,27,0)</f>
        <v>#REF!</v>
      </c>
      <c r="W113" s="294" t="e">
        <f t="shared" si="40"/>
        <v>#REF!</v>
      </c>
      <c r="X113" s="305">
        <f>VLOOKUP(A113,'[179]TK1+2 dot3'!A$13:X$132,22,0)</f>
        <v>1</v>
      </c>
      <c r="Y113" s="319">
        <f t="shared" si="26"/>
        <v>0</v>
      </c>
      <c r="Z113" s="319">
        <f t="shared" si="27"/>
        <v>1</v>
      </c>
      <c r="AA113" s="319">
        <f t="shared" si="28"/>
        <v>0</v>
      </c>
      <c r="AB113" s="319">
        <f t="shared" si="29"/>
        <v>0</v>
      </c>
      <c r="AC113" s="319">
        <f t="shared" si="30"/>
        <v>0</v>
      </c>
      <c r="AD113" s="319">
        <f t="shared" si="31"/>
        <v>0</v>
      </c>
      <c r="AE113" s="319">
        <f t="shared" si="32"/>
        <v>0</v>
      </c>
      <c r="AG113" s="319">
        <f t="shared" si="33"/>
        <v>0</v>
      </c>
      <c r="AH113" s="319">
        <f t="shared" si="34"/>
        <v>0</v>
      </c>
      <c r="AI113" s="319">
        <f t="shared" si="35"/>
        <v>0</v>
      </c>
      <c r="AJ113" s="319">
        <f t="shared" si="36"/>
        <v>0</v>
      </c>
      <c r="AK113" s="319">
        <f t="shared" si="37"/>
        <v>0</v>
      </c>
      <c r="AL113" s="319">
        <f t="shared" si="38"/>
        <v>0</v>
      </c>
      <c r="AM113" s="319">
        <f t="shared" si="39"/>
        <v>0</v>
      </c>
    </row>
    <row r="114" spans="1:39" ht="15.6">
      <c r="A114" s="279" t="str">
        <f t="shared" si="25"/>
        <v>23..90</v>
      </c>
      <c r="B114" s="330">
        <f>IF(C114&lt;&gt;"",SUBTOTAL(103,$C$13:C114),"")</f>
        <v>102</v>
      </c>
      <c r="C114" s="332" t="s">
        <v>377</v>
      </c>
      <c r="D114" s="325" t="s">
        <v>131</v>
      </c>
      <c r="E114" s="522" t="s">
        <v>44</v>
      </c>
      <c r="F114" s="326">
        <v>124</v>
      </c>
      <c r="G114" s="326">
        <v>0</v>
      </c>
      <c r="H114" s="326">
        <v>124</v>
      </c>
      <c r="I114" s="325" t="s">
        <v>70</v>
      </c>
      <c r="J114" s="324" t="s">
        <v>131</v>
      </c>
      <c r="K114" s="322">
        <v>124</v>
      </c>
      <c r="L114" s="321" t="s">
        <v>44</v>
      </c>
      <c r="M114" s="321" t="s">
        <v>397</v>
      </c>
      <c r="N114" s="322"/>
      <c r="O114" s="321"/>
      <c r="P114" s="321"/>
      <c r="Q114" s="441" t="s">
        <v>451</v>
      </c>
      <c r="R114" s="312"/>
      <c r="S114" s="308"/>
      <c r="T114" s="308">
        <f t="shared" si="42"/>
        <v>124</v>
      </c>
      <c r="U114" s="308"/>
      <c r="V114" s="295" t="e">
        <f>VLOOKUP(A114,#REF!,27,0)</f>
        <v>#REF!</v>
      </c>
      <c r="W114" s="294" t="e">
        <f t="shared" si="40"/>
        <v>#REF!</v>
      </c>
      <c r="X114" s="305">
        <f>VLOOKUP(A114,'[179]TK1+2 dot3'!A$13:X$132,22,0)</f>
        <v>1</v>
      </c>
      <c r="Y114" s="319">
        <f t="shared" si="26"/>
        <v>0</v>
      </c>
      <c r="Z114" s="319">
        <f t="shared" si="27"/>
        <v>1</v>
      </c>
      <c r="AA114" s="319">
        <f t="shared" si="28"/>
        <v>0</v>
      </c>
      <c r="AB114" s="319">
        <f t="shared" si="29"/>
        <v>0</v>
      </c>
      <c r="AC114" s="319">
        <f t="shared" si="30"/>
        <v>0</v>
      </c>
      <c r="AD114" s="319">
        <f t="shared" si="31"/>
        <v>0</v>
      </c>
      <c r="AE114" s="319">
        <f t="shared" si="32"/>
        <v>0</v>
      </c>
      <c r="AG114" s="319">
        <f t="shared" si="33"/>
        <v>0</v>
      </c>
      <c r="AH114" s="319">
        <f t="shared" si="34"/>
        <v>0</v>
      </c>
      <c r="AI114" s="319">
        <f t="shared" si="35"/>
        <v>0</v>
      </c>
      <c r="AJ114" s="319">
        <f t="shared" si="36"/>
        <v>0</v>
      </c>
      <c r="AK114" s="319">
        <f t="shared" si="37"/>
        <v>0</v>
      </c>
      <c r="AL114" s="319">
        <f t="shared" si="38"/>
        <v>0</v>
      </c>
      <c r="AM114" s="319">
        <f t="shared" si="39"/>
        <v>0</v>
      </c>
    </row>
    <row r="115" spans="1:39" ht="15.6">
      <c r="A115" s="279" t="str">
        <f t="shared" si="25"/>
        <v>23..91</v>
      </c>
      <c r="B115" s="330">
        <f>IF(C115&lt;&gt;"",SUBTOTAL(103,$C$13:C115),"")</f>
        <v>103</v>
      </c>
      <c r="C115" s="332" t="s">
        <v>377</v>
      </c>
      <c r="D115" s="325" t="s">
        <v>133</v>
      </c>
      <c r="E115" s="522" t="s">
        <v>55</v>
      </c>
      <c r="F115" s="326">
        <v>307</v>
      </c>
      <c r="G115" s="326">
        <v>0</v>
      </c>
      <c r="H115" s="326">
        <v>200.3</v>
      </c>
      <c r="I115" s="325" t="s">
        <v>70</v>
      </c>
      <c r="J115" s="324" t="s">
        <v>133</v>
      </c>
      <c r="K115" s="322">
        <v>307</v>
      </c>
      <c r="L115" s="321" t="s">
        <v>55</v>
      </c>
      <c r="M115" s="321" t="s">
        <v>397</v>
      </c>
      <c r="N115" s="322"/>
      <c r="O115" s="321"/>
      <c r="P115" s="321"/>
      <c r="Q115" s="441" t="s">
        <v>451</v>
      </c>
      <c r="R115" s="312"/>
      <c r="S115" s="308"/>
      <c r="T115" s="308">
        <f t="shared" si="42"/>
        <v>200.3</v>
      </c>
      <c r="U115" s="308"/>
      <c r="V115" s="295" t="e">
        <f>VLOOKUP(A115,#REF!,27,0)</f>
        <v>#REF!</v>
      </c>
      <c r="W115" s="294" t="e">
        <f t="shared" si="40"/>
        <v>#REF!</v>
      </c>
      <c r="X115" s="305">
        <f>VLOOKUP(A115,'[179]TK1+2 dot3'!A$13:X$132,22,0)</f>
        <v>1</v>
      </c>
      <c r="Y115" s="319">
        <f t="shared" si="26"/>
        <v>0</v>
      </c>
      <c r="Z115" s="319">
        <f t="shared" si="27"/>
        <v>0</v>
      </c>
      <c r="AA115" s="319">
        <f t="shared" si="28"/>
        <v>1</v>
      </c>
      <c r="AB115" s="319">
        <f t="shared" si="29"/>
        <v>0</v>
      </c>
      <c r="AC115" s="319">
        <f t="shared" si="30"/>
        <v>0</v>
      </c>
      <c r="AD115" s="319">
        <f t="shared" si="31"/>
        <v>0</v>
      </c>
      <c r="AE115" s="319">
        <f t="shared" si="32"/>
        <v>0</v>
      </c>
      <c r="AG115" s="319">
        <f t="shared" si="33"/>
        <v>0</v>
      </c>
      <c r="AH115" s="319">
        <f t="shared" si="34"/>
        <v>0</v>
      </c>
      <c r="AI115" s="319">
        <f t="shared" si="35"/>
        <v>0</v>
      </c>
      <c r="AJ115" s="319">
        <f t="shared" si="36"/>
        <v>0</v>
      </c>
      <c r="AK115" s="319">
        <f t="shared" si="37"/>
        <v>0</v>
      </c>
      <c r="AL115" s="319">
        <f t="shared" si="38"/>
        <v>0</v>
      </c>
      <c r="AM115" s="319">
        <f t="shared" si="39"/>
        <v>0</v>
      </c>
    </row>
    <row r="116" spans="1:39" ht="15.6">
      <c r="A116" s="279" t="str">
        <f t="shared" si="25"/>
        <v>23..138</v>
      </c>
      <c r="B116" s="339">
        <f>IF(C116&lt;&gt;"",SUBTOTAL(103,$C$13:C116),"")</f>
        <v>104</v>
      </c>
      <c r="C116" s="329" t="s">
        <v>470</v>
      </c>
      <c r="D116" s="513" t="s">
        <v>162</v>
      </c>
      <c r="E116" s="517" t="s">
        <v>44</v>
      </c>
      <c r="F116" s="337">
        <v>753</v>
      </c>
      <c r="G116" s="337">
        <v>0</v>
      </c>
      <c r="H116" s="337">
        <v>718.4</v>
      </c>
      <c r="I116" s="336" t="s">
        <v>70</v>
      </c>
      <c r="J116" s="335">
        <v>138</v>
      </c>
      <c r="K116" s="334">
        <v>753</v>
      </c>
      <c r="L116" s="333" t="s">
        <v>44</v>
      </c>
      <c r="M116" s="510" t="s">
        <v>361</v>
      </c>
      <c r="N116" s="322">
        <f>F116+G116-K116</f>
        <v>0</v>
      </c>
      <c r="O116" s="321"/>
      <c r="P116" s="321" t="s">
        <v>473</v>
      </c>
      <c r="Q116" s="441" t="s">
        <v>451</v>
      </c>
      <c r="R116" s="312"/>
      <c r="S116" s="308"/>
      <c r="T116" s="308">
        <f t="shared" si="42"/>
        <v>718.4</v>
      </c>
      <c r="U116" s="308"/>
      <c r="V116" s="295" t="e">
        <f>VLOOKUP(A116,#REF!,27,0)</f>
        <v>#REF!</v>
      </c>
      <c r="W116" s="294" t="e">
        <f t="shared" si="40"/>
        <v>#REF!</v>
      </c>
      <c r="X116" s="305" t="str">
        <f>VLOOKUP(A116,'[179]TK1+2 dot3'!A$13:X$132,22,0)</f>
        <v>có GCN</v>
      </c>
      <c r="Y116" s="319">
        <f t="shared" si="26"/>
        <v>0</v>
      </c>
      <c r="Z116" s="319">
        <f t="shared" si="27"/>
        <v>0</v>
      </c>
      <c r="AA116" s="319">
        <f t="shared" si="28"/>
        <v>0</v>
      </c>
      <c r="AB116" s="319">
        <f t="shared" si="29"/>
        <v>1</v>
      </c>
      <c r="AC116" s="319">
        <f t="shared" si="30"/>
        <v>0</v>
      </c>
      <c r="AD116" s="319">
        <f t="shared" si="31"/>
        <v>0</v>
      </c>
      <c r="AE116" s="319">
        <f t="shared" si="32"/>
        <v>0</v>
      </c>
      <c r="AG116" s="319">
        <f t="shared" si="33"/>
        <v>0</v>
      </c>
      <c r="AH116" s="319">
        <f t="shared" si="34"/>
        <v>0</v>
      </c>
      <c r="AI116" s="319">
        <f t="shared" si="35"/>
        <v>0</v>
      </c>
      <c r="AJ116" s="319">
        <f t="shared" si="36"/>
        <v>0</v>
      </c>
      <c r="AK116" s="319">
        <f t="shared" si="37"/>
        <v>0</v>
      </c>
      <c r="AL116" s="319">
        <f t="shared" si="38"/>
        <v>0</v>
      </c>
      <c r="AM116" s="319">
        <f t="shared" si="39"/>
        <v>0</v>
      </c>
    </row>
    <row r="117" spans="1:39" ht="109.2">
      <c r="A117" s="279" t="str">
        <f t="shared" si="25"/>
        <v>23..139</v>
      </c>
      <c r="B117" s="339">
        <f>IF(C117&lt;&gt;"",SUBTOTAL(103,$C$13:C117),"")</f>
        <v>105</v>
      </c>
      <c r="C117" s="329" t="s">
        <v>441</v>
      </c>
      <c r="D117" s="513" t="s">
        <v>163</v>
      </c>
      <c r="E117" s="517" t="s">
        <v>44</v>
      </c>
      <c r="F117" s="337">
        <v>383</v>
      </c>
      <c r="G117" s="337">
        <v>0</v>
      </c>
      <c r="H117" s="337">
        <v>383</v>
      </c>
      <c r="I117" s="336" t="s">
        <v>70</v>
      </c>
      <c r="J117" s="335">
        <v>139</v>
      </c>
      <c r="K117" s="334">
        <v>383</v>
      </c>
      <c r="L117" s="333" t="s">
        <v>44</v>
      </c>
      <c r="M117" s="510" t="s">
        <v>362</v>
      </c>
      <c r="N117" s="322">
        <f>F117+G117-K117</f>
        <v>0</v>
      </c>
      <c r="O117" s="321"/>
      <c r="P117" s="321" t="s">
        <v>472</v>
      </c>
      <c r="Q117" s="441" t="s">
        <v>451</v>
      </c>
      <c r="R117" s="312"/>
      <c r="S117" s="308"/>
      <c r="T117" s="308">
        <f t="shared" si="42"/>
        <v>383</v>
      </c>
      <c r="U117" s="308"/>
      <c r="V117" s="295" t="e">
        <f>VLOOKUP(A117,#REF!,27,0)</f>
        <v>#REF!</v>
      </c>
      <c r="W117" s="294" t="e">
        <f t="shared" si="40"/>
        <v>#REF!</v>
      </c>
      <c r="X117" s="305" t="str">
        <f>VLOOKUP(A117,'[179]TK1+2 dot3'!A$13:X$132,22,0)</f>
        <v>có GCN</v>
      </c>
      <c r="Y117" s="319">
        <f t="shared" si="26"/>
        <v>0</v>
      </c>
      <c r="Z117" s="319">
        <f t="shared" si="27"/>
        <v>0</v>
      </c>
      <c r="AA117" s="319">
        <f t="shared" si="28"/>
        <v>1</v>
      </c>
      <c r="AB117" s="319">
        <f t="shared" si="29"/>
        <v>0</v>
      </c>
      <c r="AC117" s="319">
        <f t="shared" si="30"/>
        <v>0</v>
      </c>
      <c r="AD117" s="319">
        <f t="shared" si="31"/>
        <v>0</v>
      </c>
      <c r="AE117" s="319">
        <f t="shared" si="32"/>
        <v>0</v>
      </c>
      <c r="AG117" s="319">
        <f t="shared" si="33"/>
        <v>0</v>
      </c>
      <c r="AH117" s="319">
        <f t="shared" si="34"/>
        <v>0</v>
      </c>
      <c r="AI117" s="319">
        <f t="shared" si="35"/>
        <v>0</v>
      </c>
      <c r="AJ117" s="319">
        <f t="shared" si="36"/>
        <v>0</v>
      </c>
      <c r="AK117" s="319">
        <f t="shared" si="37"/>
        <v>0</v>
      </c>
      <c r="AL117" s="319">
        <f t="shared" si="38"/>
        <v>0</v>
      </c>
      <c r="AM117" s="319">
        <f t="shared" si="39"/>
        <v>0</v>
      </c>
    </row>
    <row r="118" spans="1:39" ht="46.8">
      <c r="A118" s="279" t="str">
        <f t="shared" si="25"/>
        <v>23..148</v>
      </c>
      <c r="B118" s="330">
        <f>IF(C118&lt;&gt;"",SUBTOTAL(103,$C$13:C118),"")</f>
        <v>106</v>
      </c>
      <c r="C118" s="329" t="s">
        <v>471</v>
      </c>
      <c r="D118" s="514">
        <v>148</v>
      </c>
      <c r="E118" s="519" t="s">
        <v>44</v>
      </c>
      <c r="F118" s="326">
        <v>1445</v>
      </c>
      <c r="G118" s="326">
        <v>0</v>
      </c>
      <c r="H118" s="326">
        <v>5.2</v>
      </c>
      <c r="I118" s="325">
        <v>23</v>
      </c>
      <c r="J118" s="324">
        <v>148</v>
      </c>
      <c r="K118" s="323">
        <v>1445</v>
      </c>
      <c r="L118" s="321" t="s">
        <v>44</v>
      </c>
      <c r="M118" s="321" t="s">
        <v>529</v>
      </c>
      <c r="N118" s="322">
        <f>F118+G118-K118</f>
        <v>0</v>
      </c>
      <c r="O118" s="321"/>
      <c r="P118" s="321"/>
      <c r="Q118" s="441" t="s">
        <v>451</v>
      </c>
      <c r="R118" s="331"/>
      <c r="S118" s="308"/>
      <c r="T118" s="308">
        <f>H118</f>
        <v>5.2</v>
      </c>
      <c r="U118" s="308"/>
      <c r="V118" s="295" t="e">
        <f>VLOOKUP(A118,#REF!,27,0)</f>
        <v>#REF!</v>
      </c>
      <c r="W118" s="294" t="e">
        <f t="shared" si="40"/>
        <v>#REF!</v>
      </c>
      <c r="X118" s="305">
        <f>VLOOKUP(A118,'[179]TK1+2 dot3'!A$13:X$132,22,0)</f>
        <v>0</v>
      </c>
      <c r="Y118" s="319">
        <f t="shared" si="26"/>
        <v>0</v>
      </c>
      <c r="Z118" s="319">
        <f t="shared" si="27"/>
        <v>0</v>
      </c>
      <c r="AA118" s="319">
        <f t="shared" si="28"/>
        <v>0</v>
      </c>
      <c r="AB118" s="319">
        <f t="shared" si="29"/>
        <v>0</v>
      </c>
      <c r="AC118" s="319">
        <f t="shared" si="30"/>
        <v>1</v>
      </c>
      <c r="AD118" s="319">
        <f t="shared" si="31"/>
        <v>0</v>
      </c>
      <c r="AE118" s="319">
        <f t="shared" si="32"/>
        <v>0</v>
      </c>
      <c r="AG118" s="319">
        <f t="shared" si="33"/>
        <v>0</v>
      </c>
      <c r="AH118" s="319">
        <f t="shared" si="34"/>
        <v>0</v>
      </c>
      <c r="AI118" s="319">
        <f t="shared" si="35"/>
        <v>0</v>
      </c>
      <c r="AJ118" s="319">
        <f t="shared" si="36"/>
        <v>0</v>
      </c>
      <c r="AK118" s="319">
        <f t="shared" si="37"/>
        <v>0</v>
      </c>
      <c r="AL118" s="319">
        <f t="shared" si="38"/>
        <v>0</v>
      </c>
      <c r="AM118" s="319">
        <f t="shared" si="39"/>
        <v>0</v>
      </c>
    </row>
    <row r="119" spans="1:39" ht="15.6">
      <c r="A119" s="279" t="str">
        <f t="shared" si="25"/>
        <v>23..677</v>
      </c>
      <c r="B119" s="330">
        <f>IF(C119&lt;&gt;"",SUBTOTAL(103,$C$13:C119),"")</f>
        <v>107</v>
      </c>
      <c r="C119" s="329" t="s">
        <v>377</v>
      </c>
      <c r="D119" s="325" t="s">
        <v>100</v>
      </c>
      <c r="E119" s="522" t="s">
        <v>55</v>
      </c>
      <c r="F119" s="326">
        <v>0</v>
      </c>
      <c r="G119" s="326">
        <v>881</v>
      </c>
      <c r="H119" s="326">
        <v>328.5</v>
      </c>
      <c r="I119" s="325" t="s">
        <v>70</v>
      </c>
      <c r="J119" s="324" t="s">
        <v>1</v>
      </c>
      <c r="K119" s="323"/>
      <c r="L119" s="321"/>
      <c r="M119" s="321" t="s">
        <v>397</v>
      </c>
      <c r="N119" s="322"/>
      <c r="O119" s="321"/>
      <c r="P119" s="321"/>
      <c r="Q119" s="441" t="s">
        <v>451</v>
      </c>
      <c r="R119" s="312"/>
      <c r="S119" s="308"/>
      <c r="T119" s="308">
        <f>H119</f>
        <v>328.5</v>
      </c>
      <c r="U119" s="308" t="s">
        <v>525</v>
      </c>
      <c r="V119" s="295" t="e">
        <f>VLOOKUP(A119,#REF!,27,0)</f>
        <v>#REF!</v>
      </c>
      <c r="W119" s="294" t="e">
        <f t="shared" si="40"/>
        <v>#REF!</v>
      </c>
      <c r="X119" s="305">
        <f>VLOOKUP(A119,'[179]TK1+2 dot3'!A$13:X$132,22,0)</f>
        <v>1</v>
      </c>
      <c r="Y119" s="319">
        <f t="shared" si="26"/>
        <v>0</v>
      </c>
      <c r="Z119" s="319">
        <f t="shared" si="27"/>
        <v>0</v>
      </c>
      <c r="AA119" s="319">
        <f t="shared" si="28"/>
        <v>0</v>
      </c>
      <c r="AB119" s="319">
        <f t="shared" si="29"/>
        <v>0</v>
      </c>
      <c r="AC119" s="319">
        <f t="shared" si="30"/>
        <v>0</v>
      </c>
      <c r="AD119" s="319">
        <f t="shared" si="31"/>
        <v>0</v>
      </c>
      <c r="AE119" s="319">
        <f t="shared" si="32"/>
        <v>0</v>
      </c>
      <c r="AG119" s="319">
        <f t="shared" si="33"/>
        <v>0</v>
      </c>
      <c r="AH119" s="319">
        <f t="shared" si="34"/>
        <v>0</v>
      </c>
      <c r="AI119" s="319">
        <f t="shared" si="35"/>
        <v>0</v>
      </c>
      <c r="AJ119" s="319">
        <f t="shared" si="36"/>
        <v>1</v>
      </c>
      <c r="AK119" s="319">
        <f t="shared" si="37"/>
        <v>0</v>
      </c>
      <c r="AL119" s="319">
        <f t="shared" si="38"/>
        <v>0</v>
      </c>
      <c r="AM119" s="319">
        <f t="shared" si="39"/>
        <v>0</v>
      </c>
    </row>
    <row r="120" spans="1:39" ht="15.6">
      <c r="A120" s="279" t="str">
        <f t="shared" si="25"/>
        <v>23..682</v>
      </c>
      <c r="B120" s="330">
        <f>IF(C120&lt;&gt;"",SUBTOTAL(103,$C$13:C120),"")</f>
        <v>108</v>
      </c>
      <c r="C120" s="329" t="s">
        <v>377</v>
      </c>
      <c r="D120" s="325">
        <v>682</v>
      </c>
      <c r="E120" s="522" t="s">
        <v>55</v>
      </c>
      <c r="F120" s="327">
        <v>0</v>
      </c>
      <c r="G120" s="327">
        <v>269</v>
      </c>
      <c r="H120" s="326">
        <v>269</v>
      </c>
      <c r="I120" s="325">
        <v>23</v>
      </c>
      <c r="J120" s="324">
        <v>1</v>
      </c>
      <c r="K120" s="440"/>
      <c r="L120" s="440"/>
      <c r="M120" s="321" t="s">
        <v>397</v>
      </c>
      <c r="N120" s="322"/>
      <c r="O120" s="321"/>
      <c r="P120" s="321"/>
      <c r="Q120" s="441" t="s">
        <v>451</v>
      </c>
      <c r="R120" s="312"/>
      <c r="S120" s="308"/>
      <c r="T120" s="308">
        <f>H120</f>
        <v>269</v>
      </c>
      <c r="U120" s="308"/>
      <c r="V120" s="295" t="e">
        <f>VLOOKUP(A120,#REF!,27,0)</f>
        <v>#REF!</v>
      </c>
      <c r="W120" s="294" t="e">
        <f t="shared" si="40"/>
        <v>#REF!</v>
      </c>
      <c r="X120" s="305">
        <f>VLOOKUP(A120,'[179]TK1+2 dot3'!A$13:X$132,22,0)</f>
        <v>1</v>
      </c>
      <c r="Y120" s="319"/>
      <c r="Z120" s="319"/>
      <c r="AA120" s="319"/>
      <c r="AB120" s="319"/>
      <c r="AC120" s="319"/>
      <c r="AD120" s="319"/>
      <c r="AE120" s="319"/>
      <c r="AG120" s="319">
        <f t="shared" si="33"/>
        <v>0</v>
      </c>
      <c r="AH120" s="319">
        <f t="shared" si="34"/>
        <v>1</v>
      </c>
      <c r="AI120" s="319">
        <f t="shared" si="35"/>
        <v>0</v>
      </c>
      <c r="AJ120" s="319">
        <f t="shared" si="36"/>
        <v>0</v>
      </c>
      <c r="AK120" s="319">
        <f t="shared" si="37"/>
        <v>0</v>
      </c>
      <c r="AL120" s="319">
        <f t="shared" si="38"/>
        <v>0</v>
      </c>
      <c r="AM120" s="319">
        <f t="shared" si="39"/>
        <v>0</v>
      </c>
    </row>
    <row r="121" spans="1:39" s="444" customFormat="1" ht="93.6">
      <c r="A121" s="444" t="str">
        <f t="shared" si="25"/>
        <v>23..222</v>
      </c>
      <c r="B121" s="445">
        <f>IF(C121&lt;&gt;"",SUBTOTAL(103,$C$13:C121),"")</f>
        <v>109</v>
      </c>
      <c r="C121" s="446" t="s">
        <v>442</v>
      </c>
      <c r="D121" s="515" t="s">
        <v>222</v>
      </c>
      <c r="E121" s="518" t="s">
        <v>44</v>
      </c>
      <c r="F121" s="448">
        <v>798</v>
      </c>
      <c r="G121" s="448">
        <v>0</v>
      </c>
      <c r="H121" s="448">
        <v>599.9</v>
      </c>
      <c r="I121" s="447" t="s">
        <v>70</v>
      </c>
      <c r="J121" s="449" t="s">
        <v>222</v>
      </c>
      <c r="K121" s="450">
        <v>798</v>
      </c>
      <c r="L121" s="449" t="s">
        <v>44</v>
      </c>
      <c r="M121" s="422" t="s">
        <v>365</v>
      </c>
      <c r="N121" s="451">
        <v>-198.10000000000002</v>
      </c>
      <c r="O121" s="452"/>
      <c r="P121" s="423" t="s">
        <v>499</v>
      </c>
      <c r="Q121" s="453" t="s">
        <v>495</v>
      </c>
      <c r="R121" s="454"/>
      <c r="S121" s="455"/>
      <c r="T121" s="308">
        <f t="shared" ref="T121:T134" si="43">H121</f>
        <v>599.9</v>
      </c>
      <c r="U121" s="308"/>
      <c r="V121" s="456"/>
      <c r="W121" s="456" t="e">
        <f>VLOOKUP(A121,#REF!,3,0)</f>
        <v>#REF!</v>
      </c>
      <c r="X121" s="305">
        <f>VLOOKUP(A121,'[179]TK1+2 dot3'!A$13:X$132,22,0)</f>
        <v>0</v>
      </c>
      <c r="Y121" s="457">
        <f t="shared" ref="Y121:Y134" si="44">IF(AND($F121&gt;0,$F121&lt;=100),1,0)</f>
        <v>0</v>
      </c>
      <c r="Z121" s="457">
        <f t="shared" ref="Z121:Z134" si="45">IF(AND($F121&gt;100,$F121&lt;=300),1,0)</f>
        <v>0</v>
      </c>
      <c r="AA121" s="457">
        <f t="shared" ref="AA121:AA134" si="46">IF(AND($F121&gt;300,$F121&lt;=500),1,0)</f>
        <v>0</v>
      </c>
      <c r="AB121" s="457">
        <f t="shared" ref="AB121:AB134" si="47">IF(AND($F121&gt;500,$F121&lt;=1000),1,0)</f>
        <v>1</v>
      </c>
      <c r="AC121" s="457">
        <f t="shared" ref="AC121:AC134" si="48">IF(AND($F121&gt;1000,$F121&lt;=3000),1,0)</f>
        <v>0</v>
      </c>
      <c r="AD121" s="457">
        <f t="shared" ref="AD121:AD134" si="49">IF(AND($F121&gt;3000,$F121&lt;=10000),1,0)</f>
        <v>0</v>
      </c>
      <c r="AE121" s="457">
        <f t="shared" ref="AE121:AE134" si="50">IF(AND($F121&gt;10000,$F121&lt;=100000),1,0)</f>
        <v>0</v>
      </c>
      <c r="AG121" s="457">
        <f t="shared" si="33"/>
        <v>0</v>
      </c>
      <c r="AH121" s="457">
        <f t="shared" si="34"/>
        <v>0</v>
      </c>
      <c r="AI121" s="457">
        <f t="shared" si="35"/>
        <v>0</v>
      </c>
      <c r="AJ121" s="457">
        <f t="shared" si="36"/>
        <v>0</v>
      </c>
      <c r="AK121" s="457">
        <f t="shared" si="37"/>
        <v>0</v>
      </c>
      <c r="AL121" s="457">
        <f t="shared" si="38"/>
        <v>0</v>
      </c>
      <c r="AM121" s="457">
        <f t="shared" si="39"/>
        <v>0</v>
      </c>
    </row>
    <row r="122" spans="1:39" s="444" customFormat="1" ht="93.6">
      <c r="A122" s="444" t="str">
        <f t="shared" si="25"/>
        <v>23..223</v>
      </c>
      <c r="B122" s="445">
        <f>IF(C122&lt;&gt;"",SUBTOTAL(103,$C$13:C122),"")</f>
        <v>110</v>
      </c>
      <c r="C122" s="446" t="s">
        <v>442</v>
      </c>
      <c r="D122" s="447" t="s">
        <v>177</v>
      </c>
      <c r="E122" s="518" t="s">
        <v>44</v>
      </c>
      <c r="F122" s="448">
        <v>729</v>
      </c>
      <c r="G122" s="448">
        <v>0</v>
      </c>
      <c r="H122" s="448">
        <v>445.3</v>
      </c>
      <c r="I122" s="447" t="s">
        <v>70</v>
      </c>
      <c r="J122" s="449" t="s">
        <v>177</v>
      </c>
      <c r="K122" s="450">
        <v>729</v>
      </c>
      <c r="L122" s="449" t="s">
        <v>44</v>
      </c>
      <c r="M122" s="422" t="s">
        <v>366</v>
      </c>
      <c r="N122" s="451">
        <v>-283.7</v>
      </c>
      <c r="O122" s="452"/>
      <c r="P122" s="423" t="s">
        <v>499</v>
      </c>
      <c r="Q122" s="453" t="s">
        <v>495</v>
      </c>
      <c r="R122" s="454"/>
      <c r="S122" s="455"/>
      <c r="T122" s="308">
        <f t="shared" si="43"/>
        <v>445.3</v>
      </c>
      <c r="U122" s="308"/>
      <c r="V122" s="456"/>
      <c r="W122" s="456" t="e">
        <f>VLOOKUP(A122,#REF!,3,0)</f>
        <v>#REF!</v>
      </c>
      <c r="X122" s="305">
        <f>VLOOKUP(A122,'[179]TK1+2 dot3'!A$13:X$132,22,0)</f>
        <v>0</v>
      </c>
      <c r="Y122" s="457">
        <f t="shared" si="44"/>
        <v>0</v>
      </c>
      <c r="Z122" s="457">
        <f t="shared" si="45"/>
        <v>0</v>
      </c>
      <c r="AA122" s="457">
        <f t="shared" si="46"/>
        <v>0</v>
      </c>
      <c r="AB122" s="457">
        <f t="shared" si="47"/>
        <v>1</v>
      </c>
      <c r="AC122" s="457">
        <f t="shared" si="48"/>
        <v>0</v>
      </c>
      <c r="AD122" s="457">
        <f t="shared" si="49"/>
        <v>0</v>
      </c>
      <c r="AE122" s="457">
        <f t="shared" si="50"/>
        <v>0</v>
      </c>
      <c r="AG122" s="457">
        <f t="shared" si="33"/>
        <v>0</v>
      </c>
      <c r="AH122" s="457">
        <f t="shared" si="34"/>
        <v>0</v>
      </c>
      <c r="AI122" s="457">
        <f t="shared" si="35"/>
        <v>0</v>
      </c>
      <c r="AJ122" s="457">
        <f t="shared" si="36"/>
        <v>0</v>
      </c>
      <c r="AK122" s="457">
        <f t="shared" si="37"/>
        <v>0</v>
      </c>
      <c r="AL122" s="457">
        <f t="shared" si="38"/>
        <v>0</v>
      </c>
      <c r="AM122" s="457">
        <f t="shared" si="39"/>
        <v>0</v>
      </c>
    </row>
    <row r="123" spans="1:39" s="444" customFormat="1" ht="15.6">
      <c r="A123" s="444" t="str">
        <f t="shared" si="25"/>
        <v>23..256</v>
      </c>
      <c r="B123" s="458">
        <f>IF(C123&lt;&gt;"",SUBTOTAL(103,$C$13:C123),"")</f>
        <v>111</v>
      </c>
      <c r="C123" s="446" t="s">
        <v>377</v>
      </c>
      <c r="D123" s="459" t="s">
        <v>240</v>
      </c>
      <c r="E123" s="523" t="s">
        <v>64</v>
      </c>
      <c r="F123" s="460">
        <v>382</v>
      </c>
      <c r="G123" s="460">
        <v>0</v>
      </c>
      <c r="H123" s="460">
        <v>382</v>
      </c>
      <c r="I123" s="459" t="s">
        <v>70</v>
      </c>
      <c r="J123" s="461" t="s">
        <v>240</v>
      </c>
      <c r="K123" s="462">
        <v>382</v>
      </c>
      <c r="L123" s="461" t="s">
        <v>64</v>
      </c>
      <c r="M123" s="423" t="s">
        <v>397</v>
      </c>
      <c r="N123" s="451">
        <v>382</v>
      </c>
      <c r="O123" s="452"/>
      <c r="P123" s="423" t="s">
        <v>369</v>
      </c>
      <c r="Q123" s="453" t="s">
        <v>495</v>
      </c>
      <c r="R123" s="463"/>
      <c r="S123" s="464"/>
      <c r="T123" s="308">
        <f t="shared" si="43"/>
        <v>382</v>
      </c>
      <c r="U123" s="308"/>
      <c r="V123" s="456"/>
      <c r="W123" s="456" t="e">
        <f>VLOOKUP(A123,#REF!,3,0)</f>
        <v>#REF!</v>
      </c>
      <c r="X123" s="305">
        <f>VLOOKUP(A123,'[179]TK1+2 dot3'!A$13:X$132,22,0)</f>
        <v>1</v>
      </c>
      <c r="Y123" s="457">
        <f t="shared" si="44"/>
        <v>0</v>
      </c>
      <c r="Z123" s="457">
        <f t="shared" si="45"/>
        <v>0</v>
      </c>
      <c r="AA123" s="457">
        <f t="shared" si="46"/>
        <v>1</v>
      </c>
      <c r="AB123" s="457">
        <f t="shared" si="47"/>
        <v>0</v>
      </c>
      <c r="AC123" s="457">
        <f t="shared" si="48"/>
        <v>0</v>
      </c>
      <c r="AD123" s="457">
        <f t="shared" si="49"/>
        <v>0</v>
      </c>
      <c r="AE123" s="457">
        <f t="shared" si="50"/>
        <v>0</v>
      </c>
      <c r="AG123" s="457">
        <f t="shared" si="33"/>
        <v>0</v>
      </c>
      <c r="AH123" s="457">
        <f t="shared" si="34"/>
        <v>0</v>
      </c>
      <c r="AI123" s="457">
        <f t="shared" si="35"/>
        <v>0</v>
      </c>
      <c r="AJ123" s="457">
        <f t="shared" si="36"/>
        <v>0</v>
      </c>
      <c r="AK123" s="457">
        <f t="shared" si="37"/>
        <v>0</v>
      </c>
      <c r="AL123" s="457">
        <f t="shared" si="38"/>
        <v>0</v>
      </c>
      <c r="AM123" s="457">
        <f t="shared" si="39"/>
        <v>0</v>
      </c>
    </row>
    <row r="124" spans="1:39" s="444" customFormat="1" ht="15.6">
      <c r="A124" s="444" t="str">
        <f t="shared" si="25"/>
        <v>23..257</v>
      </c>
      <c r="B124" s="458">
        <f>IF(C124&lt;&gt;"",SUBTOTAL(103,$C$13:C124),"")</f>
        <v>112</v>
      </c>
      <c r="C124" s="446" t="s">
        <v>377</v>
      </c>
      <c r="D124" s="459" t="s">
        <v>241</v>
      </c>
      <c r="E124" s="523" t="s">
        <v>44</v>
      </c>
      <c r="F124" s="460">
        <v>644</v>
      </c>
      <c r="G124" s="460">
        <v>0</v>
      </c>
      <c r="H124" s="460">
        <v>644</v>
      </c>
      <c r="I124" s="459" t="s">
        <v>70</v>
      </c>
      <c r="J124" s="461" t="s">
        <v>241</v>
      </c>
      <c r="K124" s="462">
        <v>644</v>
      </c>
      <c r="L124" s="461" t="s">
        <v>44</v>
      </c>
      <c r="M124" s="423" t="s">
        <v>397</v>
      </c>
      <c r="N124" s="451">
        <v>644</v>
      </c>
      <c r="O124" s="452"/>
      <c r="P124" s="423" t="s">
        <v>326</v>
      </c>
      <c r="Q124" s="453" t="s">
        <v>495</v>
      </c>
      <c r="R124" s="463"/>
      <c r="S124" s="464"/>
      <c r="T124" s="308">
        <f t="shared" si="43"/>
        <v>644</v>
      </c>
      <c r="U124" s="308"/>
      <c r="V124" s="456"/>
      <c r="W124" s="456" t="e">
        <f>VLOOKUP(A124,#REF!,3,0)</f>
        <v>#REF!</v>
      </c>
      <c r="X124" s="305">
        <f>VLOOKUP(A124,'[179]TK1+2 dot3'!A$13:X$132,22,0)</f>
        <v>1</v>
      </c>
      <c r="Y124" s="457">
        <f t="shared" si="44"/>
        <v>0</v>
      </c>
      <c r="Z124" s="457">
        <f t="shared" si="45"/>
        <v>0</v>
      </c>
      <c r="AA124" s="457">
        <f t="shared" si="46"/>
        <v>0</v>
      </c>
      <c r="AB124" s="457">
        <f t="shared" si="47"/>
        <v>1</v>
      </c>
      <c r="AC124" s="457">
        <f t="shared" si="48"/>
        <v>0</v>
      </c>
      <c r="AD124" s="457">
        <f t="shared" si="49"/>
        <v>0</v>
      </c>
      <c r="AE124" s="457">
        <f t="shared" si="50"/>
        <v>0</v>
      </c>
      <c r="AG124" s="457">
        <f t="shared" si="33"/>
        <v>0</v>
      </c>
      <c r="AH124" s="457">
        <f t="shared" si="34"/>
        <v>0</v>
      </c>
      <c r="AI124" s="457">
        <f t="shared" si="35"/>
        <v>0</v>
      </c>
      <c r="AJ124" s="457">
        <f t="shared" si="36"/>
        <v>0</v>
      </c>
      <c r="AK124" s="457">
        <f t="shared" si="37"/>
        <v>0</v>
      </c>
      <c r="AL124" s="457">
        <f t="shared" si="38"/>
        <v>0</v>
      </c>
      <c r="AM124" s="457">
        <f t="shared" si="39"/>
        <v>0</v>
      </c>
    </row>
    <row r="125" spans="1:39" s="444" customFormat="1" ht="15.6">
      <c r="A125" s="444" t="str">
        <f t="shared" si="25"/>
        <v>23..272</v>
      </c>
      <c r="B125" s="458">
        <f>IF(C125&lt;&gt;"",SUBTOTAL(103,$C$13:C125),"")</f>
        <v>113</v>
      </c>
      <c r="C125" s="446" t="s">
        <v>377</v>
      </c>
      <c r="D125" s="459" t="s">
        <v>253</v>
      </c>
      <c r="E125" s="523" t="s">
        <v>64</v>
      </c>
      <c r="F125" s="460">
        <v>374</v>
      </c>
      <c r="G125" s="460">
        <v>0</v>
      </c>
      <c r="H125" s="460">
        <v>173.1</v>
      </c>
      <c r="I125" s="459" t="s">
        <v>70</v>
      </c>
      <c r="J125" s="461" t="s">
        <v>253</v>
      </c>
      <c r="K125" s="462">
        <v>374</v>
      </c>
      <c r="L125" s="461" t="s">
        <v>64</v>
      </c>
      <c r="M125" s="423" t="s">
        <v>397</v>
      </c>
      <c r="N125" s="451">
        <v>173.1</v>
      </c>
      <c r="O125" s="452"/>
      <c r="P125" s="423" t="s">
        <v>498</v>
      </c>
      <c r="Q125" s="453" t="s">
        <v>495</v>
      </c>
      <c r="R125" s="463"/>
      <c r="S125" s="464"/>
      <c r="T125" s="308">
        <f t="shared" si="43"/>
        <v>173.1</v>
      </c>
      <c r="U125" s="308"/>
      <c r="V125" s="456"/>
      <c r="W125" s="456" t="e">
        <f>VLOOKUP(A125,#REF!,3,0)</f>
        <v>#REF!</v>
      </c>
      <c r="X125" s="305">
        <f>VLOOKUP(A125,'[179]TK1+2 dot3'!A$13:X$132,22,0)</f>
        <v>1</v>
      </c>
      <c r="Y125" s="457">
        <f t="shared" si="44"/>
        <v>0</v>
      </c>
      <c r="Z125" s="457">
        <f t="shared" si="45"/>
        <v>0</v>
      </c>
      <c r="AA125" s="457">
        <f t="shared" si="46"/>
        <v>1</v>
      </c>
      <c r="AB125" s="457">
        <f t="shared" si="47"/>
        <v>0</v>
      </c>
      <c r="AC125" s="457">
        <f t="shared" si="48"/>
        <v>0</v>
      </c>
      <c r="AD125" s="457">
        <f t="shared" si="49"/>
        <v>0</v>
      </c>
      <c r="AE125" s="457">
        <f t="shared" si="50"/>
        <v>0</v>
      </c>
      <c r="AG125" s="457">
        <f t="shared" si="33"/>
        <v>0</v>
      </c>
      <c r="AH125" s="457">
        <f t="shared" si="34"/>
        <v>0</v>
      </c>
      <c r="AI125" s="457">
        <f t="shared" si="35"/>
        <v>0</v>
      </c>
      <c r="AJ125" s="457">
        <f t="shared" si="36"/>
        <v>0</v>
      </c>
      <c r="AK125" s="457">
        <f t="shared" si="37"/>
        <v>0</v>
      </c>
      <c r="AL125" s="457">
        <f t="shared" si="38"/>
        <v>0</v>
      </c>
      <c r="AM125" s="457">
        <f t="shared" si="39"/>
        <v>0</v>
      </c>
    </row>
    <row r="126" spans="1:39" s="444" customFormat="1" ht="46.8">
      <c r="A126" s="444" t="str">
        <f t="shared" si="25"/>
        <v>23..324</v>
      </c>
      <c r="B126" s="445">
        <f>IF(C126&lt;&gt;"",SUBTOTAL(103,$C$13:C126),"")</f>
        <v>114</v>
      </c>
      <c r="C126" s="446" t="s">
        <v>448</v>
      </c>
      <c r="D126" s="447" t="s">
        <v>287</v>
      </c>
      <c r="E126" s="518" t="s">
        <v>55</v>
      </c>
      <c r="F126" s="448">
        <v>2465</v>
      </c>
      <c r="G126" s="448">
        <v>0</v>
      </c>
      <c r="H126" s="448">
        <v>865.1</v>
      </c>
      <c r="I126" s="447" t="s">
        <v>70</v>
      </c>
      <c r="J126" s="449" t="s">
        <v>287</v>
      </c>
      <c r="K126" s="450">
        <v>2465</v>
      </c>
      <c r="L126" s="449" t="s">
        <v>55</v>
      </c>
      <c r="M126" s="422" t="s">
        <v>435</v>
      </c>
      <c r="N126" s="451">
        <v>865.1</v>
      </c>
      <c r="O126" s="452"/>
      <c r="P126" s="423" t="s">
        <v>371</v>
      </c>
      <c r="Q126" s="453" t="s">
        <v>495</v>
      </c>
      <c r="R126" s="454"/>
      <c r="S126" s="455"/>
      <c r="T126" s="308">
        <f t="shared" si="43"/>
        <v>865.1</v>
      </c>
      <c r="U126" s="308" t="s">
        <v>525</v>
      </c>
      <c r="V126" s="456"/>
      <c r="W126" s="456" t="e">
        <f>VLOOKUP(A126,#REF!,3,0)</f>
        <v>#REF!</v>
      </c>
      <c r="X126" s="305">
        <f>VLOOKUP(A126,'[179]TK1+2 dot3'!A$13:X$132,22,0)</f>
        <v>0</v>
      </c>
      <c r="Y126" s="457">
        <f t="shared" si="44"/>
        <v>0</v>
      </c>
      <c r="Z126" s="457">
        <f t="shared" si="45"/>
        <v>0</v>
      </c>
      <c r="AA126" s="457">
        <f t="shared" si="46"/>
        <v>0</v>
      </c>
      <c r="AB126" s="457">
        <f t="shared" si="47"/>
        <v>0</v>
      </c>
      <c r="AC126" s="457">
        <f t="shared" si="48"/>
        <v>1</v>
      </c>
      <c r="AD126" s="457">
        <f t="shared" si="49"/>
        <v>0</v>
      </c>
      <c r="AE126" s="457">
        <f t="shared" si="50"/>
        <v>0</v>
      </c>
      <c r="AG126" s="457">
        <f t="shared" si="33"/>
        <v>0</v>
      </c>
      <c r="AH126" s="457">
        <f t="shared" si="34"/>
        <v>0</v>
      </c>
      <c r="AI126" s="457">
        <f t="shared" si="35"/>
        <v>0</v>
      </c>
      <c r="AJ126" s="457">
        <f t="shared" si="36"/>
        <v>0</v>
      </c>
      <c r="AK126" s="457">
        <f t="shared" si="37"/>
        <v>0</v>
      </c>
      <c r="AL126" s="457">
        <f t="shared" si="38"/>
        <v>0</v>
      </c>
      <c r="AM126" s="457">
        <f t="shared" si="39"/>
        <v>0</v>
      </c>
    </row>
    <row r="127" spans="1:39" s="444" customFormat="1" ht="15.6">
      <c r="A127" s="444" t="str">
        <f t="shared" si="25"/>
        <v>23..397</v>
      </c>
      <c r="B127" s="458">
        <f>IF(C127&lt;&gt;"",SUBTOTAL(103,$C$13:C127),"")</f>
        <v>115</v>
      </c>
      <c r="C127" s="446" t="s">
        <v>377</v>
      </c>
      <c r="D127" s="459" t="s">
        <v>208</v>
      </c>
      <c r="E127" s="523" t="s">
        <v>64</v>
      </c>
      <c r="F127" s="460">
        <v>191</v>
      </c>
      <c r="G127" s="460">
        <v>0</v>
      </c>
      <c r="H127" s="460">
        <v>191</v>
      </c>
      <c r="I127" s="459" t="s">
        <v>70</v>
      </c>
      <c r="J127" s="461" t="s">
        <v>208</v>
      </c>
      <c r="K127" s="462">
        <v>191</v>
      </c>
      <c r="L127" s="461" t="s">
        <v>64</v>
      </c>
      <c r="M127" s="423" t="s">
        <v>397</v>
      </c>
      <c r="N127" s="451">
        <v>191</v>
      </c>
      <c r="O127" s="452"/>
      <c r="P127" s="423" t="s">
        <v>372</v>
      </c>
      <c r="Q127" s="453" t="s">
        <v>495</v>
      </c>
      <c r="R127" s="463"/>
      <c r="S127" s="464"/>
      <c r="T127" s="308">
        <f t="shared" si="43"/>
        <v>191</v>
      </c>
      <c r="U127" s="308"/>
      <c r="V127" s="456"/>
      <c r="W127" s="456" t="e">
        <f>VLOOKUP(A127,#REF!,3,0)</f>
        <v>#REF!</v>
      </c>
      <c r="X127" s="305">
        <f>VLOOKUP(A127,'[179]TK1+2 dot3'!A$13:X$132,22,0)</f>
        <v>1</v>
      </c>
      <c r="Y127" s="457">
        <f t="shared" si="44"/>
        <v>0</v>
      </c>
      <c r="Z127" s="457">
        <f t="shared" si="45"/>
        <v>1</v>
      </c>
      <c r="AA127" s="457">
        <f t="shared" si="46"/>
        <v>0</v>
      </c>
      <c r="AB127" s="457">
        <f t="shared" si="47"/>
        <v>0</v>
      </c>
      <c r="AC127" s="457">
        <f t="shared" si="48"/>
        <v>0</v>
      </c>
      <c r="AD127" s="457">
        <f t="shared" si="49"/>
        <v>0</v>
      </c>
      <c r="AE127" s="457">
        <f t="shared" si="50"/>
        <v>0</v>
      </c>
      <c r="AG127" s="457">
        <f t="shared" si="33"/>
        <v>0</v>
      </c>
      <c r="AH127" s="457">
        <f t="shared" si="34"/>
        <v>0</v>
      </c>
      <c r="AI127" s="457">
        <f t="shared" si="35"/>
        <v>0</v>
      </c>
      <c r="AJ127" s="457">
        <f t="shared" si="36"/>
        <v>0</v>
      </c>
      <c r="AK127" s="457">
        <f t="shared" si="37"/>
        <v>0</v>
      </c>
      <c r="AL127" s="457">
        <f t="shared" si="38"/>
        <v>0</v>
      </c>
      <c r="AM127" s="457">
        <f t="shared" si="39"/>
        <v>0</v>
      </c>
    </row>
    <row r="128" spans="1:39" s="444" customFormat="1" ht="93.6">
      <c r="A128" s="444" t="str">
        <f t="shared" si="25"/>
        <v>23..550</v>
      </c>
      <c r="B128" s="445">
        <f>IF(C128&lt;&gt;"",SUBTOTAL(103,$C$13:C128),"")</f>
        <v>116</v>
      </c>
      <c r="C128" s="446" t="s">
        <v>443</v>
      </c>
      <c r="D128" s="515" t="s">
        <v>293</v>
      </c>
      <c r="E128" s="518" t="s">
        <v>68</v>
      </c>
      <c r="F128" s="448">
        <v>18241</v>
      </c>
      <c r="G128" s="448">
        <v>0</v>
      </c>
      <c r="H128" s="448">
        <v>2870.5</v>
      </c>
      <c r="I128" s="447">
        <v>23</v>
      </c>
      <c r="J128" s="449">
        <v>9</v>
      </c>
      <c r="K128" s="450">
        <v>18241</v>
      </c>
      <c r="L128" s="449" t="s">
        <v>68</v>
      </c>
      <c r="M128" s="512" t="s">
        <v>373</v>
      </c>
      <c r="N128" s="451">
        <v>-15370.5</v>
      </c>
      <c r="O128" s="452"/>
      <c r="P128" s="423" t="s">
        <v>497</v>
      </c>
      <c r="Q128" s="453" t="s">
        <v>495</v>
      </c>
      <c r="R128" s="454"/>
      <c r="S128" s="455"/>
      <c r="T128" s="308">
        <f t="shared" si="43"/>
        <v>2870.5</v>
      </c>
      <c r="U128" s="308"/>
      <c r="V128" s="456" t="s">
        <v>394</v>
      </c>
      <c r="W128" s="456" t="e">
        <f>VLOOKUP(A128,#REF!,3,0)</f>
        <v>#REF!</v>
      </c>
      <c r="X128" s="305" t="str">
        <f>VLOOKUP(A128,'[179]TK1+2 dot3'!A$13:X$132,22,0)</f>
        <v>có GCN</v>
      </c>
      <c r="Y128" s="457">
        <f t="shared" si="44"/>
        <v>0</v>
      </c>
      <c r="Z128" s="457">
        <f t="shared" si="45"/>
        <v>0</v>
      </c>
      <c r="AA128" s="457">
        <f t="shared" si="46"/>
        <v>0</v>
      </c>
      <c r="AB128" s="457">
        <f t="shared" si="47"/>
        <v>0</v>
      </c>
      <c r="AC128" s="457">
        <f t="shared" si="48"/>
        <v>0</v>
      </c>
      <c r="AD128" s="457">
        <f t="shared" si="49"/>
        <v>0</v>
      </c>
      <c r="AE128" s="457">
        <f t="shared" si="50"/>
        <v>1</v>
      </c>
      <c r="AG128" s="457">
        <f t="shared" si="33"/>
        <v>0</v>
      </c>
      <c r="AH128" s="457">
        <f t="shared" si="34"/>
        <v>0</v>
      </c>
      <c r="AI128" s="457">
        <f t="shared" si="35"/>
        <v>0</v>
      </c>
      <c r="AJ128" s="457">
        <f t="shared" si="36"/>
        <v>0</v>
      </c>
      <c r="AK128" s="457">
        <f t="shared" si="37"/>
        <v>0</v>
      </c>
      <c r="AL128" s="457">
        <f t="shared" si="38"/>
        <v>0</v>
      </c>
      <c r="AM128" s="457">
        <f t="shared" si="39"/>
        <v>0</v>
      </c>
    </row>
    <row r="129" spans="1:39" s="444" customFormat="1" ht="15.6">
      <c r="A129" s="444" t="str">
        <f t="shared" si="25"/>
        <v>23..560</v>
      </c>
      <c r="B129" s="458">
        <f>IF(C129&lt;&gt;"",SUBTOTAL(103,$C$13:C129),"")</f>
        <v>117</v>
      </c>
      <c r="C129" s="446" t="s">
        <v>377</v>
      </c>
      <c r="D129" s="459" t="s">
        <v>227</v>
      </c>
      <c r="E129" s="523" t="s">
        <v>68</v>
      </c>
      <c r="F129" s="460">
        <v>8030</v>
      </c>
      <c r="G129" s="460">
        <v>0</v>
      </c>
      <c r="H129" s="460">
        <v>5748.3</v>
      </c>
      <c r="I129" s="459" t="s">
        <v>70</v>
      </c>
      <c r="J129" s="461" t="s">
        <v>227</v>
      </c>
      <c r="K129" s="462">
        <v>8030</v>
      </c>
      <c r="L129" s="461" t="s">
        <v>68</v>
      </c>
      <c r="M129" s="423" t="s">
        <v>397</v>
      </c>
      <c r="N129" s="451">
        <v>5748.3</v>
      </c>
      <c r="O129" s="452"/>
      <c r="P129" s="423" t="s">
        <v>374</v>
      </c>
      <c r="Q129" s="453" t="s">
        <v>495</v>
      </c>
      <c r="R129" s="463"/>
      <c r="S129" s="464"/>
      <c r="T129" s="308">
        <f t="shared" si="43"/>
        <v>5748.3</v>
      </c>
      <c r="U129" s="308"/>
      <c r="V129" s="456"/>
      <c r="W129" s="456" t="e">
        <f>VLOOKUP(A129,#REF!,3,0)</f>
        <v>#REF!</v>
      </c>
      <c r="X129" s="305">
        <f>VLOOKUP(A129,'[179]TK1+2 dot3'!A$13:X$132,22,0)</f>
        <v>1</v>
      </c>
      <c r="Y129" s="457">
        <f t="shared" si="44"/>
        <v>0</v>
      </c>
      <c r="Z129" s="457">
        <f t="shared" si="45"/>
        <v>0</v>
      </c>
      <c r="AA129" s="457">
        <f t="shared" si="46"/>
        <v>0</v>
      </c>
      <c r="AB129" s="457">
        <f t="shared" si="47"/>
        <v>0</v>
      </c>
      <c r="AC129" s="457">
        <f t="shared" si="48"/>
        <v>0</v>
      </c>
      <c r="AD129" s="457">
        <f t="shared" si="49"/>
        <v>1</v>
      </c>
      <c r="AE129" s="457">
        <f t="shared" si="50"/>
        <v>0</v>
      </c>
      <c r="AG129" s="457">
        <f t="shared" si="33"/>
        <v>0</v>
      </c>
      <c r="AH129" s="457">
        <f t="shared" si="34"/>
        <v>0</v>
      </c>
      <c r="AI129" s="457">
        <f t="shared" si="35"/>
        <v>0</v>
      </c>
      <c r="AJ129" s="457">
        <f t="shared" si="36"/>
        <v>0</v>
      </c>
      <c r="AK129" s="457">
        <f t="shared" si="37"/>
        <v>0</v>
      </c>
      <c r="AL129" s="457">
        <f t="shared" si="38"/>
        <v>0</v>
      </c>
      <c r="AM129" s="457">
        <f t="shared" si="39"/>
        <v>0</v>
      </c>
    </row>
    <row r="130" spans="1:39" s="444" customFormat="1" ht="15.6">
      <c r="A130" s="444" t="str">
        <f t="shared" si="25"/>
        <v>23..572</v>
      </c>
      <c r="B130" s="458">
        <f>IF(C130&lt;&gt;"",SUBTOTAL(103,$C$13:C130),"")</f>
        <v>118</v>
      </c>
      <c r="C130" s="446" t="s">
        <v>377</v>
      </c>
      <c r="D130" s="459" t="s">
        <v>294</v>
      </c>
      <c r="E130" s="523" t="s">
        <v>44</v>
      </c>
      <c r="F130" s="460">
        <v>421</v>
      </c>
      <c r="G130" s="460">
        <v>0</v>
      </c>
      <c r="H130" s="460">
        <v>421</v>
      </c>
      <c r="I130" s="459" t="s">
        <v>70</v>
      </c>
      <c r="J130" s="461" t="s">
        <v>294</v>
      </c>
      <c r="K130" s="462">
        <v>421</v>
      </c>
      <c r="L130" s="461" t="s">
        <v>44</v>
      </c>
      <c r="M130" s="423" t="s">
        <v>397</v>
      </c>
      <c r="N130" s="451">
        <v>421</v>
      </c>
      <c r="O130" s="452"/>
      <c r="P130" s="423" t="s">
        <v>370</v>
      </c>
      <c r="Q130" s="453" t="s">
        <v>495</v>
      </c>
      <c r="R130" s="463"/>
      <c r="S130" s="464"/>
      <c r="T130" s="308">
        <f t="shared" si="43"/>
        <v>421</v>
      </c>
      <c r="U130" s="308" t="s">
        <v>526</v>
      </c>
      <c r="V130" s="456"/>
      <c r="W130" s="456" t="e">
        <f>VLOOKUP(A130,#REF!,3,0)</f>
        <v>#REF!</v>
      </c>
      <c r="X130" s="305">
        <f>VLOOKUP(A130,'[179]TK1+2 dot3'!A$13:X$132,22,0)</f>
        <v>1</v>
      </c>
      <c r="Y130" s="457">
        <f t="shared" si="44"/>
        <v>0</v>
      </c>
      <c r="Z130" s="457">
        <f t="shared" si="45"/>
        <v>0</v>
      </c>
      <c r="AA130" s="457">
        <f t="shared" si="46"/>
        <v>1</v>
      </c>
      <c r="AB130" s="457">
        <f t="shared" si="47"/>
        <v>0</v>
      </c>
      <c r="AC130" s="457">
        <f t="shared" si="48"/>
        <v>0</v>
      </c>
      <c r="AD130" s="457">
        <f t="shared" si="49"/>
        <v>0</v>
      </c>
      <c r="AE130" s="457">
        <f t="shared" si="50"/>
        <v>0</v>
      </c>
      <c r="AG130" s="457">
        <f t="shared" si="33"/>
        <v>0</v>
      </c>
      <c r="AH130" s="457">
        <f t="shared" si="34"/>
        <v>0</v>
      </c>
      <c r="AI130" s="457">
        <f t="shared" si="35"/>
        <v>0</v>
      </c>
      <c r="AJ130" s="457">
        <f t="shared" si="36"/>
        <v>0</v>
      </c>
      <c r="AK130" s="457">
        <f t="shared" si="37"/>
        <v>0</v>
      </c>
      <c r="AL130" s="457">
        <f t="shared" si="38"/>
        <v>0</v>
      </c>
      <c r="AM130" s="457">
        <f t="shared" si="39"/>
        <v>0</v>
      </c>
    </row>
    <row r="131" spans="1:39" s="444" customFormat="1" ht="93.6">
      <c r="A131" s="444" t="str">
        <f t="shared" si="25"/>
        <v>23..573</v>
      </c>
      <c r="B131" s="445">
        <f>IF(C131&lt;&gt;"",SUBTOTAL(103,$C$13:C131),"")</f>
        <v>119</v>
      </c>
      <c r="C131" s="446" t="s">
        <v>444</v>
      </c>
      <c r="D131" s="515" t="s">
        <v>63</v>
      </c>
      <c r="E131" s="518" t="s">
        <v>64</v>
      </c>
      <c r="F131" s="448">
        <v>0</v>
      </c>
      <c r="G131" s="448">
        <v>515</v>
      </c>
      <c r="H131" s="448">
        <v>19.5</v>
      </c>
      <c r="I131" s="447" t="s">
        <v>70</v>
      </c>
      <c r="J131" s="449">
        <v>573</v>
      </c>
      <c r="K131" s="450">
        <v>722</v>
      </c>
      <c r="L131" s="449" t="s">
        <v>64</v>
      </c>
      <c r="M131" s="512" t="s">
        <v>390</v>
      </c>
      <c r="N131" s="465" t="e">
        <f>G131-#REF!</f>
        <v>#REF!</v>
      </c>
      <c r="O131" s="452" t="e">
        <f>G131-#REF!</f>
        <v>#REF!</v>
      </c>
      <c r="P131" s="423"/>
      <c r="Q131" s="453" t="s">
        <v>495</v>
      </c>
      <c r="R131" s="454"/>
      <c r="S131" s="455"/>
      <c r="T131" s="308">
        <f t="shared" si="43"/>
        <v>19.5</v>
      </c>
      <c r="U131" s="308"/>
      <c r="V131" s="456" t="s">
        <v>394</v>
      </c>
      <c r="W131" s="456" t="e">
        <f>VLOOKUP(A131,#REF!,3,0)</f>
        <v>#REF!</v>
      </c>
      <c r="X131" s="305" t="str">
        <f>VLOOKUP(A131,'[179]TK1+2 dot3'!A$13:X$132,22,0)</f>
        <v>có GCN</v>
      </c>
      <c r="Y131" s="457">
        <f t="shared" si="44"/>
        <v>0</v>
      </c>
      <c r="Z131" s="457">
        <f t="shared" si="45"/>
        <v>0</v>
      </c>
      <c r="AA131" s="457">
        <f t="shared" si="46"/>
        <v>0</v>
      </c>
      <c r="AB131" s="457">
        <f t="shared" si="47"/>
        <v>0</v>
      </c>
      <c r="AC131" s="457">
        <f t="shared" si="48"/>
        <v>0</v>
      </c>
      <c r="AD131" s="457">
        <f t="shared" si="49"/>
        <v>0</v>
      </c>
      <c r="AE131" s="457">
        <f t="shared" si="50"/>
        <v>0</v>
      </c>
      <c r="AG131" s="457">
        <f t="shared" si="33"/>
        <v>0</v>
      </c>
      <c r="AH131" s="457">
        <f t="shared" si="34"/>
        <v>0</v>
      </c>
      <c r="AI131" s="457">
        <f t="shared" si="35"/>
        <v>0</v>
      </c>
      <c r="AJ131" s="457">
        <f t="shared" si="36"/>
        <v>1</v>
      </c>
      <c r="AK131" s="457">
        <f t="shared" si="37"/>
        <v>0</v>
      </c>
      <c r="AL131" s="457">
        <f t="shared" si="38"/>
        <v>0</v>
      </c>
      <c r="AM131" s="457">
        <f t="shared" si="39"/>
        <v>0</v>
      </c>
    </row>
    <row r="132" spans="1:39" s="444" customFormat="1" ht="15.6">
      <c r="A132" s="444" t="str">
        <f t="shared" si="25"/>
        <v>23..594</v>
      </c>
      <c r="B132" s="458">
        <f>IF(C132&lt;&gt;"",SUBTOTAL(103,$C$13:C132),"")</f>
        <v>120</v>
      </c>
      <c r="C132" s="446" t="s">
        <v>377</v>
      </c>
      <c r="D132" s="459" t="s">
        <v>229</v>
      </c>
      <c r="E132" s="523" t="s">
        <v>64</v>
      </c>
      <c r="F132" s="460">
        <v>699</v>
      </c>
      <c r="G132" s="460">
        <v>0</v>
      </c>
      <c r="H132" s="460">
        <v>699</v>
      </c>
      <c r="I132" s="459" t="s">
        <v>70</v>
      </c>
      <c r="J132" s="461">
        <v>594</v>
      </c>
      <c r="K132" s="462">
        <v>699</v>
      </c>
      <c r="L132" s="461" t="s">
        <v>64</v>
      </c>
      <c r="M132" s="423" t="s">
        <v>397</v>
      </c>
      <c r="N132" s="451">
        <v>699</v>
      </c>
      <c r="O132" s="452"/>
      <c r="P132" s="423" t="s">
        <v>496</v>
      </c>
      <c r="Q132" s="453" t="s">
        <v>495</v>
      </c>
      <c r="R132" s="463"/>
      <c r="S132" s="464"/>
      <c r="T132" s="308">
        <f t="shared" si="43"/>
        <v>699</v>
      </c>
      <c r="U132" s="308" t="s">
        <v>525</v>
      </c>
      <c r="V132" s="456"/>
      <c r="W132" s="456" t="e">
        <f>VLOOKUP(A132,#REF!,3,0)</f>
        <v>#REF!</v>
      </c>
      <c r="X132" s="305">
        <f>VLOOKUP(A132,'[179]TK1+2 dot3'!A$13:X$132,22,0)</f>
        <v>1</v>
      </c>
      <c r="Y132" s="457">
        <f t="shared" si="44"/>
        <v>0</v>
      </c>
      <c r="Z132" s="457">
        <f t="shared" si="45"/>
        <v>0</v>
      </c>
      <c r="AA132" s="457">
        <f t="shared" si="46"/>
        <v>0</v>
      </c>
      <c r="AB132" s="457">
        <f t="shared" si="47"/>
        <v>1</v>
      </c>
      <c r="AC132" s="457">
        <f t="shared" si="48"/>
        <v>0</v>
      </c>
      <c r="AD132" s="457">
        <f t="shared" si="49"/>
        <v>0</v>
      </c>
      <c r="AE132" s="457">
        <f t="shared" si="50"/>
        <v>0</v>
      </c>
      <c r="AG132" s="457">
        <f t="shared" si="33"/>
        <v>0</v>
      </c>
      <c r="AH132" s="457">
        <f t="shared" si="34"/>
        <v>0</v>
      </c>
      <c r="AI132" s="457">
        <f t="shared" si="35"/>
        <v>0</v>
      </c>
      <c r="AJ132" s="457">
        <f t="shared" si="36"/>
        <v>0</v>
      </c>
      <c r="AK132" s="457">
        <f t="shared" si="37"/>
        <v>0</v>
      </c>
      <c r="AL132" s="457">
        <f t="shared" si="38"/>
        <v>0</v>
      </c>
      <c r="AM132" s="457">
        <f t="shared" si="39"/>
        <v>0</v>
      </c>
    </row>
    <row r="133" spans="1:39" s="444" customFormat="1" ht="15.6">
      <c r="A133" s="444" t="str">
        <f t="shared" si="25"/>
        <v>23..671</v>
      </c>
      <c r="B133" s="458">
        <f>IF(C133&lt;&gt;"",SUBTOTAL(103,$C$13:C133),"")</f>
        <v>121</v>
      </c>
      <c r="C133" s="446" t="s">
        <v>377</v>
      </c>
      <c r="D133" s="459" t="s">
        <v>94</v>
      </c>
      <c r="E133" s="520" t="s">
        <v>55</v>
      </c>
      <c r="F133" s="460">
        <v>0</v>
      </c>
      <c r="G133" s="460">
        <v>2927</v>
      </c>
      <c r="H133" s="460">
        <v>2927</v>
      </c>
      <c r="I133" s="459" t="s">
        <v>70</v>
      </c>
      <c r="J133" s="461" t="s">
        <v>1</v>
      </c>
      <c r="K133" s="462"/>
      <c r="L133" s="461"/>
      <c r="M133" s="423" t="s">
        <v>397</v>
      </c>
      <c r="N133" s="451">
        <v>2927</v>
      </c>
      <c r="O133" s="452"/>
      <c r="P133" s="423" t="s">
        <v>372</v>
      </c>
      <c r="Q133" s="453" t="s">
        <v>495</v>
      </c>
      <c r="R133" s="463"/>
      <c r="S133" s="464"/>
      <c r="T133" s="308">
        <f t="shared" si="43"/>
        <v>2927</v>
      </c>
      <c r="U133" s="308" t="s">
        <v>525</v>
      </c>
      <c r="V133" s="456"/>
      <c r="W133" s="456" t="e">
        <f>VLOOKUP(A133,#REF!,3,0)</f>
        <v>#REF!</v>
      </c>
      <c r="X133" s="305" t="e">
        <f>VLOOKUP(A133,'[179]TK1+2 dot3'!A$13:X$132,22,0)</f>
        <v>#N/A</v>
      </c>
      <c r="Y133" s="457">
        <f t="shared" si="44"/>
        <v>0</v>
      </c>
      <c r="Z133" s="457">
        <f t="shared" si="45"/>
        <v>0</v>
      </c>
      <c r="AA133" s="457">
        <f t="shared" si="46"/>
        <v>0</v>
      </c>
      <c r="AB133" s="457">
        <f t="shared" si="47"/>
        <v>0</v>
      </c>
      <c r="AC133" s="457">
        <f t="shared" si="48"/>
        <v>0</v>
      </c>
      <c r="AD133" s="457">
        <f t="shared" si="49"/>
        <v>0</v>
      </c>
      <c r="AE133" s="457">
        <f t="shared" si="50"/>
        <v>0</v>
      </c>
      <c r="AG133" s="457">
        <f t="shared" si="33"/>
        <v>0</v>
      </c>
      <c r="AH133" s="457">
        <f t="shared" si="34"/>
        <v>0</v>
      </c>
      <c r="AI133" s="457">
        <f t="shared" si="35"/>
        <v>0</v>
      </c>
      <c r="AJ133" s="457">
        <f t="shared" si="36"/>
        <v>0</v>
      </c>
      <c r="AK133" s="457">
        <f t="shared" si="37"/>
        <v>1</v>
      </c>
      <c r="AL133" s="457">
        <f t="shared" si="38"/>
        <v>0</v>
      </c>
      <c r="AM133" s="457">
        <f t="shared" si="39"/>
        <v>0</v>
      </c>
    </row>
    <row r="134" spans="1:39" s="444" customFormat="1" ht="23.25" customHeight="1">
      <c r="A134" s="444" t="str">
        <f t="shared" si="25"/>
        <v>23..673</v>
      </c>
      <c r="B134" s="458">
        <f>IF(C134&lt;&gt;"",SUBTOTAL(103,$C$13:C134),"")</f>
        <v>122</v>
      </c>
      <c r="C134" s="446" t="s">
        <v>377</v>
      </c>
      <c r="D134" s="459" t="s">
        <v>97</v>
      </c>
      <c r="E134" s="520" t="s">
        <v>55</v>
      </c>
      <c r="F134" s="460">
        <v>0</v>
      </c>
      <c r="G134" s="460">
        <v>2189</v>
      </c>
      <c r="H134" s="460">
        <v>816.5</v>
      </c>
      <c r="I134" s="459" t="s">
        <v>70</v>
      </c>
      <c r="J134" s="461" t="s">
        <v>1</v>
      </c>
      <c r="K134" s="462"/>
      <c r="L134" s="461"/>
      <c r="M134" s="423" t="s">
        <v>397</v>
      </c>
      <c r="N134" s="451">
        <v>816.5</v>
      </c>
      <c r="O134" s="452"/>
      <c r="P134" s="423" t="s">
        <v>374</v>
      </c>
      <c r="Q134" s="453" t="s">
        <v>495</v>
      </c>
      <c r="R134" s="463"/>
      <c r="S134" s="464"/>
      <c r="T134" s="308">
        <f t="shared" si="43"/>
        <v>816.5</v>
      </c>
      <c r="U134" s="308"/>
      <c r="V134" s="456"/>
      <c r="W134" s="456" t="e">
        <f>VLOOKUP(A134,#REF!,3,0)</f>
        <v>#REF!</v>
      </c>
      <c r="X134" s="305" t="e">
        <f>VLOOKUP(A134,'[179]TK1+2 dot3'!A$13:X$132,22,0)</f>
        <v>#N/A</v>
      </c>
      <c r="Y134" s="457">
        <f t="shared" si="44"/>
        <v>0</v>
      </c>
      <c r="Z134" s="457">
        <f t="shared" si="45"/>
        <v>0</v>
      </c>
      <c r="AA134" s="457">
        <f t="shared" si="46"/>
        <v>0</v>
      </c>
      <c r="AB134" s="457">
        <f t="shared" si="47"/>
        <v>0</v>
      </c>
      <c r="AC134" s="457">
        <f t="shared" si="48"/>
        <v>0</v>
      </c>
      <c r="AD134" s="457">
        <f t="shared" si="49"/>
        <v>0</v>
      </c>
      <c r="AE134" s="457">
        <f t="shared" si="50"/>
        <v>0</v>
      </c>
      <c r="AG134" s="457">
        <f t="shared" si="33"/>
        <v>0</v>
      </c>
      <c r="AH134" s="457">
        <f t="shared" si="34"/>
        <v>0</v>
      </c>
      <c r="AI134" s="457">
        <f t="shared" si="35"/>
        <v>0</v>
      </c>
      <c r="AJ134" s="457">
        <f t="shared" si="36"/>
        <v>0</v>
      </c>
      <c r="AK134" s="457">
        <f t="shared" si="37"/>
        <v>1</v>
      </c>
      <c r="AL134" s="457">
        <f t="shared" si="38"/>
        <v>0</v>
      </c>
      <c r="AM134" s="457">
        <f t="shared" si="39"/>
        <v>0</v>
      </c>
    </row>
    <row r="135" spans="1:39" ht="16.2" thickBot="1">
      <c r="A135" s="279" t="str">
        <f t="shared" si="25"/>
        <v>..</v>
      </c>
      <c r="B135" s="604" t="s">
        <v>13</v>
      </c>
      <c r="C135" s="605"/>
      <c r="D135" s="605"/>
      <c r="E135" s="606"/>
      <c r="F135" s="318">
        <f>SUBTOTAL(9,F13:F134)</f>
        <v>77671</v>
      </c>
      <c r="G135" s="318">
        <f t="shared" ref="G135:H135" si="51">SUBTOTAL(9,G13:G134)</f>
        <v>27631</v>
      </c>
      <c r="H135" s="318">
        <f t="shared" si="51"/>
        <v>54671.400000000009</v>
      </c>
      <c r="I135" s="317"/>
      <c r="J135" s="316"/>
      <c r="K135" s="313"/>
      <c r="L135" s="314"/>
      <c r="M135" s="314"/>
      <c r="N135" s="315"/>
      <c r="O135" s="314"/>
      <c r="P135" s="313"/>
      <c r="Q135" s="442"/>
      <c r="R135" s="312"/>
      <c r="S135" s="311"/>
      <c r="T135" s="308">
        <f>SUM(T13:T134)</f>
        <v>54671.400000000009</v>
      </c>
      <c r="U135" s="308"/>
      <c r="V135" s="295"/>
      <c r="W135" s="294" t="b">
        <f t="shared" si="40"/>
        <v>1</v>
      </c>
      <c r="X135" s="305"/>
    </row>
    <row r="136" spans="1:39" s="60" customFormat="1" ht="15.6">
      <c r="B136" s="586" t="s">
        <v>502</v>
      </c>
      <c r="C136" s="586"/>
      <c r="D136" s="586"/>
      <c r="E136" s="586"/>
      <c r="F136" s="586"/>
      <c r="G136" s="586"/>
      <c r="H136" s="586" t="s">
        <v>502</v>
      </c>
      <c r="I136" s="586"/>
      <c r="J136" s="586"/>
      <c r="K136" s="586"/>
      <c r="L136" s="586"/>
      <c r="M136" s="586"/>
      <c r="N136" s="586"/>
      <c r="O136" s="586"/>
      <c r="P136" s="586"/>
      <c r="Q136" s="586"/>
      <c r="R136" s="238"/>
      <c r="W136" s="294" t="b">
        <f t="shared" si="40"/>
        <v>1</v>
      </c>
    </row>
    <row r="137" spans="1:39" s="60" customFormat="1" ht="15.6">
      <c r="B137" s="587" t="s">
        <v>25</v>
      </c>
      <c r="C137" s="587"/>
      <c r="D137" s="72"/>
      <c r="E137" s="587" t="s">
        <v>26</v>
      </c>
      <c r="F137" s="587"/>
      <c r="G137" s="587"/>
      <c r="H137" s="587" t="s">
        <v>27</v>
      </c>
      <c r="I137" s="587"/>
      <c r="J137" s="587"/>
      <c r="K137" s="587"/>
      <c r="L137" s="587"/>
      <c r="M137" s="587"/>
      <c r="N137" s="587"/>
      <c r="O137" s="587"/>
      <c r="P137" s="587"/>
      <c r="Q137" s="587"/>
      <c r="R137" s="228"/>
      <c r="W137" s="294" t="b">
        <f t="shared" si="40"/>
        <v>1</v>
      </c>
    </row>
    <row r="138" spans="1:39" s="60" customFormat="1" ht="15.6">
      <c r="B138" s="228"/>
      <c r="C138" s="74"/>
      <c r="D138" s="228"/>
      <c r="E138" s="74"/>
      <c r="F138" s="228"/>
      <c r="G138" s="73"/>
      <c r="H138" s="587" t="s">
        <v>28</v>
      </c>
      <c r="I138" s="587"/>
      <c r="J138" s="587"/>
      <c r="K138" s="587"/>
      <c r="L138" s="587"/>
      <c r="M138" s="587"/>
      <c r="N138" s="587"/>
      <c r="O138" s="587"/>
      <c r="P138" s="587"/>
      <c r="Q138" s="587"/>
      <c r="R138" s="228"/>
      <c r="W138" s="294" t="b">
        <f t="shared" si="40"/>
        <v>1</v>
      </c>
    </row>
    <row r="139" spans="1:39" s="75" customFormat="1" ht="15.6">
      <c r="B139" s="72"/>
      <c r="C139" s="76"/>
      <c r="D139" s="72"/>
      <c r="E139" s="77"/>
      <c r="F139" s="121"/>
      <c r="G139" s="121"/>
      <c r="H139" s="121"/>
      <c r="I139" s="72"/>
      <c r="J139" s="72"/>
      <c r="K139" s="76"/>
      <c r="L139" s="72"/>
      <c r="M139" s="72"/>
      <c r="N139" s="72"/>
      <c r="O139" s="60"/>
      <c r="P139" s="60"/>
      <c r="Q139" s="94"/>
      <c r="R139" s="94"/>
    </row>
    <row r="140" spans="1:39" s="75" customFormat="1" ht="15.6">
      <c r="B140" s="72"/>
      <c r="C140" s="76"/>
      <c r="D140" s="72"/>
      <c r="E140" s="77"/>
      <c r="F140" s="121"/>
      <c r="G140" s="121"/>
      <c r="H140" s="121"/>
      <c r="I140" s="72"/>
      <c r="J140" s="72"/>
      <c r="K140" s="76"/>
      <c r="L140" s="72"/>
      <c r="M140" s="72"/>
      <c r="N140" s="72"/>
      <c r="O140" s="60"/>
      <c r="P140" s="60"/>
      <c r="Q140" s="94"/>
      <c r="R140" s="94"/>
    </row>
    <row r="141" spans="1:39" s="75" customFormat="1" ht="15.6">
      <c r="B141" s="72"/>
      <c r="C141" s="76"/>
      <c r="D141" s="72"/>
      <c r="E141" s="76"/>
      <c r="F141" s="121"/>
      <c r="G141" s="121"/>
      <c r="H141" s="121"/>
      <c r="I141" s="72"/>
      <c r="J141" s="72"/>
      <c r="K141" s="76"/>
      <c r="L141" s="72"/>
      <c r="M141" s="72"/>
      <c r="N141" s="72"/>
      <c r="O141" s="60"/>
      <c r="P141" s="60"/>
      <c r="Q141" s="101"/>
      <c r="R141" s="101"/>
    </row>
    <row r="142" spans="1:39" s="60" customFormat="1" ht="15.6">
      <c r="B142" s="72"/>
      <c r="C142" s="76"/>
      <c r="D142" s="72"/>
      <c r="E142" s="76"/>
      <c r="F142" s="72"/>
      <c r="G142" s="72"/>
      <c r="H142" s="72"/>
      <c r="I142" s="72"/>
      <c r="J142" s="72"/>
      <c r="K142" s="76"/>
      <c r="L142" s="72"/>
      <c r="M142" s="72"/>
      <c r="N142" s="72"/>
      <c r="Q142" s="101"/>
      <c r="R142" s="101"/>
    </row>
    <row r="143" spans="1:39" s="60" customFormat="1" ht="15.6">
      <c r="B143" s="587" t="s">
        <v>29</v>
      </c>
      <c r="C143" s="587"/>
      <c r="D143" s="228"/>
      <c r="E143" s="587" t="s">
        <v>30</v>
      </c>
      <c r="F143" s="587"/>
      <c r="G143" s="587"/>
      <c r="H143" s="587" t="s">
        <v>31</v>
      </c>
      <c r="I143" s="587"/>
      <c r="J143" s="587"/>
      <c r="K143" s="587"/>
      <c r="L143" s="587"/>
      <c r="M143" s="587"/>
      <c r="N143" s="587"/>
      <c r="O143" s="587"/>
      <c r="P143" s="587"/>
      <c r="Q143" s="587"/>
      <c r="R143" s="228"/>
    </row>
    <row r="144" spans="1:39" s="60" customFormat="1">
      <c r="B144" s="78"/>
      <c r="C144" s="79"/>
      <c r="D144" s="78"/>
      <c r="E144" s="79"/>
      <c r="F144" s="78"/>
      <c r="G144" s="78"/>
      <c r="H144" s="78"/>
      <c r="I144" s="78"/>
      <c r="J144" s="78"/>
      <c r="K144" s="78"/>
      <c r="L144" s="78"/>
      <c r="M144" s="78"/>
      <c r="N144" s="78"/>
      <c r="Q144" s="94"/>
      <c r="R144" s="94"/>
    </row>
    <row r="145" spans="2:24" s="41" customFormat="1" ht="15.6">
      <c r="B145" s="608" t="s">
        <v>503</v>
      </c>
      <c r="C145" s="608"/>
      <c r="D145" s="608"/>
      <c r="E145" s="608"/>
      <c r="F145" s="608"/>
      <c r="G145" s="608"/>
      <c r="H145" s="608" t="s">
        <v>503</v>
      </c>
      <c r="I145" s="608"/>
      <c r="J145" s="608"/>
      <c r="K145" s="608"/>
      <c r="L145" s="608"/>
      <c r="M145" s="608"/>
      <c r="N145" s="608"/>
      <c r="O145" s="608"/>
      <c r="P145" s="608"/>
      <c r="Q145" s="608"/>
      <c r="S145" s="42"/>
      <c r="T145" s="42"/>
      <c r="U145" s="42"/>
      <c r="V145" s="42"/>
    </row>
    <row r="146" spans="2:24" s="41" customFormat="1" ht="15.6">
      <c r="B146" s="607" t="s">
        <v>33</v>
      </c>
      <c r="C146" s="607"/>
      <c r="D146" s="607"/>
      <c r="E146" s="607"/>
      <c r="F146" s="607"/>
      <c r="G146" s="607"/>
      <c r="H146" s="607" t="s">
        <v>34</v>
      </c>
      <c r="I146" s="607"/>
      <c r="J146" s="607"/>
      <c r="K146" s="607"/>
      <c r="L146" s="607"/>
      <c r="M146" s="607"/>
      <c r="N146" s="607"/>
      <c r="O146" s="607"/>
      <c r="P146" s="607"/>
      <c r="Q146" s="607"/>
      <c r="S146" s="42"/>
      <c r="T146" s="42"/>
      <c r="U146" s="42"/>
      <c r="V146" s="42"/>
    </row>
    <row r="147" spans="2:24" s="60" customFormat="1" ht="15.6">
      <c r="B147" s="82"/>
      <c r="C147" s="83"/>
      <c r="D147" s="82"/>
      <c r="E147" s="84"/>
      <c r="F147" s="85"/>
      <c r="G147" s="86"/>
      <c r="H147" s="587" t="s">
        <v>418</v>
      </c>
      <c r="I147" s="587"/>
      <c r="J147" s="587"/>
      <c r="K147" s="587"/>
      <c r="L147" s="587"/>
      <c r="M147" s="587"/>
      <c r="N147" s="587"/>
      <c r="O147" s="587"/>
      <c r="P147" s="587"/>
      <c r="Q147" s="587"/>
      <c r="R147" s="94"/>
    </row>
    <row r="148" spans="2:24" s="41" customFormat="1">
      <c r="C148" s="95"/>
      <c r="D148" s="42"/>
      <c r="E148" s="57"/>
      <c r="F148" s="58"/>
      <c r="G148" s="56"/>
      <c r="H148" s="56"/>
      <c r="I148" s="42"/>
      <c r="J148" s="159"/>
      <c r="K148" s="92"/>
      <c r="N148" s="59"/>
      <c r="Q148" s="42"/>
      <c r="R148" s="42"/>
      <c r="S148" s="42"/>
      <c r="T148" s="130"/>
      <c r="U148" s="130"/>
      <c r="V148" s="248"/>
      <c r="W148" s="130"/>
      <c r="X148" s="130"/>
    </row>
    <row r="149" spans="2:24" s="41" customFormat="1">
      <c r="C149" s="95"/>
      <c r="D149" s="42"/>
      <c r="E149" s="57"/>
      <c r="F149" s="58"/>
      <c r="G149" s="56"/>
      <c r="H149" s="56"/>
      <c r="I149" s="42"/>
      <c r="J149" s="159"/>
      <c r="K149" s="92"/>
      <c r="N149" s="59"/>
      <c r="Q149" s="42"/>
      <c r="R149" s="42"/>
      <c r="S149" s="42"/>
      <c r="T149" s="130"/>
      <c r="U149" s="130"/>
      <c r="V149" s="248"/>
      <c r="W149" s="130"/>
      <c r="X149" s="130"/>
    </row>
  </sheetData>
  <autoFilter ref="A13:AN138"/>
  <mergeCells count="47">
    <mergeCell ref="H147:Q147"/>
    <mergeCell ref="B143:C143"/>
    <mergeCell ref="E143:G143"/>
    <mergeCell ref="H143:Q143"/>
    <mergeCell ref="B145:G145"/>
    <mergeCell ref="H145:Q145"/>
    <mergeCell ref="B146:G146"/>
    <mergeCell ref="H146:Q146"/>
    <mergeCell ref="H138:Q138"/>
    <mergeCell ref="N9:N12"/>
    <mergeCell ref="O9:O12"/>
    <mergeCell ref="F10:F12"/>
    <mergeCell ref="G10:G12"/>
    <mergeCell ref="H10:H12"/>
    <mergeCell ref="Q7:Q12"/>
    <mergeCell ref="J9:J12"/>
    <mergeCell ref="K9:K12"/>
    <mergeCell ref="L9:L12"/>
    <mergeCell ref="M9:M12"/>
    <mergeCell ref="B136:G136"/>
    <mergeCell ref="H136:Q136"/>
    <mergeCell ref="B137:C137"/>
    <mergeCell ref="E137:G137"/>
    <mergeCell ref="H137:Q137"/>
    <mergeCell ref="B135:E135"/>
    <mergeCell ref="R7:R12"/>
    <mergeCell ref="S7:S12"/>
    <mergeCell ref="T7:T12"/>
    <mergeCell ref="C8:H8"/>
    <mergeCell ref="I8:M8"/>
    <mergeCell ref="C9:C12"/>
    <mergeCell ref="D9:D12"/>
    <mergeCell ref="E9:E12"/>
    <mergeCell ref="F9:H9"/>
    <mergeCell ref="I9:I12"/>
    <mergeCell ref="B7:B12"/>
    <mergeCell ref="C7:H7"/>
    <mergeCell ref="I7:M7"/>
    <mergeCell ref="N7:O8"/>
    <mergeCell ref="P7:P12"/>
    <mergeCell ref="M6:Q6"/>
    <mergeCell ref="U7:U12"/>
    <mergeCell ref="B1:Q1"/>
    <mergeCell ref="B2:Q2"/>
    <mergeCell ref="B3:Q3"/>
    <mergeCell ref="B4:Q4"/>
    <mergeCell ref="B5:Q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R30"/>
  <sheetViews>
    <sheetView workbookViewId="0">
      <selection activeCell="H26" sqref="H26"/>
    </sheetView>
  </sheetViews>
  <sheetFormatPr defaultColWidth="9.109375" defaultRowHeight="15.6"/>
  <cols>
    <col min="1" max="1" width="6.44140625" style="6" customWidth="1"/>
    <col min="2" max="2" width="35.6640625" style="6" customWidth="1"/>
    <col min="3" max="3" width="9.88671875" style="6" customWidth="1"/>
    <col min="4" max="4" width="13.109375" style="6" customWidth="1"/>
    <col min="5" max="5" width="11.109375" style="15" customWidth="1"/>
    <col min="6" max="6" width="12.6640625" style="6" customWidth="1"/>
    <col min="7" max="7" width="9.109375" style="6"/>
    <col min="8" max="9" width="10.6640625" style="6" customWidth="1"/>
    <col min="10" max="10" width="18" style="6" customWidth="1"/>
    <col min="11" max="11" width="24.5546875" style="6" customWidth="1"/>
    <col min="12" max="12" width="40.88671875" style="6" customWidth="1"/>
    <col min="13" max="13" width="13.33203125" style="6" customWidth="1"/>
    <col min="14" max="16384" width="9.109375" style="6"/>
  </cols>
  <sheetData>
    <row r="1" spans="1:10" s="3" customFormat="1" ht="18.600000000000001">
      <c r="A1" s="666" t="s">
        <v>14</v>
      </c>
      <c r="B1" s="666"/>
      <c r="C1" s="666"/>
      <c r="D1" s="666"/>
      <c r="E1" s="666"/>
      <c r="F1" s="666"/>
      <c r="G1" s="666"/>
      <c r="H1" s="666"/>
      <c r="I1" s="666"/>
      <c r="J1" s="666"/>
    </row>
    <row r="2" spans="1:10" s="26" customFormat="1" ht="16.8">
      <c r="A2" s="667" t="s">
        <v>430</v>
      </c>
      <c r="B2" s="667"/>
      <c r="C2" s="667"/>
      <c r="D2" s="667"/>
      <c r="E2" s="667"/>
      <c r="F2" s="667"/>
      <c r="G2" s="667"/>
      <c r="H2" s="667"/>
      <c r="I2" s="667"/>
      <c r="J2" s="667"/>
    </row>
    <row r="3" spans="1:10" s="26" customFormat="1" ht="16.8">
      <c r="A3" s="667" t="s">
        <v>431</v>
      </c>
      <c r="B3" s="667"/>
      <c r="C3" s="667"/>
      <c r="D3" s="667"/>
      <c r="E3" s="667"/>
      <c r="F3" s="667"/>
      <c r="G3" s="667"/>
      <c r="H3" s="667"/>
      <c r="I3" s="667"/>
      <c r="J3" s="667"/>
    </row>
    <row r="4" spans="1:10" s="138" customFormat="1" ht="16.8">
      <c r="A4" s="668" t="s">
        <v>298</v>
      </c>
      <c r="B4" s="668"/>
      <c r="C4" s="668"/>
      <c r="D4" s="668"/>
      <c r="E4" s="668"/>
      <c r="F4" s="668"/>
      <c r="G4" s="668"/>
      <c r="H4" s="668"/>
      <c r="I4" s="668"/>
      <c r="J4" s="668"/>
    </row>
    <row r="5" spans="1:10" s="138" customFormat="1"/>
    <row r="6" spans="1:10" s="3" customFormat="1">
      <c r="A6" s="669" t="s">
        <v>37</v>
      </c>
      <c r="B6" s="669"/>
      <c r="C6" s="10"/>
      <c r="D6" s="10"/>
      <c r="E6" s="10"/>
      <c r="F6" s="10"/>
      <c r="G6" s="670"/>
      <c r="H6" s="670"/>
      <c r="I6" s="670"/>
      <c r="J6" s="670"/>
    </row>
    <row r="7" spans="1:10" s="13" customFormat="1" ht="46.8">
      <c r="A7" s="4" t="s">
        <v>16</v>
      </c>
      <c r="B7" s="4" t="s">
        <v>7</v>
      </c>
      <c r="C7" s="5" t="s">
        <v>17</v>
      </c>
      <c r="D7" s="5" t="s">
        <v>21</v>
      </c>
      <c r="E7" s="5" t="s">
        <v>22</v>
      </c>
      <c r="F7" s="275" t="s">
        <v>527</v>
      </c>
      <c r="G7" s="5" t="s">
        <v>15</v>
      </c>
      <c r="H7" s="5" t="s">
        <v>404</v>
      </c>
      <c r="I7" s="5" t="s">
        <v>405</v>
      </c>
      <c r="J7" s="4" t="s">
        <v>3</v>
      </c>
    </row>
    <row r="8" spans="1:10">
      <c r="A8" s="19" t="s">
        <v>313</v>
      </c>
      <c r="B8" s="19" t="s">
        <v>314</v>
      </c>
      <c r="C8" s="19" t="s">
        <v>315</v>
      </c>
      <c r="D8" s="20">
        <f t="shared" ref="D8:I8" si="0">SUM(D9:D13)</f>
        <v>62466</v>
      </c>
      <c r="E8" s="17">
        <f t="shared" si="0"/>
        <v>27434</v>
      </c>
      <c r="F8" s="276">
        <f t="shared" si="0"/>
        <v>46461.5</v>
      </c>
      <c r="G8" s="19">
        <f t="shared" si="0"/>
        <v>100</v>
      </c>
      <c r="H8" s="19">
        <f t="shared" si="0"/>
        <v>69</v>
      </c>
      <c r="I8" s="19">
        <f t="shared" si="0"/>
        <v>31</v>
      </c>
      <c r="J8" s="18"/>
    </row>
    <row r="9" spans="1:10">
      <c r="A9" s="18" t="s">
        <v>38</v>
      </c>
      <c r="B9" s="18" t="s">
        <v>299</v>
      </c>
      <c r="C9" s="18" t="s">
        <v>44</v>
      </c>
      <c r="D9" s="22">
        <f>SUMPRODUCT(('TK1+2 dot3'!$E$13:$E$134=C9)*'TK1+2 dot3'!$F$13:$F$134)</f>
        <v>19372</v>
      </c>
      <c r="E9" s="22">
        <f>SUMPRODUCT(('TK1+2 dot3'!$E$13:$E$134=C9)*'TK1+2 dot3'!$G$13:$G$134)</f>
        <v>375</v>
      </c>
      <c r="F9" s="22">
        <f>SUMPRODUCT(('TK1+2 dot3'!$E$13:$E$134=C9)*'TK1+2 dot3'!$H$13:$H$134)</f>
        <v>9652.8999999999978</v>
      </c>
      <c r="G9" s="21">
        <f>H9+I9</f>
        <v>31</v>
      </c>
      <c r="H9" s="21">
        <f>SUMPRODUCT(('TK1+2 dot3'!$E$13:$E$134=C9)*('TK1+2 dot3'!$F$13:$F$134&lt;&gt;0)*1)</f>
        <v>30</v>
      </c>
      <c r="I9" s="21">
        <f>SUMPRODUCT(('TK1+2 dot3'!$E$13:$E$134=C9)*('TK1+2 dot3'!$G$13:$G$134&lt;&gt;0)*1)</f>
        <v>1</v>
      </c>
      <c r="J9" s="18"/>
    </row>
    <row r="10" spans="1:10">
      <c r="A10" s="18" t="s">
        <v>41</v>
      </c>
      <c r="B10" s="18" t="s">
        <v>300</v>
      </c>
      <c r="C10" s="18" t="s">
        <v>64</v>
      </c>
      <c r="D10" s="22">
        <f>SUMPRODUCT(('TK1+2 dot3'!$E$13:$E$134=C10)*'TK1+2 dot3'!$F$13:$F$134)</f>
        <v>12319</v>
      </c>
      <c r="E10" s="22">
        <f>SUMPRODUCT(('TK1+2 dot3'!$E$13:$E$134=C10)*'TK1+2 dot3'!$G$13:$G$134)</f>
        <v>2846</v>
      </c>
      <c r="F10" s="22">
        <f>SUMPRODUCT(('TK1+2 dot3'!$E$13:$E$134=C10)*'TK1+2 dot3'!$H$13:$H$134)</f>
        <v>10736</v>
      </c>
      <c r="G10" s="21">
        <f t="shared" ref="G10:G21" si="1">H10+I10</f>
        <v>35</v>
      </c>
      <c r="H10" s="21">
        <f>SUMPRODUCT(('TK1+2 dot3'!$E$13:$E$134=C10)*('TK1+2 dot3'!$F$13:$F$134&lt;&gt;0)*1)</f>
        <v>31</v>
      </c>
      <c r="I10" s="21">
        <f>SUMPRODUCT(('TK1+2 dot3'!$E$13:$E$134=C10)*('TK1+2 dot3'!$G$13:$G$134&lt;&gt;0)*1)</f>
        <v>4</v>
      </c>
      <c r="J10" s="18"/>
    </row>
    <row r="11" spans="1:10">
      <c r="A11" s="18" t="s">
        <v>43</v>
      </c>
      <c r="B11" s="18" t="s">
        <v>301</v>
      </c>
      <c r="C11" s="18" t="s">
        <v>73</v>
      </c>
      <c r="D11" s="22">
        <f>SUMPRODUCT(('TK1+2 dot3'!$E$13:$E$134=C11)*'TK1+2 dot3'!$F$13:$F$134)</f>
        <v>0</v>
      </c>
      <c r="E11" s="22">
        <f>SUMPRODUCT(('TK1+2 dot3'!$E$13:$E$134=C11)*'TK1+2 dot3'!$G$13:$G$134)</f>
        <v>0</v>
      </c>
      <c r="F11" s="22">
        <f>SUMPRODUCT(('TK1+2 dot3'!$E$13:$E$134=C11)*'TK1+2 dot3'!$H$13:$H$134)</f>
        <v>0</v>
      </c>
      <c r="G11" s="21">
        <f t="shared" si="1"/>
        <v>0</v>
      </c>
      <c r="H11" s="21">
        <f>SUMPRODUCT(('TK1+2 dot3'!$E$13:$E$134=C11)*('TK1+2 dot3'!$F$13:$F$134&lt;&gt;0)*1)</f>
        <v>0</v>
      </c>
      <c r="I11" s="21">
        <f>SUMPRODUCT(('TK1+2 dot3'!$E$13:$E$134=C11)*('TK1+2 dot3'!$G$13:$G$134&lt;&gt;0)*1)</f>
        <v>0</v>
      </c>
      <c r="J11" s="18"/>
    </row>
    <row r="12" spans="1:10">
      <c r="A12" s="18" t="s">
        <v>45</v>
      </c>
      <c r="B12" s="18" t="s">
        <v>302</v>
      </c>
      <c r="C12" s="18" t="s">
        <v>55</v>
      </c>
      <c r="D12" s="22">
        <f>SUMPRODUCT(('TK1+2 dot3'!$E$13:$E$134=C12)*'TK1+2 dot3'!$F$13:$F$134)</f>
        <v>4504</v>
      </c>
      <c r="E12" s="22">
        <f>SUMPRODUCT(('TK1+2 dot3'!$E$13:$E$134=C12)*'TK1+2 dot3'!$G$13:$G$134)</f>
        <v>24213</v>
      </c>
      <c r="F12" s="22">
        <f>SUMPRODUCT(('TK1+2 dot3'!$E$13:$E$134=C12)*'TK1+2 dot3'!$H$13:$H$134)</f>
        <v>17453.799999999996</v>
      </c>
      <c r="G12" s="21">
        <f t="shared" si="1"/>
        <v>32</v>
      </c>
      <c r="H12" s="21">
        <f>SUMPRODUCT(('TK1+2 dot3'!$E$13:$E$134=C12)*('TK1+2 dot3'!$F$13:$F$134&lt;&gt;0)*1)</f>
        <v>6</v>
      </c>
      <c r="I12" s="21">
        <f>SUMPRODUCT(('TK1+2 dot3'!$E$13:$E$134=C12)*('TK1+2 dot3'!$G$13:$G$134&lt;&gt;0)*1)</f>
        <v>26</v>
      </c>
      <c r="J12" s="18"/>
    </row>
    <row r="13" spans="1:10">
      <c r="A13" s="18" t="s">
        <v>48</v>
      </c>
      <c r="B13" s="18" t="s">
        <v>303</v>
      </c>
      <c r="C13" s="18" t="s">
        <v>68</v>
      </c>
      <c r="D13" s="22">
        <f>SUMPRODUCT(('TK1+2 dot3'!$E$13:$E$134=C13)*'TK1+2 dot3'!$F$13:$F$134)</f>
        <v>26271</v>
      </c>
      <c r="E13" s="22">
        <f>SUMPRODUCT(('TK1+2 dot3'!$E$13:$E$134=C13)*'TK1+2 dot3'!$G$13:$G$134)</f>
        <v>0</v>
      </c>
      <c r="F13" s="22">
        <f>SUMPRODUCT(('TK1+2 dot3'!$E$13:$E$134=C13)*'TK1+2 dot3'!$H$13:$H$134)</f>
        <v>8618.7999999999993</v>
      </c>
      <c r="G13" s="21">
        <f t="shared" si="1"/>
        <v>2</v>
      </c>
      <c r="H13" s="21">
        <f>SUMPRODUCT(('TK1+2 dot3'!$E$13:$E$134=C13)*('TK1+2 dot3'!$F$13:$F$134&lt;&gt;0)*1)</f>
        <v>2</v>
      </c>
      <c r="I13" s="21">
        <f>SUMPRODUCT(('TK1+2 dot3'!$E$13:$E$134=C13)*('TK1+2 dot3'!$G$13:$G$134&lt;&gt;0)*1)</f>
        <v>0</v>
      </c>
      <c r="J13" s="18"/>
    </row>
    <row r="14" spans="1:10">
      <c r="A14" s="19" t="s">
        <v>23</v>
      </c>
      <c r="B14" s="19" t="s">
        <v>316</v>
      </c>
      <c r="C14" s="19" t="s">
        <v>317</v>
      </c>
      <c r="D14" s="20">
        <f t="shared" ref="D14:I14" si="2">SUM(D15:D18)</f>
        <v>3159</v>
      </c>
      <c r="E14" s="20">
        <f t="shared" si="2"/>
        <v>0</v>
      </c>
      <c r="F14" s="276">
        <f t="shared" si="2"/>
        <v>2071.6999999999998</v>
      </c>
      <c r="G14" s="226">
        <f t="shared" si="2"/>
        <v>3</v>
      </c>
      <c r="H14" s="226">
        <f t="shared" si="2"/>
        <v>3</v>
      </c>
      <c r="I14" s="226">
        <f t="shared" si="2"/>
        <v>0</v>
      </c>
      <c r="J14" s="18"/>
    </row>
    <row r="15" spans="1:10">
      <c r="A15" s="18">
        <v>1</v>
      </c>
      <c r="B15" s="18" t="s">
        <v>308</v>
      </c>
      <c r="C15" s="18" t="s">
        <v>52</v>
      </c>
      <c r="D15" s="22">
        <f>SUMPRODUCT(('TK1+2 dot3'!$E$13:$E$134=C15)*'TK1+2 dot3'!$F$13:$F$134)</f>
        <v>2518</v>
      </c>
      <c r="E15" s="22">
        <f>SUMPRODUCT(('TK1+2 dot3'!$E$13:$E$134=C15)*'TK1+2 dot3'!$G$13:$G$134)</f>
        <v>0</v>
      </c>
      <c r="F15" s="22">
        <f>SUMPRODUCT(('TK1+2 dot3'!$E$13:$E$134=C15)*'TK1+2 dot3'!$H$13:$H$134)</f>
        <v>1430.7</v>
      </c>
      <c r="G15" s="21">
        <f t="shared" si="1"/>
        <v>2</v>
      </c>
      <c r="H15" s="21">
        <f>SUMPRODUCT(('TK1+2 dot3'!$E$13:$E$134=C15)*('TK1+2 dot3'!$F$13:$F$134&lt;&gt;0)*1)</f>
        <v>2</v>
      </c>
      <c r="I15" s="21">
        <f>SUMPRODUCT(('TK1+2 dot3'!$E$13:$E$134=C15)*('TK1+2 dot3'!$G$13:$G$134&lt;&gt;0)*1)</f>
        <v>0</v>
      </c>
      <c r="J15" s="18"/>
    </row>
    <row r="16" spans="1:10">
      <c r="A16" s="18">
        <v>2</v>
      </c>
      <c r="B16" s="18" t="s">
        <v>309</v>
      </c>
      <c r="C16" s="18" t="s">
        <v>224</v>
      </c>
      <c r="D16" s="22">
        <f>SUMPRODUCT(('TK1+2 dot3'!$E$13:$E$134=C16)*'TK1+2 dot3'!$F$13:$F$134)</f>
        <v>0</v>
      </c>
      <c r="E16" s="22">
        <f>SUMPRODUCT(('TK1+2 dot3'!$E$13:$E$134=C16)*'TK1+2 dot3'!$G$13:$G$134)</f>
        <v>0</v>
      </c>
      <c r="F16" s="22">
        <f>SUMPRODUCT(('TK1+2 dot3'!$E$13:$E$134=C16)*'TK1+2 dot3'!$H$13:$H$134)</f>
        <v>0</v>
      </c>
      <c r="G16" s="21">
        <f t="shared" si="1"/>
        <v>0</v>
      </c>
      <c r="H16" s="21">
        <f>SUMPRODUCT(('TK1+2 dot3'!$E$13:$E$134=C16)*('TK1+2 dot3'!$F$13:$F$134&lt;&gt;0)*1)</f>
        <v>0</v>
      </c>
      <c r="I16" s="21">
        <f>SUMPRODUCT(('TK1+2 dot3'!$E$13:$E$134=C16)*('TK1+2 dot3'!$G$13:$G$134&lt;&gt;0)*1)</f>
        <v>0</v>
      </c>
      <c r="J16" s="18"/>
    </row>
    <row r="17" spans="1:18">
      <c r="A17" s="18">
        <v>3</v>
      </c>
      <c r="B17" s="18" t="s">
        <v>310</v>
      </c>
      <c r="C17" s="18" t="s">
        <v>165</v>
      </c>
      <c r="D17" s="22">
        <f>SUMPRODUCT(('TK1+2 dot3'!$E$13:$E$134=C17)*'TK1+2 dot3'!$F$13:$F$134)</f>
        <v>641</v>
      </c>
      <c r="E17" s="22">
        <f>SUMPRODUCT(('TK1+2 dot3'!$E$13:$E$134=C17)*'TK1+2 dot3'!$G$13:$G$134)</f>
        <v>0</v>
      </c>
      <c r="F17" s="22">
        <f>SUMPRODUCT(('TK1+2 dot3'!$E$13:$E$134=C17)*'TK1+2 dot3'!$H$13:$H$134)</f>
        <v>641</v>
      </c>
      <c r="G17" s="21">
        <f t="shared" si="1"/>
        <v>1</v>
      </c>
      <c r="H17" s="21">
        <f>SUMPRODUCT(('TK1+2 dot3'!$E$13:$E$134=C17)*('TK1+2 dot3'!$F$13:$F$134&lt;&gt;0)*1)</f>
        <v>1</v>
      </c>
      <c r="I17" s="21">
        <f>SUMPRODUCT(('TK1+2 dot3'!$E$13:$E$134=C17)*('TK1+2 dot3'!$G$13:$G$134&lt;&gt;0)*1)</f>
        <v>0</v>
      </c>
      <c r="J17" s="18"/>
    </row>
    <row r="18" spans="1:18">
      <c r="A18" s="18">
        <v>4</v>
      </c>
      <c r="B18" s="18" t="s">
        <v>450</v>
      </c>
      <c r="C18" s="18" t="s">
        <v>449</v>
      </c>
      <c r="D18" s="22">
        <f>SUMPRODUCT(('TK1+2 dot3'!$E$13:$E$134=C18)*'TK1+2 dot3'!$F$13:$F$134)</f>
        <v>0</v>
      </c>
      <c r="E18" s="22">
        <f>SUMPRODUCT(('TK1+2 dot3'!$E$13:$E$134=C18)*'TK1+2 dot3'!$G$13:$G$134)</f>
        <v>0</v>
      </c>
      <c r="F18" s="22">
        <f>SUMPRODUCT(('TK1+2 dot3'!$E$13:$E$134=C18)*'TK1+2 dot3'!$H$13:$H$134)</f>
        <v>0</v>
      </c>
      <c r="G18" s="21">
        <f t="shared" si="1"/>
        <v>0</v>
      </c>
      <c r="H18" s="21">
        <f>SUMPRODUCT(('TK1+2 dot3'!$E$13:$E$134=C18)*('TK1+2 dot3'!$F$13:$F$134&lt;&gt;0)*1)</f>
        <v>0</v>
      </c>
      <c r="I18" s="21">
        <f>SUMPRODUCT(('TK1+2 dot3'!$E$13:$E$134=C18)*('TK1+2 dot3'!$G$13:$G$134&lt;&gt;0)*1)</f>
        <v>0</v>
      </c>
      <c r="J18" s="18"/>
    </row>
    <row r="19" spans="1:18">
      <c r="A19" s="19" t="s">
        <v>24</v>
      </c>
      <c r="B19" s="19" t="s">
        <v>318</v>
      </c>
      <c r="C19" s="19" t="s">
        <v>319</v>
      </c>
      <c r="D19" s="20">
        <f t="shared" ref="D19:I19" si="3">SUM(D20:D21)</f>
        <v>11226</v>
      </c>
      <c r="E19" s="516">
        <f t="shared" si="3"/>
        <v>197</v>
      </c>
      <c r="F19" s="276">
        <f t="shared" si="3"/>
        <v>5554.5</v>
      </c>
      <c r="G19" s="19">
        <f t="shared" si="3"/>
        <v>18</v>
      </c>
      <c r="H19" s="19">
        <f t="shared" si="3"/>
        <v>17</v>
      </c>
      <c r="I19" s="19">
        <f t="shared" si="3"/>
        <v>1</v>
      </c>
      <c r="J19" s="18"/>
    </row>
    <row r="20" spans="1:18" ht="16.5" customHeight="1">
      <c r="A20" s="18" t="s">
        <v>38</v>
      </c>
      <c r="B20" s="18" t="s">
        <v>311</v>
      </c>
      <c r="C20" s="18" t="s">
        <v>47</v>
      </c>
      <c r="D20" s="22">
        <f>SUMPRODUCT(('TK1+2 dot3'!$E$13:$E$134=C20)*'TK1+2 dot3'!$F$13:$F$134)</f>
        <v>8359</v>
      </c>
      <c r="E20" s="22">
        <f>SUMPRODUCT(('TK1+2 dot3'!$E$13:$E$134=C20)*'TK1+2 dot3'!$G$13:$G$134)</f>
        <v>197</v>
      </c>
      <c r="F20" s="22">
        <f>SUMPRODUCT(('TK1+2 dot3'!$E$13:$E$134=C20)*'TK1+2 dot3'!$H$13:$H$134)</f>
        <v>3663.6</v>
      </c>
      <c r="G20" s="21">
        <f t="shared" si="1"/>
        <v>10</v>
      </c>
      <c r="H20" s="21">
        <f>SUMPRODUCT(('TK1+2 dot3'!$E$13:$E$134=C20)*('TK1+2 dot3'!$F$13:$F$134&lt;&gt;0)*1)</f>
        <v>9</v>
      </c>
      <c r="I20" s="21">
        <f>SUMPRODUCT(('TK1+2 dot3'!$E$13:$E$134=C20)*('TK1+2 dot3'!$G$13:$G$134&lt;&gt;0)*1)</f>
        <v>1</v>
      </c>
      <c r="J20" s="18"/>
      <c r="K20" s="467" t="s">
        <v>509</v>
      </c>
      <c r="L20" s="467"/>
      <c r="M20" s="468">
        <f>D22+E22</f>
        <v>104482</v>
      </c>
      <c r="N20" s="469" t="str">
        <f>"/"&amp;G22</f>
        <v>/121</v>
      </c>
      <c r="O20" s="466"/>
    </row>
    <row r="21" spans="1:18" ht="17.25" customHeight="1">
      <c r="A21" s="18" t="s">
        <v>41</v>
      </c>
      <c r="B21" s="18" t="s">
        <v>312</v>
      </c>
      <c r="C21" s="18" t="s">
        <v>96</v>
      </c>
      <c r="D21" s="22">
        <f>SUMPRODUCT(('TK1+2 dot3'!$E$13:$E$134=C21)*'TK1+2 dot3'!$F$13:$F$134)</f>
        <v>2867</v>
      </c>
      <c r="E21" s="22">
        <f>SUMPRODUCT(('TK1+2 dot3'!$E$13:$E$134=C21)*'TK1+2 dot3'!$G$13:$G$134)</f>
        <v>0</v>
      </c>
      <c r="F21" s="22">
        <f>SUMPRODUCT(('TK1+2 dot3'!$E$13:$E$134=C21)*'TK1+2 dot3'!$H$13:$H$134)</f>
        <v>1890.9</v>
      </c>
      <c r="G21" s="21">
        <f t="shared" si="1"/>
        <v>8</v>
      </c>
      <c r="H21" s="21">
        <f>SUMPRODUCT(('TK1+2 dot3'!$E$13:$E$134=C21)*('TK1+2 dot3'!$F$13:$F$134&lt;&gt;0)*1)</f>
        <v>8</v>
      </c>
      <c r="I21" s="21">
        <f>SUMPRODUCT(('TK1+2 dot3'!$E$13:$E$134=C21)*('TK1+2 dot3'!$G$13:$G$134&lt;&gt;0)*1)</f>
        <v>0</v>
      </c>
      <c r="J21" s="18"/>
      <c r="K21" s="470" t="s">
        <v>508</v>
      </c>
      <c r="L21" s="471" t="s">
        <v>510</v>
      </c>
      <c r="M21" s="472">
        <f>D22</f>
        <v>76851</v>
      </c>
      <c r="N21" s="469" t="str">
        <f>"/"&amp;H22</f>
        <v>/89</v>
      </c>
    </row>
    <row r="22" spans="1:18" s="3" customFormat="1" ht="17.25" customHeight="1">
      <c r="A22" s="672" t="s">
        <v>320</v>
      </c>
      <c r="B22" s="673"/>
      <c r="C22" s="674"/>
      <c r="D22" s="7">
        <f t="shared" ref="D22:I22" si="4">(D8+D14+D19)</f>
        <v>76851</v>
      </c>
      <c r="E22" s="7">
        <f t="shared" si="4"/>
        <v>27631</v>
      </c>
      <c r="F22" s="277">
        <f t="shared" si="4"/>
        <v>54087.7</v>
      </c>
      <c r="G22" s="8">
        <f t="shared" si="4"/>
        <v>121</v>
      </c>
      <c r="H22" s="8">
        <f t="shared" si="4"/>
        <v>89</v>
      </c>
      <c r="I22" s="8">
        <f t="shared" si="4"/>
        <v>32</v>
      </c>
      <c r="J22" s="9"/>
      <c r="K22" s="473"/>
      <c r="L22" s="471" t="s">
        <v>511</v>
      </c>
      <c r="M22" s="472">
        <f>E22</f>
        <v>27631</v>
      </c>
      <c r="N22" s="469" t="str">
        <f>"/"&amp;I22</f>
        <v>/32</v>
      </c>
    </row>
    <row r="23" spans="1:18">
      <c r="A23" s="675" t="s">
        <v>18</v>
      </c>
      <c r="B23" s="675"/>
      <c r="C23" s="675"/>
      <c r="D23" s="16"/>
      <c r="E23" s="675" t="s">
        <v>18</v>
      </c>
      <c r="F23" s="675"/>
      <c r="G23" s="675"/>
      <c r="H23" s="675"/>
      <c r="I23" s="675"/>
      <c r="J23" s="675"/>
      <c r="K23" s="471" t="s">
        <v>507</v>
      </c>
      <c r="L23" s="471"/>
      <c r="M23" s="472">
        <f>F22</f>
        <v>54087.7</v>
      </c>
      <c r="N23" s="473"/>
    </row>
    <row r="24" spans="1:18" s="11" customFormat="1">
      <c r="A24" s="676" t="s">
        <v>36</v>
      </c>
      <c r="B24" s="676"/>
      <c r="C24" s="676"/>
      <c r="D24" s="10"/>
      <c r="E24" s="676" t="s">
        <v>19</v>
      </c>
      <c r="F24" s="676"/>
      <c r="G24" s="676"/>
      <c r="H24" s="676"/>
      <c r="I24" s="676"/>
      <c r="J24" s="676"/>
      <c r="K24" s="10"/>
      <c r="L24" s="10"/>
      <c r="N24" s="278"/>
    </row>
    <row r="25" spans="1:18">
      <c r="A25" s="14"/>
      <c r="B25" s="278"/>
      <c r="D25" s="10"/>
      <c r="E25" s="676" t="s">
        <v>20</v>
      </c>
      <c r="F25" s="676"/>
      <c r="G25" s="676"/>
      <c r="H25" s="676"/>
      <c r="I25" s="676"/>
      <c r="J25" s="676"/>
    </row>
    <row r="26" spans="1:18" s="138" customFormat="1">
      <c r="D26" s="240">
        <v>335646</v>
      </c>
      <c r="E26" s="240">
        <v>108806</v>
      </c>
      <c r="F26" s="240">
        <v>254548.5</v>
      </c>
      <c r="G26" s="240">
        <v>416</v>
      </c>
      <c r="H26" s="240">
        <v>347</v>
      </c>
      <c r="I26" s="240">
        <v>69</v>
      </c>
    </row>
    <row r="27" spans="1:18" s="138" customFormat="1">
      <c r="D27" s="241">
        <f>D22-D26</f>
        <v>-258795</v>
      </c>
      <c r="E27" s="241">
        <f t="shared" ref="E27:I27" si="5">E22-E26</f>
        <v>-81175</v>
      </c>
      <c r="F27" s="241">
        <f t="shared" si="5"/>
        <v>-200460.79999999999</v>
      </c>
      <c r="G27" s="241">
        <f t="shared" si="5"/>
        <v>-295</v>
      </c>
      <c r="H27" s="241">
        <f t="shared" si="5"/>
        <v>-258</v>
      </c>
      <c r="I27" s="241">
        <f t="shared" si="5"/>
        <v>-37</v>
      </c>
    </row>
    <row r="28" spans="1:18" s="138" customFormat="1">
      <c r="D28" s="227"/>
      <c r="E28" s="227"/>
      <c r="F28" s="227"/>
      <c r="G28" s="227"/>
      <c r="H28" s="227"/>
      <c r="I28" s="227"/>
    </row>
    <row r="29" spans="1:18" s="138" customFormat="1" ht="19.5" customHeight="1">
      <c r="D29" s="209"/>
      <c r="E29" s="208"/>
      <c r="F29" s="209"/>
      <c r="G29" s="208"/>
    </row>
    <row r="30" spans="1:18" s="1" customFormat="1" ht="24.75" customHeight="1">
      <c r="A30" s="671" t="s">
        <v>35</v>
      </c>
      <c r="B30" s="671"/>
      <c r="C30" s="671"/>
      <c r="D30" s="2"/>
      <c r="E30" s="671" t="s">
        <v>31</v>
      </c>
      <c r="F30" s="671"/>
      <c r="G30" s="671"/>
      <c r="H30" s="671"/>
      <c r="I30" s="671"/>
      <c r="J30" s="671"/>
      <c r="K30" s="2"/>
      <c r="L30" s="2"/>
      <c r="M30" s="2"/>
      <c r="N30" s="2"/>
      <c r="O30" s="2"/>
      <c r="P30" s="2"/>
      <c r="Q30" s="2"/>
      <c r="R30" s="2"/>
    </row>
  </sheetData>
  <mergeCells count="14">
    <mergeCell ref="A30:C30"/>
    <mergeCell ref="E30:J30"/>
    <mergeCell ref="A22:C22"/>
    <mergeCell ref="A23:C23"/>
    <mergeCell ref="E23:J23"/>
    <mergeCell ref="A24:C24"/>
    <mergeCell ref="E24:J24"/>
    <mergeCell ref="E25:J25"/>
    <mergeCell ref="A1:J1"/>
    <mergeCell ref="A2:J2"/>
    <mergeCell ref="A3:J3"/>
    <mergeCell ref="A4:J4"/>
    <mergeCell ref="A6:B6"/>
    <mergeCell ref="G6:J6"/>
  </mergeCells>
  <pageMargins left="0.19685039370078741" right="0" top="0.39370078740157483" bottom="0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A1:WVV141"/>
  <sheetViews>
    <sheetView topLeftCell="B1" zoomScale="98" zoomScaleNormal="98" workbookViewId="0">
      <selection activeCell="B5" sqref="B5:Q5"/>
    </sheetView>
  </sheetViews>
  <sheetFormatPr defaultRowHeight="13.2"/>
  <cols>
    <col min="1" max="1" width="9.109375" style="41" hidden="1" customWidth="1"/>
    <col min="2" max="2" width="4.44140625" style="41" customWidth="1"/>
    <col min="3" max="3" width="27.88671875" style="95" customWidth="1"/>
    <col min="4" max="4" width="8.44140625" style="42" customWidth="1"/>
    <col min="5" max="5" width="13.33203125" style="57" customWidth="1"/>
    <col min="6" max="6" width="10.33203125" style="58" customWidth="1"/>
    <col min="7" max="8" width="10.33203125" style="56" customWidth="1"/>
    <col min="9" max="9" width="7.88671875" style="42" customWidth="1"/>
    <col min="10" max="10" width="9.33203125" style="159" customWidth="1"/>
    <col min="11" max="11" width="10.44140625" style="92" customWidth="1"/>
    <col min="12" max="12" width="10.44140625" style="41" customWidth="1"/>
    <col min="13" max="13" width="15.5546875" style="41" customWidth="1"/>
    <col min="14" max="14" width="7.88671875" style="59" hidden="1" customWidth="1"/>
    <col min="15" max="15" width="7.5546875" style="41" hidden="1" customWidth="1"/>
    <col min="16" max="16" width="10.88671875" style="41" hidden="1" customWidth="1"/>
    <col min="17" max="17" width="20.44140625" style="42" customWidth="1"/>
    <col min="18" max="19" width="9.109375" style="42" customWidth="1"/>
    <col min="20" max="20" width="9.109375" style="130" customWidth="1"/>
    <col min="21" max="21" width="34.5546875" style="248" customWidth="1"/>
    <col min="22" max="23" width="17.44140625" style="130" customWidth="1"/>
    <col min="24" max="24" width="7.88671875" style="41" customWidth="1"/>
    <col min="25" max="25" width="18.44140625" style="41" customWidth="1"/>
    <col min="26" max="40" width="9.109375" style="41" customWidth="1"/>
    <col min="41" max="262" width="9.109375" style="41"/>
    <col min="263" max="263" width="4.44140625" style="41" bestFit="1" customWidth="1"/>
    <col min="264" max="264" width="19.5546875" style="41" customWidth="1"/>
    <col min="265" max="265" width="7" style="41" customWidth="1"/>
    <col min="266" max="266" width="7.33203125" style="41" customWidth="1"/>
    <col min="267" max="267" width="10.109375" style="41" bestFit="1" customWidth="1"/>
    <col min="268" max="268" width="8.6640625" style="41" customWidth="1"/>
    <col min="269" max="269" width="9.88671875" style="41" customWidth="1"/>
    <col min="270" max="270" width="0" style="41" hidden="1" customWidth="1"/>
    <col min="271" max="271" width="6.88671875" style="41" customWidth="1"/>
    <col min="272" max="272" width="5.5546875" style="41" customWidth="1"/>
    <col min="273" max="273" width="8.88671875" style="41" customWidth="1"/>
    <col min="274" max="274" width="9.44140625" style="41" customWidth="1"/>
    <col min="275" max="275" width="12.33203125" style="41" customWidth="1"/>
    <col min="276" max="276" width="7.5546875" style="41" bestFit="1" customWidth="1"/>
    <col min="277" max="277" width="17.6640625" style="41" bestFit="1" customWidth="1"/>
    <col min="278" max="278" width="16.109375" style="41" customWidth="1"/>
    <col min="279" max="279" width="8.33203125" style="41" customWidth="1"/>
    <col min="280" max="280" width="10.88671875" style="41" customWidth="1"/>
    <col min="281" max="518" width="9.109375" style="41"/>
    <col min="519" max="519" width="4.44140625" style="41" bestFit="1" customWidth="1"/>
    <col min="520" max="520" width="19.5546875" style="41" customWidth="1"/>
    <col min="521" max="521" width="7" style="41" customWidth="1"/>
    <col min="522" max="522" width="7.33203125" style="41" customWidth="1"/>
    <col min="523" max="523" width="10.109375" style="41" bestFit="1" customWidth="1"/>
    <col min="524" max="524" width="8.6640625" style="41" customWidth="1"/>
    <col min="525" max="525" width="9.88671875" style="41" customWidth="1"/>
    <col min="526" max="526" width="0" style="41" hidden="1" customWidth="1"/>
    <col min="527" max="527" width="6.88671875" style="41" customWidth="1"/>
    <col min="528" max="528" width="5.5546875" style="41" customWidth="1"/>
    <col min="529" max="529" width="8.88671875" style="41" customWidth="1"/>
    <col min="530" max="530" width="9.44140625" style="41" customWidth="1"/>
    <col min="531" max="531" width="12.33203125" style="41" customWidth="1"/>
    <col min="532" max="532" width="7.5546875" style="41" bestFit="1" customWidth="1"/>
    <col min="533" max="533" width="17.6640625" style="41" bestFit="1" customWidth="1"/>
    <col min="534" max="534" width="16.109375" style="41" customWidth="1"/>
    <col min="535" max="535" width="8.33203125" style="41" customWidth="1"/>
    <col min="536" max="536" width="10.88671875" style="41" customWidth="1"/>
    <col min="537" max="774" width="9.109375" style="41"/>
    <col min="775" max="775" width="4.44140625" style="41" bestFit="1" customWidth="1"/>
    <col min="776" max="776" width="19.5546875" style="41" customWidth="1"/>
    <col min="777" max="777" width="7" style="41" customWidth="1"/>
    <col min="778" max="778" width="7.33203125" style="41" customWidth="1"/>
    <col min="779" max="779" width="10.109375" style="41" bestFit="1" customWidth="1"/>
    <col min="780" max="780" width="8.6640625" style="41" customWidth="1"/>
    <col min="781" max="781" width="9.88671875" style="41" customWidth="1"/>
    <col min="782" max="782" width="0" style="41" hidden="1" customWidth="1"/>
    <col min="783" max="783" width="6.88671875" style="41" customWidth="1"/>
    <col min="784" max="784" width="5.5546875" style="41" customWidth="1"/>
    <col min="785" max="785" width="8.88671875" style="41" customWidth="1"/>
    <col min="786" max="786" width="9.44140625" style="41" customWidth="1"/>
    <col min="787" max="787" width="12.33203125" style="41" customWidth="1"/>
    <col min="788" max="788" width="7.5546875" style="41" bestFit="1" customWidth="1"/>
    <col min="789" max="789" width="17.6640625" style="41" bestFit="1" customWidth="1"/>
    <col min="790" max="790" width="16.109375" style="41" customWidth="1"/>
    <col min="791" max="791" width="8.33203125" style="41" customWidth="1"/>
    <col min="792" max="792" width="10.88671875" style="41" customWidth="1"/>
    <col min="793" max="1030" width="9.109375" style="41"/>
    <col min="1031" max="1031" width="4.44140625" style="41" bestFit="1" customWidth="1"/>
    <col min="1032" max="1032" width="19.5546875" style="41" customWidth="1"/>
    <col min="1033" max="1033" width="7" style="41" customWidth="1"/>
    <col min="1034" max="1034" width="7.33203125" style="41" customWidth="1"/>
    <col min="1035" max="1035" width="10.109375" style="41" bestFit="1" customWidth="1"/>
    <col min="1036" max="1036" width="8.6640625" style="41" customWidth="1"/>
    <col min="1037" max="1037" width="9.88671875" style="41" customWidth="1"/>
    <col min="1038" max="1038" width="0" style="41" hidden="1" customWidth="1"/>
    <col min="1039" max="1039" width="6.88671875" style="41" customWidth="1"/>
    <col min="1040" max="1040" width="5.5546875" style="41" customWidth="1"/>
    <col min="1041" max="1041" width="8.88671875" style="41" customWidth="1"/>
    <col min="1042" max="1042" width="9.44140625" style="41" customWidth="1"/>
    <col min="1043" max="1043" width="12.33203125" style="41" customWidth="1"/>
    <col min="1044" max="1044" width="7.5546875" style="41" bestFit="1" customWidth="1"/>
    <col min="1045" max="1045" width="17.6640625" style="41" bestFit="1" customWidth="1"/>
    <col min="1046" max="1046" width="16.109375" style="41" customWidth="1"/>
    <col min="1047" max="1047" width="8.33203125" style="41" customWidth="1"/>
    <col min="1048" max="1048" width="10.88671875" style="41" customWidth="1"/>
    <col min="1049" max="1286" width="9.109375" style="41"/>
    <col min="1287" max="1287" width="4.44140625" style="41" bestFit="1" customWidth="1"/>
    <col min="1288" max="1288" width="19.5546875" style="41" customWidth="1"/>
    <col min="1289" max="1289" width="7" style="41" customWidth="1"/>
    <col min="1290" max="1290" width="7.33203125" style="41" customWidth="1"/>
    <col min="1291" max="1291" width="10.109375" style="41" bestFit="1" customWidth="1"/>
    <col min="1292" max="1292" width="8.6640625" style="41" customWidth="1"/>
    <col min="1293" max="1293" width="9.88671875" style="41" customWidth="1"/>
    <col min="1294" max="1294" width="0" style="41" hidden="1" customWidth="1"/>
    <col min="1295" max="1295" width="6.88671875" style="41" customWidth="1"/>
    <col min="1296" max="1296" width="5.5546875" style="41" customWidth="1"/>
    <col min="1297" max="1297" width="8.88671875" style="41" customWidth="1"/>
    <col min="1298" max="1298" width="9.44140625" style="41" customWidth="1"/>
    <col min="1299" max="1299" width="12.33203125" style="41" customWidth="1"/>
    <col min="1300" max="1300" width="7.5546875" style="41" bestFit="1" customWidth="1"/>
    <col min="1301" max="1301" width="17.6640625" style="41" bestFit="1" customWidth="1"/>
    <col min="1302" max="1302" width="16.109375" style="41" customWidth="1"/>
    <col min="1303" max="1303" width="8.33203125" style="41" customWidth="1"/>
    <col min="1304" max="1304" width="10.88671875" style="41" customWidth="1"/>
    <col min="1305" max="1542" width="9.109375" style="41"/>
    <col min="1543" max="1543" width="4.44140625" style="41" bestFit="1" customWidth="1"/>
    <col min="1544" max="1544" width="19.5546875" style="41" customWidth="1"/>
    <col min="1545" max="1545" width="7" style="41" customWidth="1"/>
    <col min="1546" max="1546" width="7.33203125" style="41" customWidth="1"/>
    <col min="1547" max="1547" width="10.109375" style="41" bestFit="1" customWidth="1"/>
    <col min="1548" max="1548" width="8.6640625" style="41" customWidth="1"/>
    <col min="1549" max="1549" width="9.88671875" style="41" customWidth="1"/>
    <col min="1550" max="1550" width="0" style="41" hidden="1" customWidth="1"/>
    <col min="1551" max="1551" width="6.88671875" style="41" customWidth="1"/>
    <col min="1552" max="1552" width="5.5546875" style="41" customWidth="1"/>
    <col min="1553" max="1553" width="8.88671875" style="41" customWidth="1"/>
    <col min="1554" max="1554" width="9.44140625" style="41" customWidth="1"/>
    <col min="1555" max="1555" width="12.33203125" style="41" customWidth="1"/>
    <col min="1556" max="1556" width="7.5546875" style="41" bestFit="1" customWidth="1"/>
    <col min="1557" max="1557" width="17.6640625" style="41" bestFit="1" customWidth="1"/>
    <col min="1558" max="1558" width="16.109375" style="41" customWidth="1"/>
    <col min="1559" max="1559" width="8.33203125" style="41" customWidth="1"/>
    <col min="1560" max="1560" width="10.88671875" style="41" customWidth="1"/>
    <col min="1561" max="1798" width="9.109375" style="41"/>
    <col min="1799" max="1799" width="4.44140625" style="41" bestFit="1" customWidth="1"/>
    <col min="1800" max="1800" width="19.5546875" style="41" customWidth="1"/>
    <col min="1801" max="1801" width="7" style="41" customWidth="1"/>
    <col min="1802" max="1802" width="7.33203125" style="41" customWidth="1"/>
    <col min="1803" max="1803" width="10.109375" style="41" bestFit="1" customWidth="1"/>
    <col min="1804" max="1804" width="8.6640625" style="41" customWidth="1"/>
    <col min="1805" max="1805" width="9.88671875" style="41" customWidth="1"/>
    <col min="1806" max="1806" width="0" style="41" hidden="1" customWidth="1"/>
    <col min="1807" max="1807" width="6.88671875" style="41" customWidth="1"/>
    <col min="1808" max="1808" width="5.5546875" style="41" customWidth="1"/>
    <col min="1809" max="1809" width="8.88671875" style="41" customWidth="1"/>
    <col min="1810" max="1810" width="9.44140625" style="41" customWidth="1"/>
    <col min="1811" max="1811" width="12.33203125" style="41" customWidth="1"/>
    <col min="1812" max="1812" width="7.5546875" style="41" bestFit="1" customWidth="1"/>
    <col min="1813" max="1813" width="17.6640625" style="41" bestFit="1" customWidth="1"/>
    <col min="1814" max="1814" width="16.109375" style="41" customWidth="1"/>
    <col min="1815" max="1815" width="8.33203125" style="41" customWidth="1"/>
    <col min="1816" max="1816" width="10.88671875" style="41" customWidth="1"/>
    <col min="1817" max="2054" width="9.109375" style="41"/>
    <col min="2055" max="2055" width="4.44140625" style="41" bestFit="1" customWidth="1"/>
    <col min="2056" max="2056" width="19.5546875" style="41" customWidth="1"/>
    <col min="2057" max="2057" width="7" style="41" customWidth="1"/>
    <col min="2058" max="2058" width="7.33203125" style="41" customWidth="1"/>
    <col min="2059" max="2059" width="10.109375" style="41" bestFit="1" customWidth="1"/>
    <col min="2060" max="2060" width="8.6640625" style="41" customWidth="1"/>
    <col min="2061" max="2061" width="9.88671875" style="41" customWidth="1"/>
    <col min="2062" max="2062" width="0" style="41" hidden="1" customWidth="1"/>
    <col min="2063" max="2063" width="6.88671875" style="41" customWidth="1"/>
    <col min="2064" max="2064" width="5.5546875" style="41" customWidth="1"/>
    <col min="2065" max="2065" width="8.88671875" style="41" customWidth="1"/>
    <col min="2066" max="2066" width="9.44140625" style="41" customWidth="1"/>
    <col min="2067" max="2067" width="12.33203125" style="41" customWidth="1"/>
    <col min="2068" max="2068" width="7.5546875" style="41" bestFit="1" customWidth="1"/>
    <col min="2069" max="2069" width="17.6640625" style="41" bestFit="1" customWidth="1"/>
    <col min="2070" max="2070" width="16.109375" style="41" customWidth="1"/>
    <col min="2071" max="2071" width="8.33203125" style="41" customWidth="1"/>
    <col min="2072" max="2072" width="10.88671875" style="41" customWidth="1"/>
    <col min="2073" max="2310" width="9.109375" style="41"/>
    <col min="2311" max="2311" width="4.44140625" style="41" bestFit="1" customWidth="1"/>
    <col min="2312" max="2312" width="19.5546875" style="41" customWidth="1"/>
    <col min="2313" max="2313" width="7" style="41" customWidth="1"/>
    <col min="2314" max="2314" width="7.33203125" style="41" customWidth="1"/>
    <col min="2315" max="2315" width="10.109375" style="41" bestFit="1" customWidth="1"/>
    <col min="2316" max="2316" width="8.6640625" style="41" customWidth="1"/>
    <col min="2317" max="2317" width="9.88671875" style="41" customWidth="1"/>
    <col min="2318" max="2318" width="0" style="41" hidden="1" customWidth="1"/>
    <col min="2319" max="2319" width="6.88671875" style="41" customWidth="1"/>
    <col min="2320" max="2320" width="5.5546875" style="41" customWidth="1"/>
    <col min="2321" max="2321" width="8.88671875" style="41" customWidth="1"/>
    <col min="2322" max="2322" width="9.44140625" style="41" customWidth="1"/>
    <col min="2323" max="2323" width="12.33203125" style="41" customWidth="1"/>
    <col min="2324" max="2324" width="7.5546875" style="41" bestFit="1" customWidth="1"/>
    <col min="2325" max="2325" width="17.6640625" style="41" bestFit="1" customWidth="1"/>
    <col min="2326" max="2326" width="16.109375" style="41" customWidth="1"/>
    <col min="2327" max="2327" width="8.33203125" style="41" customWidth="1"/>
    <col min="2328" max="2328" width="10.88671875" style="41" customWidth="1"/>
    <col min="2329" max="2566" width="9.109375" style="41"/>
    <col min="2567" max="2567" width="4.44140625" style="41" bestFit="1" customWidth="1"/>
    <col min="2568" max="2568" width="19.5546875" style="41" customWidth="1"/>
    <col min="2569" max="2569" width="7" style="41" customWidth="1"/>
    <col min="2570" max="2570" width="7.33203125" style="41" customWidth="1"/>
    <col min="2571" max="2571" width="10.109375" style="41" bestFit="1" customWidth="1"/>
    <col min="2572" max="2572" width="8.6640625" style="41" customWidth="1"/>
    <col min="2573" max="2573" width="9.88671875" style="41" customWidth="1"/>
    <col min="2574" max="2574" width="0" style="41" hidden="1" customWidth="1"/>
    <col min="2575" max="2575" width="6.88671875" style="41" customWidth="1"/>
    <col min="2576" max="2576" width="5.5546875" style="41" customWidth="1"/>
    <col min="2577" max="2577" width="8.88671875" style="41" customWidth="1"/>
    <col min="2578" max="2578" width="9.44140625" style="41" customWidth="1"/>
    <col min="2579" max="2579" width="12.33203125" style="41" customWidth="1"/>
    <col min="2580" max="2580" width="7.5546875" style="41" bestFit="1" customWidth="1"/>
    <col min="2581" max="2581" width="17.6640625" style="41" bestFit="1" customWidth="1"/>
    <col min="2582" max="2582" width="16.109375" style="41" customWidth="1"/>
    <col min="2583" max="2583" width="8.33203125" style="41" customWidth="1"/>
    <col min="2584" max="2584" width="10.88671875" style="41" customWidth="1"/>
    <col min="2585" max="2822" width="9.109375" style="41"/>
    <col min="2823" max="2823" width="4.44140625" style="41" bestFit="1" customWidth="1"/>
    <col min="2824" max="2824" width="19.5546875" style="41" customWidth="1"/>
    <col min="2825" max="2825" width="7" style="41" customWidth="1"/>
    <col min="2826" max="2826" width="7.33203125" style="41" customWidth="1"/>
    <col min="2827" max="2827" width="10.109375" style="41" bestFit="1" customWidth="1"/>
    <col min="2828" max="2828" width="8.6640625" style="41" customWidth="1"/>
    <col min="2829" max="2829" width="9.88671875" style="41" customWidth="1"/>
    <col min="2830" max="2830" width="0" style="41" hidden="1" customWidth="1"/>
    <col min="2831" max="2831" width="6.88671875" style="41" customWidth="1"/>
    <col min="2832" max="2832" width="5.5546875" style="41" customWidth="1"/>
    <col min="2833" max="2833" width="8.88671875" style="41" customWidth="1"/>
    <col min="2834" max="2834" width="9.44140625" style="41" customWidth="1"/>
    <col min="2835" max="2835" width="12.33203125" style="41" customWidth="1"/>
    <col min="2836" max="2836" width="7.5546875" style="41" bestFit="1" customWidth="1"/>
    <col min="2837" max="2837" width="17.6640625" style="41" bestFit="1" customWidth="1"/>
    <col min="2838" max="2838" width="16.109375" style="41" customWidth="1"/>
    <col min="2839" max="2839" width="8.33203125" style="41" customWidth="1"/>
    <col min="2840" max="2840" width="10.88671875" style="41" customWidth="1"/>
    <col min="2841" max="3078" width="9.109375" style="41"/>
    <col min="3079" max="3079" width="4.44140625" style="41" bestFit="1" customWidth="1"/>
    <col min="3080" max="3080" width="19.5546875" style="41" customWidth="1"/>
    <col min="3081" max="3081" width="7" style="41" customWidth="1"/>
    <col min="3082" max="3082" width="7.33203125" style="41" customWidth="1"/>
    <col min="3083" max="3083" width="10.109375" style="41" bestFit="1" customWidth="1"/>
    <col min="3084" max="3084" width="8.6640625" style="41" customWidth="1"/>
    <col min="3085" max="3085" width="9.88671875" style="41" customWidth="1"/>
    <col min="3086" max="3086" width="0" style="41" hidden="1" customWidth="1"/>
    <col min="3087" max="3087" width="6.88671875" style="41" customWidth="1"/>
    <col min="3088" max="3088" width="5.5546875" style="41" customWidth="1"/>
    <col min="3089" max="3089" width="8.88671875" style="41" customWidth="1"/>
    <col min="3090" max="3090" width="9.44140625" style="41" customWidth="1"/>
    <col min="3091" max="3091" width="12.33203125" style="41" customWidth="1"/>
    <col min="3092" max="3092" width="7.5546875" style="41" bestFit="1" customWidth="1"/>
    <col min="3093" max="3093" width="17.6640625" style="41" bestFit="1" customWidth="1"/>
    <col min="3094" max="3094" width="16.109375" style="41" customWidth="1"/>
    <col min="3095" max="3095" width="8.33203125" style="41" customWidth="1"/>
    <col min="3096" max="3096" width="10.88671875" style="41" customWidth="1"/>
    <col min="3097" max="3334" width="9.109375" style="41"/>
    <col min="3335" max="3335" width="4.44140625" style="41" bestFit="1" customWidth="1"/>
    <col min="3336" max="3336" width="19.5546875" style="41" customWidth="1"/>
    <col min="3337" max="3337" width="7" style="41" customWidth="1"/>
    <col min="3338" max="3338" width="7.33203125" style="41" customWidth="1"/>
    <col min="3339" max="3339" width="10.109375" style="41" bestFit="1" customWidth="1"/>
    <col min="3340" max="3340" width="8.6640625" style="41" customWidth="1"/>
    <col min="3341" max="3341" width="9.88671875" style="41" customWidth="1"/>
    <col min="3342" max="3342" width="0" style="41" hidden="1" customWidth="1"/>
    <col min="3343" max="3343" width="6.88671875" style="41" customWidth="1"/>
    <col min="3344" max="3344" width="5.5546875" style="41" customWidth="1"/>
    <col min="3345" max="3345" width="8.88671875" style="41" customWidth="1"/>
    <col min="3346" max="3346" width="9.44140625" style="41" customWidth="1"/>
    <col min="3347" max="3347" width="12.33203125" style="41" customWidth="1"/>
    <col min="3348" max="3348" width="7.5546875" style="41" bestFit="1" customWidth="1"/>
    <col min="3349" max="3349" width="17.6640625" style="41" bestFit="1" customWidth="1"/>
    <col min="3350" max="3350" width="16.109375" style="41" customWidth="1"/>
    <col min="3351" max="3351" width="8.33203125" style="41" customWidth="1"/>
    <col min="3352" max="3352" width="10.88671875" style="41" customWidth="1"/>
    <col min="3353" max="3590" width="9.109375" style="41"/>
    <col min="3591" max="3591" width="4.44140625" style="41" bestFit="1" customWidth="1"/>
    <col min="3592" max="3592" width="19.5546875" style="41" customWidth="1"/>
    <col min="3593" max="3593" width="7" style="41" customWidth="1"/>
    <col min="3594" max="3594" width="7.33203125" style="41" customWidth="1"/>
    <col min="3595" max="3595" width="10.109375" style="41" bestFit="1" customWidth="1"/>
    <col min="3596" max="3596" width="8.6640625" style="41" customWidth="1"/>
    <col min="3597" max="3597" width="9.88671875" style="41" customWidth="1"/>
    <col min="3598" max="3598" width="0" style="41" hidden="1" customWidth="1"/>
    <col min="3599" max="3599" width="6.88671875" style="41" customWidth="1"/>
    <col min="3600" max="3600" width="5.5546875" style="41" customWidth="1"/>
    <col min="3601" max="3601" width="8.88671875" style="41" customWidth="1"/>
    <col min="3602" max="3602" width="9.44140625" style="41" customWidth="1"/>
    <col min="3603" max="3603" width="12.33203125" style="41" customWidth="1"/>
    <col min="3604" max="3604" width="7.5546875" style="41" bestFit="1" customWidth="1"/>
    <col min="3605" max="3605" width="17.6640625" style="41" bestFit="1" customWidth="1"/>
    <col min="3606" max="3606" width="16.109375" style="41" customWidth="1"/>
    <col min="3607" max="3607" width="8.33203125" style="41" customWidth="1"/>
    <col min="3608" max="3608" width="10.88671875" style="41" customWidth="1"/>
    <col min="3609" max="3846" width="9.109375" style="41"/>
    <col min="3847" max="3847" width="4.44140625" style="41" bestFit="1" customWidth="1"/>
    <col min="3848" max="3848" width="19.5546875" style="41" customWidth="1"/>
    <col min="3849" max="3849" width="7" style="41" customWidth="1"/>
    <col min="3850" max="3850" width="7.33203125" style="41" customWidth="1"/>
    <col min="3851" max="3851" width="10.109375" style="41" bestFit="1" customWidth="1"/>
    <col min="3852" max="3852" width="8.6640625" style="41" customWidth="1"/>
    <col min="3853" max="3853" width="9.88671875" style="41" customWidth="1"/>
    <col min="3854" max="3854" width="0" style="41" hidden="1" customWidth="1"/>
    <col min="3855" max="3855" width="6.88671875" style="41" customWidth="1"/>
    <col min="3856" max="3856" width="5.5546875" style="41" customWidth="1"/>
    <col min="3857" max="3857" width="8.88671875" style="41" customWidth="1"/>
    <col min="3858" max="3858" width="9.44140625" style="41" customWidth="1"/>
    <col min="3859" max="3859" width="12.33203125" style="41" customWidth="1"/>
    <col min="3860" max="3860" width="7.5546875" style="41" bestFit="1" customWidth="1"/>
    <col min="3861" max="3861" width="17.6640625" style="41" bestFit="1" customWidth="1"/>
    <col min="3862" max="3862" width="16.109375" style="41" customWidth="1"/>
    <col min="3863" max="3863" width="8.33203125" style="41" customWidth="1"/>
    <col min="3864" max="3864" width="10.88671875" style="41" customWidth="1"/>
    <col min="3865" max="4102" width="9.109375" style="41"/>
    <col min="4103" max="4103" width="4.44140625" style="41" bestFit="1" customWidth="1"/>
    <col min="4104" max="4104" width="19.5546875" style="41" customWidth="1"/>
    <col min="4105" max="4105" width="7" style="41" customWidth="1"/>
    <col min="4106" max="4106" width="7.33203125" style="41" customWidth="1"/>
    <col min="4107" max="4107" width="10.109375" style="41" bestFit="1" customWidth="1"/>
    <col min="4108" max="4108" width="8.6640625" style="41" customWidth="1"/>
    <col min="4109" max="4109" width="9.88671875" style="41" customWidth="1"/>
    <col min="4110" max="4110" width="0" style="41" hidden="1" customWidth="1"/>
    <col min="4111" max="4111" width="6.88671875" style="41" customWidth="1"/>
    <col min="4112" max="4112" width="5.5546875" style="41" customWidth="1"/>
    <col min="4113" max="4113" width="8.88671875" style="41" customWidth="1"/>
    <col min="4114" max="4114" width="9.44140625" style="41" customWidth="1"/>
    <col min="4115" max="4115" width="12.33203125" style="41" customWidth="1"/>
    <col min="4116" max="4116" width="7.5546875" style="41" bestFit="1" customWidth="1"/>
    <col min="4117" max="4117" width="17.6640625" style="41" bestFit="1" customWidth="1"/>
    <col min="4118" max="4118" width="16.109375" style="41" customWidth="1"/>
    <col min="4119" max="4119" width="8.33203125" style="41" customWidth="1"/>
    <col min="4120" max="4120" width="10.88671875" style="41" customWidth="1"/>
    <col min="4121" max="4358" width="9.109375" style="41"/>
    <col min="4359" max="4359" width="4.44140625" style="41" bestFit="1" customWidth="1"/>
    <col min="4360" max="4360" width="19.5546875" style="41" customWidth="1"/>
    <col min="4361" max="4361" width="7" style="41" customWidth="1"/>
    <col min="4362" max="4362" width="7.33203125" style="41" customWidth="1"/>
    <col min="4363" max="4363" width="10.109375" style="41" bestFit="1" customWidth="1"/>
    <col min="4364" max="4364" width="8.6640625" style="41" customWidth="1"/>
    <col min="4365" max="4365" width="9.88671875" style="41" customWidth="1"/>
    <col min="4366" max="4366" width="0" style="41" hidden="1" customWidth="1"/>
    <col min="4367" max="4367" width="6.88671875" style="41" customWidth="1"/>
    <col min="4368" max="4368" width="5.5546875" style="41" customWidth="1"/>
    <col min="4369" max="4369" width="8.88671875" style="41" customWidth="1"/>
    <col min="4370" max="4370" width="9.44140625" style="41" customWidth="1"/>
    <col min="4371" max="4371" width="12.33203125" style="41" customWidth="1"/>
    <col min="4372" max="4372" width="7.5546875" style="41" bestFit="1" customWidth="1"/>
    <col min="4373" max="4373" width="17.6640625" style="41" bestFit="1" customWidth="1"/>
    <col min="4374" max="4374" width="16.109375" style="41" customWidth="1"/>
    <col min="4375" max="4375" width="8.33203125" style="41" customWidth="1"/>
    <col min="4376" max="4376" width="10.88671875" style="41" customWidth="1"/>
    <col min="4377" max="4614" width="9.109375" style="41"/>
    <col min="4615" max="4615" width="4.44140625" style="41" bestFit="1" customWidth="1"/>
    <col min="4616" max="4616" width="19.5546875" style="41" customWidth="1"/>
    <col min="4617" max="4617" width="7" style="41" customWidth="1"/>
    <col min="4618" max="4618" width="7.33203125" style="41" customWidth="1"/>
    <col min="4619" max="4619" width="10.109375" style="41" bestFit="1" customWidth="1"/>
    <col min="4620" max="4620" width="8.6640625" style="41" customWidth="1"/>
    <col min="4621" max="4621" width="9.88671875" style="41" customWidth="1"/>
    <col min="4622" max="4622" width="0" style="41" hidden="1" customWidth="1"/>
    <col min="4623" max="4623" width="6.88671875" style="41" customWidth="1"/>
    <col min="4624" max="4624" width="5.5546875" style="41" customWidth="1"/>
    <col min="4625" max="4625" width="8.88671875" style="41" customWidth="1"/>
    <col min="4626" max="4626" width="9.44140625" style="41" customWidth="1"/>
    <col min="4627" max="4627" width="12.33203125" style="41" customWidth="1"/>
    <col min="4628" max="4628" width="7.5546875" style="41" bestFit="1" customWidth="1"/>
    <col min="4629" max="4629" width="17.6640625" style="41" bestFit="1" customWidth="1"/>
    <col min="4630" max="4630" width="16.109375" style="41" customWidth="1"/>
    <col min="4631" max="4631" width="8.33203125" style="41" customWidth="1"/>
    <col min="4632" max="4632" width="10.88671875" style="41" customWidth="1"/>
    <col min="4633" max="4870" width="9.109375" style="41"/>
    <col min="4871" max="4871" width="4.44140625" style="41" bestFit="1" customWidth="1"/>
    <col min="4872" max="4872" width="19.5546875" style="41" customWidth="1"/>
    <col min="4873" max="4873" width="7" style="41" customWidth="1"/>
    <col min="4874" max="4874" width="7.33203125" style="41" customWidth="1"/>
    <col min="4875" max="4875" width="10.109375" style="41" bestFit="1" customWidth="1"/>
    <col min="4876" max="4876" width="8.6640625" style="41" customWidth="1"/>
    <col min="4877" max="4877" width="9.88671875" style="41" customWidth="1"/>
    <col min="4878" max="4878" width="0" style="41" hidden="1" customWidth="1"/>
    <col min="4879" max="4879" width="6.88671875" style="41" customWidth="1"/>
    <col min="4880" max="4880" width="5.5546875" style="41" customWidth="1"/>
    <col min="4881" max="4881" width="8.88671875" style="41" customWidth="1"/>
    <col min="4882" max="4882" width="9.44140625" style="41" customWidth="1"/>
    <col min="4883" max="4883" width="12.33203125" style="41" customWidth="1"/>
    <col min="4884" max="4884" width="7.5546875" style="41" bestFit="1" customWidth="1"/>
    <col min="4885" max="4885" width="17.6640625" style="41" bestFit="1" customWidth="1"/>
    <col min="4886" max="4886" width="16.109375" style="41" customWidth="1"/>
    <col min="4887" max="4887" width="8.33203125" style="41" customWidth="1"/>
    <col min="4888" max="4888" width="10.88671875" style="41" customWidth="1"/>
    <col min="4889" max="5126" width="9.109375" style="41"/>
    <col min="5127" max="5127" width="4.44140625" style="41" bestFit="1" customWidth="1"/>
    <col min="5128" max="5128" width="19.5546875" style="41" customWidth="1"/>
    <col min="5129" max="5129" width="7" style="41" customWidth="1"/>
    <col min="5130" max="5130" width="7.33203125" style="41" customWidth="1"/>
    <col min="5131" max="5131" width="10.109375" style="41" bestFit="1" customWidth="1"/>
    <col min="5132" max="5132" width="8.6640625" style="41" customWidth="1"/>
    <col min="5133" max="5133" width="9.88671875" style="41" customWidth="1"/>
    <col min="5134" max="5134" width="0" style="41" hidden="1" customWidth="1"/>
    <col min="5135" max="5135" width="6.88671875" style="41" customWidth="1"/>
    <col min="5136" max="5136" width="5.5546875" style="41" customWidth="1"/>
    <col min="5137" max="5137" width="8.88671875" style="41" customWidth="1"/>
    <col min="5138" max="5138" width="9.44140625" style="41" customWidth="1"/>
    <col min="5139" max="5139" width="12.33203125" style="41" customWidth="1"/>
    <col min="5140" max="5140" width="7.5546875" style="41" bestFit="1" customWidth="1"/>
    <col min="5141" max="5141" width="17.6640625" style="41" bestFit="1" customWidth="1"/>
    <col min="5142" max="5142" width="16.109375" style="41" customWidth="1"/>
    <col min="5143" max="5143" width="8.33203125" style="41" customWidth="1"/>
    <col min="5144" max="5144" width="10.88671875" style="41" customWidth="1"/>
    <col min="5145" max="5382" width="9.109375" style="41"/>
    <col min="5383" max="5383" width="4.44140625" style="41" bestFit="1" customWidth="1"/>
    <col min="5384" max="5384" width="19.5546875" style="41" customWidth="1"/>
    <col min="5385" max="5385" width="7" style="41" customWidth="1"/>
    <col min="5386" max="5386" width="7.33203125" style="41" customWidth="1"/>
    <col min="5387" max="5387" width="10.109375" style="41" bestFit="1" customWidth="1"/>
    <col min="5388" max="5388" width="8.6640625" style="41" customWidth="1"/>
    <col min="5389" max="5389" width="9.88671875" style="41" customWidth="1"/>
    <col min="5390" max="5390" width="0" style="41" hidden="1" customWidth="1"/>
    <col min="5391" max="5391" width="6.88671875" style="41" customWidth="1"/>
    <col min="5392" max="5392" width="5.5546875" style="41" customWidth="1"/>
    <col min="5393" max="5393" width="8.88671875" style="41" customWidth="1"/>
    <col min="5394" max="5394" width="9.44140625" style="41" customWidth="1"/>
    <col min="5395" max="5395" width="12.33203125" style="41" customWidth="1"/>
    <col min="5396" max="5396" width="7.5546875" style="41" bestFit="1" customWidth="1"/>
    <col min="5397" max="5397" width="17.6640625" style="41" bestFit="1" customWidth="1"/>
    <col min="5398" max="5398" width="16.109375" style="41" customWidth="1"/>
    <col min="5399" max="5399" width="8.33203125" style="41" customWidth="1"/>
    <col min="5400" max="5400" width="10.88671875" style="41" customWidth="1"/>
    <col min="5401" max="5638" width="9.109375" style="41"/>
    <col min="5639" max="5639" width="4.44140625" style="41" bestFit="1" customWidth="1"/>
    <col min="5640" max="5640" width="19.5546875" style="41" customWidth="1"/>
    <col min="5641" max="5641" width="7" style="41" customWidth="1"/>
    <col min="5642" max="5642" width="7.33203125" style="41" customWidth="1"/>
    <col min="5643" max="5643" width="10.109375" style="41" bestFit="1" customWidth="1"/>
    <col min="5644" max="5644" width="8.6640625" style="41" customWidth="1"/>
    <col min="5645" max="5645" width="9.88671875" style="41" customWidth="1"/>
    <col min="5646" max="5646" width="0" style="41" hidden="1" customWidth="1"/>
    <col min="5647" max="5647" width="6.88671875" style="41" customWidth="1"/>
    <col min="5648" max="5648" width="5.5546875" style="41" customWidth="1"/>
    <col min="5649" max="5649" width="8.88671875" style="41" customWidth="1"/>
    <col min="5650" max="5650" width="9.44140625" style="41" customWidth="1"/>
    <col min="5651" max="5651" width="12.33203125" style="41" customWidth="1"/>
    <col min="5652" max="5652" width="7.5546875" style="41" bestFit="1" customWidth="1"/>
    <col min="5653" max="5653" width="17.6640625" style="41" bestFit="1" customWidth="1"/>
    <col min="5654" max="5654" width="16.109375" style="41" customWidth="1"/>
    <col min="5655" max="5655" width="8.33203125" style="41" customWidth="1"/>
    <col min="5656" max="5656" width="10.88671875" style="41" customWidth="1"/>
    <col min="5657" max="5894" width="9.109375" style="41"/>
    <col min="5895" max="5895" width="4.44140625" style="41" bestFit="1" customWidth="1"/>
    <col min="5896" max="5896" width="19.5546875" style="41" customWidth="1"/>
    <col min="5897" max="5897" width="7" style="41" customWidth="1"/>
    <col min="5898" max="5898" width="7.33203125" style="41" customWidth="1"/>
    <col min="5899" max="5899" width="10.109375" style="41" bestFit="1" customWidth="1"/>
    <col min="5900" max="5900" width="8.6640625" style="41" customWidth="1"/>
    <col min="5901" max="5901" width="9.88671875" style="41" customWidth="1"/>
    <col min="5902" max="5902" width="0" style="41" hidden="1" customWidth="1"/>
    <col min="5903" max="5903" width="6.88671875" style="41" customWidth="1"/>
    <col min="5904" max="5904" width="5.5546875" style="41" customWidth="1"/>
    <col min="5905" max="5905" width="8.88671875" style="41" customWidth="1"/>
    <col min="5906" max="5906" width="9.44140625" style="41" customWidth="1"/>
    <col min="5907" max="5907" width="12.33203125" style="41" customWidth="1"/>
    <col min="5908" max="5908" width="7.5546875" style="41" bestFit="1" customWidth="1"/>
    <col min="5909" max="5909" width="17.6640625" style="41" bestFit="1" customWidth="1"/>
    <col min="5910" max="5910" width="16.109375" style="41" customWidth="1"/>
    <col min="5911" max="5911" width="8.33203125" style="41" customWidth="1"/>
    <col min="5912" max="5912" width="10.88671875" style="41" customWidth="1"/>
    <col min="5913" max="6150" width="9.109375" style="41"/>
    <col min="6151" max="6151" width="4.44140625" style="41" bestFit="1" customWidth="1"/>
    <col min="6152" max="6152" width="19.5546875" style="41" customWidth="1"/>
    <col min="6153" max="6153" width="7" style="41" customWidth="1"/>
    <col min="6154" max="6154" width="7.33203125" style="41" customWidth="1"/>
    <col min="6155" max="6155" width="10.109375" style="41" bestFit="1" customWidth="1"/>
    <col min="6156" max="6156" width="8.6640625" style="41" customWidth="1"/>
    <col min="6157" max="6157" width="9.88671875" style="41" customWidth="1"/>
    <col min="6158" max="6158" width="0" style="41" hidden="1" customWidth="1"/>
    <col min="6159" max="6159" width="6.88671875" style="41" customWidth="1"/>
    <col min="6160" max="6160" width="5.5546875" style="41" customWidth="1"/>
    <col min="6161" max="6161" width="8.88671875" style="41" customWidth="1"/>
    <col min="6162" max="6162" width="9.44140625" style="41" customWidth="1"/>
    <col min="6163" max="6163" width="12.33203125" style="41" customWidth="1"/>
    <col min="6164" max="6164" width="7.5546875" style="41" bestFit="1" customWidth="1"/>
    <col min="6165" max="6165" width="17.6640625" style="41" bestFit="1" customWidth="1"/>
    <col min="6166" max="6166" width="16.109375" style="41" customWidth="1"/>
    <col min="6167" max="6167" width="8.33203125" style="41" customWidth="1"/>
    <col min="6168" max="6168" width="10.88671875" style="41" customWidth="1"/>
    <col min="6169" max="6406" width="9.109375" style="41"/>
    <col min="6407" max="6407" width="4.44140625" style="41" bestFit="1" customWidth="1"/>
    <col min="6408" max="6408" width="19.5546875" style="41" customWidth="1"/>
    <col min="6409" max="6409" width="7" style="41" customWidth="1"/>
    <col min="6410" max="6410" width="7.33203125" style="41" customWidth="1"/>
    <col min="6411" max="6411" width="10.109375" style="41" bestFit="1" customWidth="1"/>
    <col min="6412" max="6412" width="8.6640625" style="41" customWidth="1"/>
    <col min="6413" max="6413" width="9.88671875" style="41" customWidth="1"/>
    <col min="6414" max="6414" width="0" style="41" hidden="1" customWidth="1"/>
    <col min="6415" max="6415" width="6.88671875" style="41" customWidth="1"/>
    <col min="6416" max="6416" width="5.5546875" style="41" customWidth="1"/>
    <col min="6417" max="6417" width="8.88671875" style="41" customWidth="1"/>
    <col min="6418" max="6418" width="9.44140625" style="41" customWidth="1"/>
    <col min="6419" max="6419" width="12.33203125" style="41" customWidth="1"/>
    <col min="6420" max="6420" width="7.5546875" style="41" bestFit="1" customWidth="1"/>
    <col min="6421" max="6421" width="17.6640625" style="41" bestFit="1" customWidth="1"/>
    <col min="6422" max="6422" width="16.109375" style="41" customWidth="1"/>
    <col min="6423" max="6423" width="8.33203125" style="41" customWidth="1"/>
    <col min="6424" max="6424" width="10.88671875" style="41" customWidth="1"/>
    <col min="6425" max="6662" width="9.109375" style="41"/>
    <col min="6663" max="6663" width="4.44140625" style="41" bestFit="1" customWidth="1"/>
    <col min="6664" max="6664" width="19.5546875" style="41" customWidth="1"/>
    <col min="6665" max="6665" width="7" style="41" customWidth="1"/>
    <col min="6666" max="6666" width="7.33203125" style="41" customWidth="1"/>
    <col min="6667" max="6667" width="10.109375" style="41" bestFit="1" customWidth="1"/>
    <col min="6668" max="6668" width="8.6640625" style="41" customWidth="1"/>
    <col min="6669" max="6669" width="9.88671875" style="41" customWidth="1"/>
    <col min="6670" max="6670" width="0" style="41" hidden="1" customWidth="1"/>
    <col min="6671" max="6671" width="6.88671875" style="41" customWidth="1"/>
    <col min="6672" max="6672" width="5.5546875" style="41" customWidth="1"/>
    <col min="6673" max="6673" width="8.88671875" style="41" customWidth="1"/>
    <col min="6674" max="6674" width="9.44140625" style="41" customWidth="1"/>
    <col min="6675" max="6675" width="12.33203125" style="41" customWidth="1"/>
    <col min="6676" max="6676" width="7.5546875" style="41" bestFit="1" customWidth="1"/>
    <col min="6677" max="6677" width="17.6640625" style="41" bestFit="1" customWidth="1"/>
    <col min="6678" max="6678" width="16.109375" style="41" customWidth="1"/>
    <col min="6679" max="6679" width="8.33203125" style="41" customWidth="1"/>
    <col min="6680" max="6680" width="10.88671875" style="41" customWidth="1"/>
    <col min="6681" max="6918" width="9.109375" style="41"/>
    <col min="6919" max="6919" width="4.44140625" style="41" bestFit="1" customWidth="1"/>
    <col min="6920" max="6920" width="19.5546875" style="41" customWidth="1"/>
    <col min="6921" max="6921" width="7" style="41" customWidth="1"/>
    <col min="6922" max="6922" width="7.33203125" style="41" customWidth="1"/>
    <col min="6923" max="6923" width="10.109375" style="41" bestFit="1" customWidth="1"/>
    <col min="6924" max="6924" width="8.6640625" style="41" customWidth="1"/>
    <col min="6925" max="6925" width="9.88671875" style="41" customWidth="1"/>
    <col min="6926" max="6926" width="0" style="41" hidden="1" customWidth="1"/>
    <col min="6927" max="6927" width="6.88671875" style="41" customWidth="1"/>
    <col min="6928" max="6928" width="5.5546875" style="41" customWidth="1"/>
    <col min="6929" max="6929" width="8.88671875" style="41" customWidth="1"/>
    <col min="6930" max="6930" width="9.44140625" style="41" customWidth="1"/>
    <col min="6931" max="6931" width="12.33203125" style="41" customWidth="1"/>
    <col min="6932" max="6932" width="7.5546875" style="41" bestFit="1" customWidth="1"/>
    <col min="6933" max="6933" width="17.6640625" style="41" bestFit="1" customWidth="1"/>
    <col min="6934" max="6934" width="16.109375" style="41" customWidth="1"/>
    <col min="6935" max="6935" width="8.33203125" style="41" customWidth="1"/>
    <col min="6936" max="6936" width="10.88671875" style="41" customWidth="1"/>
    <col min="6937" max="7174" width="9.109375" style="41"/>
    <col min="7175" max="7175" width="4.44140625" style="41" bestFit="1" customWidth="1"/>
    <col min="7176" max="7176" width="19.5546875" style="41" customWidth="1"/>
    <col min="7177" max="7177" width="7" style="41" customWidth="1"/>
    <col min="7178" max="7178" width="7.33203125" style="41" customWidth="1"/>
    <col min="7179" max="7179" width="10.109375" style="41" bestFit="1" customWidth="1"/>
    <col min="7180" max="7180" width="8.6640625" style="41" customWidth="1"/>
    <col min="7181" max="7181" width="9.88671875" style="41" customWidth="1"/>
    <col min="7182" max="7182" width="0" style="41" hidden="1" customWidth="1"/>
    <col min="7183" max="7183" width="6.88671875" style="41" customWidth="1"/>
    <col min="7184" max="7184" width="5.5546875" style="41" customWidth="1"/>
    <col min="7185" max="7185" width="8.88671875" style="41" customWidth="1"/>
    <col min="7186" max="7186" width="9.44140625" style="41" customWidth="1"/>
    <col min="7187" max="7187" width="12.33203125" style="41" customWidth="1"/>
    <col min="7188" max="7188" width="7.5546875" style="41" bestFit="1" customWidth="1"/>
    <col min="7189" max="7189" width="17.6640625" style="41" bestFit="1" customWidth="1"/>
    <col min="7190" max="7190" width="16.109375" style="41" customWidth="1"/>
    <col min="7191" max="7191" width="8.33203125" style="41" customWidth="1"/>
    <col min="7192" max="7192" width="10.88671875" style="41" customWidth="1"/>
    <col min="7193" max="7430" width="9.109375" style="41"/>
    <col min="7431" max="7431" width="4.44140625" style="41" bestFit="1" customWidth="1"/>
    <col min="7432" max="7432" width="19.5546875" style="41" customWidth="1"/>
    <col min="7433" max="7433" width="7" style="41" customWidth="1"/>
    <col min="7434" max="7434" width="7.33203125" style="41" customWidth="1"/>
    <col min="7435" max="7435" width="10.109375" style="41" bestFit="1" customWidth="1"/>
    <col min="7436" max="7436" width="8.6640625" style="41" customWidth="1"/>
    <col min="7437" max="7437" width="9.88671875" style="41" customWidth="1"/>
    <col min="7438" max="7438" width="0" style="41" hidden="1" customWidth="1"/>
    <col min="7439" max="7439" width="6.88671875" style="41" customWidth="1"/>
    <col min="7440" max="7440" width="5.5546875" style="41" customWidth="1"/>
    <col min="7441" max="7441" width="8.88671875" style="41" customWidth="1"/>
    <col min="7442" max="7442" width="9.44140625" style="41" customWidth="1"/>
    <col min="7443" max="7443" width="12.33203125" style="41" customWidth="1"/>
    <col min="7444" max="7444" width="7.5546875" style="41" bestFit="1" customWidth="1"/>
    <col min="7445" max="7445" width="17.6640625" style="41" bestFit="1" customWidth="1"/>
    <col min="7446" max="7446" width="16.109375" style="41" customWidth="1"/>
    <col min="7447" max="7447" width="8.33203125" style="41" customWidth="1"/>
    <col min="7448" max="7448" width="10.88671875" style="41" customWidth="1"/>
    <col min="7449" max="7686" width="9.109375" style="41"/>
    <col min="7687" max="7687" width="4.44140625" style="41" bestFit="1" customWidth="1"/>
    <col min="7688" max="7688" width="19.5546875" style="41" customWidth="1"/>
    <col min="7689" max="7689" width="7" style="41" customWidth="1"/>
    <col min="7690" max="7690" width="7.33203125" style="41" customWidth="1"/>
    <col min="7691" max="7691" width="10.109375" style="41" bestFit="1" customWidth="1"/>
    <col min="7692" max="7692" width="8.6640625" style="41" customWidth="1"/>
    <col min="7693" max="7693" width="9.88671875" style="41" customWidth="1"/>
    <col min="7694" max="7694" width="0" style="41" hidden="1" customWidth="1"/>
    <col min="7695" max="7695" width="6.88671875" style="41" customWidth="1"/>
    <col min="7696" max="7696" width="5.5546875" style="41" customWidth="1"/>
    <col min="7697" max="7697" width="8.88671875" style="41" customWidth="1"/>
    <col min="7698" max="7698" width="9.44140625" style="41" customWidth="1"/>
    <col min="7699" max="7699" width="12.33203125" style="41" customWidth="1"/>
    <col min="7700" max="7700" width="7.5546875" style="41" bestFit="1" customWidth="1"/>
    <col min="7701" max="7701" width="17.6640625" style="41" bestFit="1" customWidth="1"/>
    <col min="7702" max="7702" width="16.109375" style="41" customWidth="1"/>
    <col min="7703" max="7703" width="8.33203125" style="41" customWidth="1"/>
    <col min="7704" max="7704" width="10.88671875" style="41" customWidth="1"/>
    <col min="7705" max="7942" width="9.109375" style="41"/>
    <col min="7943" max="7943" width="4.44140625" style="41" bestFit="1" customWidth="1"/>
    <col min="7944" max="7944" width="19.5546875" style="41" customWidth="1"/>
    <col min="7945" max="7945" width="7" style="41" customWidth="1"/>
    <col min="7946" max="7946" width="7.33203125" style="41" customWidth="1"/>
    <col min="7947" max="7947" width="10.109375" style="41" bestFit="1" customWidth="1"/>
    <col min="7948" max="7948" width="8.6640625" style="41" customWidth="1"/>
    <col min="7949" max="7949" width="9.88671875" style="41" customWidth="1"/>
    <col min="7950" max="7950" width="0" style="41" hidden="1" customWidth="1"/>
    <col min="7951" max="7951" width="6.88671875" style="41" customWidth="1"/>
    <col min="7952" max="7952" width="5.5546875" style="41" customWidth="1"/>
    <col min="7953" max="7953" width="8.88671875" style="41" customWidth="1"/>
    <col min="7954" max="7954" width="9.44140625" style="41" customWidth="1"/>
    <col min="7955" max="7955" width="12.33203125" style="41" customWidth="1"/>
    <col min="7956" max="7956" width="7.5546875" style="41" bestFit="1" customWidth="1"/>
    <col min="7957" max="7957" width="17.6640625" style="41" bestFit="1" customWidth="1"/>
    <col min="7958" max="7958" width="16.109375" style="41" customWidth="1"/>
    <col min="7959" max="7959" width="8.33203125" style="41" customWidth="1"/>
    <col min="7960" max="7960" width="10.88671875" style="41" customWidth="1"/>
    <col min="7961" max="8198" width="9.109375" style="41"/>
    <col min="8199" max="8199" width="4.44140625" style="41" bestFit="1" customWidth="1"/>
    <col min="8200" max="8200" width="19.5546875" style="41" customWidth="1"/>
    <col min="8201" max="8201" width="7" style="41" customWidth="1"/>
    <col min="8202" max="8202" width="7.33203125" style="41" customWidth="1"/>
    <col min="8203" max="8203" width="10.109375" style="41" bestFit="1" customWidth="1"/>
    <col min="8204" max="8204" width="8.6640625" style="41" customWidth="1"/>
    <col min="8205" max="8205" width="9.88671875" style="41" customWidth="1"/>
    <col min="8206" max="8206" width="0" style="41" hidden="1" customWidth="1"/>
    <col min="8207" max="8207" width="6.88671875" style="41" customWidth="1"/>
    <col min="8208" max="8208" width="5.5546875" style="41" customWidth="1"/>
    <col min="8209" max="8209" width="8.88671875" style="41" customWidth="1"/>
    <col min="8210" max="8210" width="9.44140625" style="41" customWidth="1"/>
    <col min="8211" max="8211" width="12.33203125" style="41" customWidth="1"/>
    <col min="8212" max="8212" width="7.5546875" style="41" bestFit="1" customWidth="1"/>
    <col min="8213" max="8213" width="17.6640625" style="41" bestFit="1" customWidth="1"/>
    <col min="8214" max="8214" width="16.109375" style="41" customWidth="1"/>
    <col min="8215" max="8215" width="8.33203125" style="41" customWidth="1"/>
    <col min="8216" max="8216" width="10.88671875" style="41" customWidth="1"/>
    <col min="8217" max="8454" width="9.109375" style="41"/>
    <col min="8455" max="8455" width="4.44140625" style="41" bestFit="1" customWidth="1"/>
    <col min="8456" max="8456" width="19.5546875" style="41" customWidth="1"/>
    <col min="8457" max="8457" width="7" style="41" customWidth="1"/>
    <col min="8458" max="8458" width="7.33203125" style="41" customWidth="1"/>
    <col min="8459" max="8459" width="10.109375" style="41" bestFit="1" customWidth="1"/>
    <col min="8460" max="8460" width="8.6640625" style="41" customWidth="1"/>
    <col min="8461" max="8461" width="9.88671875" style="41" customWidth="1"/>
    <col min="8462" max="8462" width="0" style="41" hidden="1" customWidth="1"/>
    <col min="8463" max="8463" width="6.88671875" style="41" customWidth="1"/>
    <col min="8464" max="8464" width="5.5546875" style="41" customWidth="1"/>
    <col min="8465" max="8465" width="8.88671875" style="41" customWidth="1"/>
    <col min="8466" max="8466" width="9.44140625" style="41" customWidth="1"/>
    <col min="8467" max="8467" width="12.33203125" style="41" customWidth="1"/>
    <col min="8468" max="8468" width="7.5546875" style="41" bestFit="1" customWidth="1"/>
    <col min="8469" max="8469" width="17.6640625" style="41" bestFit="1" customWidth="1"/>
    <col min="8470" max="8470" width="16.109375" style="41" customWidth="1"/>
    <col min="8471" max="8471" width="8.33203125" style="41" customWidth="1"/>
    <col min="8472" max="8472" width="10.88671875" style="41" customWidth="1"/>
    <col min="8473" max="8710" width="9.109375" style="41"/>
    <col min="8711" max="8711" width="4.44140625" style="41" bestFit="1" customWidth="1"/>
    <col min="8712" max="8712" width="19.5546875" style="41" customWidth="1"/>
    <col min="8713" max="8713" width="7" style="41" customWidth="1"/>
    <col min="8714" max="8714" width="7.33203125" style="41" customWidth="1"/>
    <col min="8715" max="8715" width="10.109375" style="41" bestFit="1" customWidth="1"/>
    <col min="8716" max="8716" width="8.6640625" style="41" customWidth="1"/>
    <col min="8717" max="8717" width="9.88671875" style="41" customWidth="1"/>
    <col min="8718" max="8718" width="0" style="41" hidden="1" customWidth="1"/>
    <col min="8719" max="8719" width="6.88671875" style="41" customWidth="1"/>
    <col min="8720" max="8720" width="5.5546875" style="41" customWidth="1"/>
    <col min="8721" max="8721" width="8.88671875" style="41" customWidth="1"/>
    <col min="8722" max="8722" width="9.44140625" style="41" customWidth="1"/>
    <col min="8723" max="8723" width="12.33203125" style="41" customWidth="1"/>
    <col min="8724" max="8724" width="7.5546875" style="41" bestFit="1" customWidth="1"/>
    <col min="8725" max="8725" width="17.6640625" style="41" bestFit="1" customWidth="1"/>
    <col min="8726" max="8726" width="16.109375" style="41" customWidth="1"/>
    <col min="8727" max="8727" width="8.33203125" style="41" customWidth="1"/>
    <col min="8728" max="8728" width="10.88671875" style="41" customWidth="1"/>
    <col min="8729" max="8966" width="9.109375" style="41"/>
    <col min="8967" max="8967" width="4.44140625" style="41" bestFit="1" customWidth="1"/>
    <col min="8968" max="8968" width="19.5546875" style="41" customWidth="1"/>
    <col min="8969" max="8969" width="7" style="41" customWidth="1"/>
    <col min="8970" max="8970" width="7.33203125" style="41" customWidth="1"/>
    <col min="8971" max="8971" width="10.109375" style="41" bestFit="1" customWidth="1"/>
    <col min="8972" max="8972" width="8.6640625" style="41" customWidth="1"/>
    <col min="8973" max="8973" width="9.88671875" style="41" customWidth="1"/>
    <col min="8974" max="8974" width="0" style="41" hidden="1" customWidth="1"/>
    <col min="8975" max="8975" width="6.88671875" style="41" customWidth="1"/>
    <col min="8976" max="8976" width="5.5546875" style="41" customWidth="1"/>
    <col min="8977" max="8977" width="8.88671875" style="41" customWidth="1"/>
    <col min="8978" max="8978" width="9.44140625" style="41" customWidth="1"/>
    <col min="8979" max="8979" width="12.33203125" style="41" customWidth="1"/>
    <col min="8980" max="8980" width="7.5546875" style="41" bestFit="1" customWidth="1"/>
    <col min="8981" max="8981" width="17.6640625" style="41" bestFit="1" customWidth="1"/>
    <col min="8982" max="8982" width="16.109375" style="41" customWidth="1"/>
    <col min="8983" max="8983" width="8.33203125" style="41" customWidth="1"/>
    <col min="8984" max="8984" width="10.88671875" style="41" customWidth="1"/>
    <col min="8985" max="9222" width="9.109375" style="41"/>
    <col min="9223" max="9223" width="4.44140625" style="41" bestFit="1" customWidth="1"/>
    <col min="9224" max="9224" width="19.5546875" style="41" customWidth="1"/>
    <col min="9225" max="9225" width="7" style="41" customWidth="1"/>
    <col min="9226" max="9226" width="7.33203125" style="41" customWidth="1"/>
    <col min="9227" max="9227" width="10.109375" style="41" bestFit="1" customWidth="1"/>
    <col min="9228" max="9228" width="8.6640625" style="41" customWidth="1"/>
    <col min="9229" max="9229" width="9.88671875" style="41" customWidth="1"/>
    <col min="9230" max="9230" width="0" style="41" hidden="1" customWidth="1"/>
    <col min="9231" max="9231" width="6.88671875" style="41" customWidth="1"/>
    <col min="9232" max="9232" width="5.5546875" style="41" customWidth="1"/>
    <col min="9233" max="9233" width="8.88671875" style="41" customWidth="1"/>
    <col min="9234" max="9234" width="9.44140625" style="41" customWidth="1"/>
    <col min="9235" max="9235" width="12.33203125" style="41" customWidth="1"/>
    <col min="9236" max="9236" width="7.5546875" style="41" bestFit="1" customWidth="1"/>
    <col min="9237" max="9237" width="17.6640625" style="41" bestFit="1" customWidth="1"/>
    <col min="9238" max="9238" width="16.109375" style="41" customWidth="1"/>
    <col min="9239" max="9239" width="8.33203125" style="41" customWidth="1"/>
    <col min="9240" max="9240" width="10.88671875" style="41" customWidth="1"/>
    <col min="9241" max="9478" width="9.109375" style="41"/>
    <col min="9479" max="9479" width="4.44140625" style="41" bestFit="1" customWidth="1"/>
    <col min="9480" max="9480" width="19.5546875" style="41" customWidth="1"/>
    <col min="9481" max="9481" width="7" style="41" customWidth="1"/>
    <col min="9482" max="9482" width="7.33203125" style="41" customWidth="1"/>
    <col min="9483" max="9483" width="10.109375" style="41" bestFit="1" customWidth="1"/>
    <col min="9484" max="9484" width="8.6640625" style="41" customWidth="1"/>
    <col min="9485" max="9485" width="9.88671875" style="41" customWidth="1"/>
    <col min="9486" max="9486" width="0" style="41" hidden="1" customWidth="1"/>
    <col min="9487" max="9487" width="6.88671875" style="41" customWidth="1"/>
    <col min="9488" max="9488" width="5.5546875" style="41" customWidth="1"/>
    <col min="9489" max="9489" width="8.88671875" style="41" customWidth="1"/>
    <col min="9490" max="9490" width="9.44140625" style="41" customWidth="1"/>
    <col min="9491" max="9491" width="12.33203125" style="41" customWidth="1"/>
    <col min="9492" max="9492" width="7.5546875" style="41" bestFit="1" customWidth="1"/>
    <col min="9493" max="9493" width="17.6640625" style="41" bestFit="1" customWidth="1"/>
    <col min="9494" max="9494" width="16.109375" style="41" customWidth="1"/>
    <col min="9495" max="9495" width="8.33203125" style="41" customWidth="1"/>
    <col min="9496" max="9496" width="10.88671875" style="41" customWidth="1"/>
    <col min="9497" max="9734" width="9.109375" style="41"/>
    <col min="9735" max="9735" width="4.44140625" style="41" bestFit="1" customWidth="1"/>
    <col min="9736" max="9736" width="19.5546875" style="41" customWidth="1"/>
    <col min="9737" max="9737" width="7" style="41" customWidth="1"/>
    <col min="9738" max="9738" width="7.33203125" style="41" customWidth="1"/>
    <col min="9739" max="9739" width="10.109375" style="41" bestFit="1" customWidth="1"/>
    <col min="9740" max="9740" width="8.6640625" style="41" customWidth="1"/>
    <col min="9741" max="9741" width="9.88671875" style="41" customWidth="1"/>
    <col min="9742" max="9742" width="0" style="41" hidden="1" customWidth="1"/>
    <col min="9743" max="9743" width="6.88671875" style="41" customWidth="1"/>
    <col min="9744" max="9744" width="5.5546875" style="41" customWidth="1"/>
    <col min="9745" max="9745" width="8.88671875" style="41" customWidth="1"/>
    <col min="9746" max="9746" width="9.44140625" style="41" customWidth="1"/>
    <col min="9747" max="9747" width="12.33203125" style="41" customWidth="1"/>
    <col min="9748" max="9748" width="7.5546875" style="41" bestFit="1" customWidth="1"/>
    <col min="9749" max="9749" width="17.6640625" style="41" bestFit="1" customWidth="1"/>
    <col min="9750" max="9750" width="16.109375" style="41" customWidth="1"/>
    <col min="9751" max="9751" width="8.33203125" style="41" customWidth="1"/>
    <col min="9752" max="9752" width="10.88671875" style="41" customWidth="1"/>
    <col min="9753" max="9990" width="9.109375" style="41"/>
    <col min="9991" max="9991" width="4.44140625" style="41" bestFit="1" customWidth="1"/>
    <col min="9992" max="9992" width="19.5546875" style="41" customWidth="1"/>
    <col min="9993" max="9993" width="7" style="41" customWidth="1"/>
    <col min="9994" max="9994" width="7.33203125" style="41" customWidth="1"/>
    <col min="9995" max="9995" width="10.109375" style="41" bestFit="1" customWidth="1"/>
    <col min="9996" max="9996" width="8.6640625" style="41" customWidth="1"/>
    <col min="9997" max="9997" width="9.88671875" style="41" customWidth="1"/>
    <col min="9998" max="9998" width="0" style="41" hidden="1" customWidth="1"/>
    <col min="9999" max="9999" width="6.88671875" style="41" customWidth="1"/>
    <col min="10000" max="10000" width="5.5546875" style="41" customWidth="1"/>
    <col min="10001" max="10001" width="8.88671875" style="41" customWidth="1"/>
    <col min="10002" max="10002" width="9.44140625" style="41" customWidth="1"/>
    <col min="10003" max="10003" width="12.33203125" style="41" customWidth="1"/>
    <col min="10004" max="10004" width="7.5546875" style="41" bestFit="1" customWidth="1"/>
    <col min="10005" max="10005" width="17.6640625" style="41" bestFit="1" customWidth="1"/>
    <col min="10006" max="10006" width="16.109375" style="41" customWidth="1"/>
    <col min="10007" max="10007" width="8.33203125" style="41" customWidth="1"/>
    <col min="10008" max="10008" width="10.88671875" style="41" customWidth="1"/>
    <col min="10009" max="10246" width="9.109375" style="41"/>
    <col min="10247" max="10247" width="4.44140625" style="41" bestFit="1" customWidth="1"/>
    <col min="10248" max="10248" width="19.5546875" style="41" customWidth="1"/>
    <col min="10249" max="10249" width="7" style="41" customWidth="1"/>
    <col min="10250" max="10250" width="7.33203125" style="41" customWidth="1"/>
    <col min="10251" max="10251" width="10.109375" style="41" bestFit="1" customWidth="1"/>
    <col min="10252" max="10252" width="8.6640625" style="41" customWidth="1"/>
    <col min="10253" max="10253" width="9.88671875" style="41" customWidth="1"/>
    <col min="10254" max="10254" width="0" style="41" hidden="1" customWidth="1"/>
    <col min="10255" max="10255" width="6.88671875" style="41" customWidth="1"/>
    <col min="10256" max="10256" width="5.5546875" style="41" customWidth="1"/>
    <col min="10257" max="10257" width="8.88671875" style="41" customWidth="1"/>
    <col min="10258" max="10258" width="9.44140625" style="41" customWidth="1"/>
    <col min="10259" max="10259" width="12.33203125" style="41" customWidth="1"/>
    <col min="10260" max="10260" width="7.5546875" style="41" bestFit="1" customWidth="1"/>
    <col min="10261" max="10261" width="17.6640625" style="41" bestFit="1" customWidth="1"/>
    <col min="10262" max="10262" width="16.109375" style="41" customWidth="1"/>
    <col min="10263" max="10263" width="8.33203125" style="41" customWidth="1"/>
    <col min="10264" max="10264" width="10.88671875" style="41" customWidth="1"/>
    <col min="10265" max="10502" width="9.109375" style="41"/>
    <col min="10503" max="10503" width="4.44140625" style="41" bestFit="1" customWidth="1"/>
    <col min="10504" max="10504" width="19.5546875" style="41" customWidth="1"/>
    <col min="10505" max="10505" width="7" style="41" customWidth="1"/>
    <col min="10506" max="10506" width="7.33203125" style="41" customWidth="1"/>
    <col min="10507" max="10507" width="10.109375" style="41" bestFit="1" customWidth="1"/>
    <col min="10508" max="10508" width="8.6640625" style="41" customWidth="1"/>
    <col min="10509" max="10509" width="9.88671875" style="41" customWidth="1"/>
    <col min="10510" max="10510" width="0" style="41" hidden="1" customWidth="1"/>
    <col min="10511" max="10511" width="6.88671875" style="41" customWidth="1"/>
    <col min="10512" max="10512" width="5.5546875" style="41" customWidth="1"/>
    <col min="10513" max="10513" width="8.88671875" style="41" customWidth="1"/>
    <col min="10514" max="10514" width="9.44140625" style="41" customWidth="1"/>
    <col min="10515" max="10515" width="12.33203125" style="41" customWidth="1"/>
    <col min="10516" max="10516" width="7.5546875" style="41" bestFit="1" customWidth="1"/>
    <col min="10517" max="10517" width="17.6640625" style="41" bestFit="1" customWidth="1"/>
    <col min="10518" max="10518" width="16.109375" style="41" customWidth="1"/>
    <col min="10519" max="10519" width="8.33203125" style="41" customWidth="1"/>
    <col min="10520" max="10520" width="10.88671875" style="41" customWidth="1"/>
    <col min="10521" max="10758" width="9.109375" style="41"/>
    <col min="10759" max="10759" width="4.44140625" style="41" bestFit="1" customWidth="1"/>
    <col min="10760" max="10760" width="19.5546875" style="41" customWidth="1"/>
    <col min="10761" max="10761" width="7" style="41" customWidth="1"/>
    <col min="10762" max="10762" width="7.33203125" style="41" customWidth="1"/>
    <col min="10763" max="10763" width="10.109375" style="41" bestFit="1" customWidth="1"/>
    <col min="10764" max="10764" width="8.6640625" style="41" customWidth="1"/>
    <col min="10765" max="10765" width="9.88671875" style="41" customWidth="1"/>
    <col min="10766" max="10766" width="0" style="41" hidden="1" customWidth="1"/>
    <col min="10767" max="10767" width="6.88671875" style="41" customWidth="1"/>
    <col min="10768" max="10768" width="5.5546875" style="41" customWidth="1"/>
    <col min="10769" max="10769" width="8.88671875" style="41" customWidth="1"/>
    <col min="10770" max="10770" width="9.44140625" style="41" customWidth="1"/>
    <col min="10771" max="10771" width="12.33203125" style="41" customWidth="1"/>
    <col min="10772" max="10772" width="7.5546875" style="41" bestFit="1" customWidth="1"/>
    <col min="10773" max="10773" width="17.6640625" style="41" bestFit="1" customWidth="1"/>
    <col min="10774" max="10774" width="16.109375" style="41" customWidth="1"/>
    <col min="10775" max="10775" width="8.33203125" style="41" customWidth="1"/>
    <col min="10776" max="10776" width="10.88671875" style="41" customWidth="1"/>
    <col min="10777" max="11014" width="9.109375" style="41"/>
    <col min="11015" max="11015" width="4.44140625" style="41" bestFit="1" customWidth="1"/>
    <col min="11016" max="11016" width="19.5546875" style="41" customWidth="1"/>
    <col min="11017" max="11017" width="7" style="41" customWidth="1"/>
    <col min="11018" max="11018" width="7.33203125" style="41" customWidth="1"/>
    <col min="11019" max="11019" width="10.109375" style="41" bestFit="1" customWidth="1"/>
    <col min="11020" max="11020" width="8.6640625" style="41" customWidth="1"/>
    <col min="11021" max="11021" width="9.88671875" style="41" customWidth="1"/>
    <col min="11022" max="11022" width="0" style="41" hidden="1" customWidth="1"/>
    <col min="11023" max="11023" width="6.88671875" style="41" customWidth="1"/>
    <col min="11024" max="11024" width="5.5546875" style="41" customWidth="1"/>
    <col min="11025" max="11025" width="8.88671875" style="41" customWidth="1"/>
    <col min="11026" max="11026" width="9.44140625" style="41" customWidth="1"/>
    <col min="11027" max="11027" width="12.33203125" style="41" customWidth="1"/>
    <col min="11028" max="11028" width="7.5546875" style="41" bestFit="1" customWidth="1"/>
    <col min="11029" max="11029" width="17.6640625" style="41" bestFit="1" customWidth="1"/>
    <col min="11030" max="11030" width="16.109375" style="41" customWidth="1"/>
    <col min="11031" max="11031" width="8.33203125" style="41" customWidth="1"/>
    <col min="11032" max="11032" width="10.88671875" style="41" customWidth="1"/>
    <col min="11033" max="11270" width="9.109375" style="41"/>
    <col min="11271" max="11271" width="4.44140625" style="41" bestFit="1" customWidth="1"/>
    <col min="11272" max="11272" width="19.5546875" style="41" customWidth="1"/>
    <col min="11273" max="11273" width="7" style="41" customWidth="1"/>
    <col min="11274" max="11274" width="7.33203125" style="41" customWidth="1"/>
    <col min="11275" max="11275" width="10.109375" style="41" bestFit="1" customWidth="1"/>
    <col min="11276" max="11276" width="8.6640625" style="41" customWidth="1"/>
    <col min="11277" max="11277" width="9.88671875" style="41" customWidth="1"/>
    <col min="11278" max="11278" width="0" style="41" hidden="1" customWidth="1"/>
    <col min="11279" max="11279" width="6.88671875" style="41" customWidth="1"/>
    <col min="11280" max="11280" width="5.5546875" style="41" customWidth="1"/>
    <col min="11281" max="11281" width="8.88671875" style="41" customWidth="1"/>
    <col min="11282" max="11282" width="9.44140625" style="41" customWidth="1"/>
    <col min="11283" max="11283" width="12.33203125" style="41" customWidth="1"/>
    <col min="11284" max="11284" width="7.5546875" style="41" bestFit="1" customWidth="1"/>
    <col min="11285" max="11285" width="17.6640625" style="41" bestFit="1" customWidth="1"/>
    <col min="11286" max="11286" width="16.109375" style="41" customWidth="1"/>
    <col min="11287" max="11287" width="8.33203125" style="41" customWidth="1"/>
    <col min="11288" max="11288" width="10.88671875" style="41" customWidth="1"/>
    <col min="11289" max="11526" width="9.109375" style="41"/>
    <col min="11527" max="11527" width="4.44140625" style="41" bestFit="1" customWidth="1"/>
    <col min="11528" max="11528" width="19.5546875" style="41" customWidth="1"/>
    <col min="11529" max="11529" width="7" style="41" customWidth="1"/>
    <col min="11530" max="11530" width="7.33203125" style="41" customWidth="1"/>
    <col min="11531" max="11531" width="10.109375" style="41" bestFit="1" customWidth="1"/>
    <col min="11532" max="11532" width="8.6640625" style="41" customWidth="1"/>
    <col min="11533" max="11533" width="9.88671875" style="41" customWidth="1"/>
    <col min="11534" max="11534" width="0" style="41" hidden="1" customWidth="1"/>
    <col min="11535" max="11535" width="6.88671875" style="41" customWidth="1"/>
    <col min="11536" max="11536" width="5.5546875" style="41" customWidth="1"/>
    <col min="11537" max="11537" width="8.88671875" style="41" customWidth="1"/>
    <col min="11538" max="11538" width="9.44140625" style="41" customWidth="1"/>
    <col min="11539" max="11539" width="12.33203125" style="41" customWidth="1"/>
    <col min="11540" max="11540" width="7.5546875" style="41" bestFit="1" customWidth="1"/>
    <col min="11541" max="11541" width="17.6640625" style="41" bestFit="1" customWidth="1"/>
    <col min="11542" max="11542" width="16.109375" style="41" customWidth="1"/>
    <col min="11543" max="11543" width="8.33203125" style="41" customWidth="1"/>
    <col min="11544" max="11544" width="10.88671875" style="41" customWidth="1"/>
    <col min="11545" max="11782" width="9.109375" style="41"/>
    <col min="11783" max="11783" width="4.44140625" style="41" bestFit="1" customWidth="1"/>
    <col min="11784" max="11784" width="19.5546875" style="41" customWidth="1"/>
    <col min="11785" max="11785" width="7" style="41" customWidth="1"/>
    <col min="11786" max="11786" width="7.33203125" style="41" customWidth="1"/>
    <col min="11787" max="11787" width="10.109375" style="41" bestFit="1" customWidth="1"/>
    <col min="11788" max="11788" width="8.6640625" style="41" customWidth="1"/>
    <col min="11789" max="11789" width="9.88671875" style="41" customWidth="1"/>
    <col min="11790" max="11790" width="0" style="41" hidden="1" customWidth="1"/>
    <col min="11791" max="11791" width="6.88671875" style="41" customWidth="1"/>
    <col min="11792" max="11792" width="5.5546875" style="41" customWidth="1"/>
    <col min="11793" max="11793" width="8.88671875" style="41" customWidth="1"/>
    <col min="11794" max="11794" width="9.44140625" style="41" customWidth="1"/>
    <col min="11795" max="11795" width="12.33203125" style="41" customWidth="1"/>
    <col min="11796" max="11796" width="7.5546875" style="41" bestFit="1" customWidth="1"/>
    <col min="11797" max="11797" width="17.6640625" style="41" bestFit="1" customWidth="1"/>
    <col min="11798" max="11798" width="16.109375" style="41" customWidth="1"/>
    <col min="11799" max="11799" width="8.33203125" style="41" customWidth="1"/>
    <col min="11800" max="11800" width="10.88671875" style="41" customWidth="1"/>
    <col min="11801" max="12038" width="9.109375" style="41"/>
    <col min="12039" max="12039" width="4.44140625" style="41" bestFit="1" customWidth="1"/>
    <col min="12040" max="12040" width="19.5546875" style="41" customWidth="1"/>
    <col min="12041" max="12041" width="7" style="41" customWidth="1"/>
    <col min="12042" max="12042" width="7.33203125" style="41" customWidth="1"/>
    <col min="12043" max="12043" width="10.109375" style="41" bestFit="1" customWidth="1"/>
    <col min="12044" max="12044" width="8.6640625" style="41" customWidth="1"/>
    <col min="12045" max="12045" width="9.88671875" style="41" customWidth="1"/>
    <col min="12046" max="12046" width="0" style="41" hidden="1" customWidth="1"/>
    <col min="12047" max="12047" width="6.88671875" style="41" customWidth="1"/>
    <col min="12048" max="12048" width="5.5546875" style="41" customWidth="1"/>
    <col min="12049" max="12049" width="8.88671875" style="41" customWidth="1"/>
    <col min="12050" max="12050" width="9.44140625" style="41" customWidth="1"/>
    <col min="12051" max="12051" width="12.33203125" style="41" customWidth="1"/>
    <col min="12052" max="12052" width="7.5546875" style="41" bestFit="1" customWidth="1"/>
    <col min="12053" max="12053" width="17.6640625" style="41" bestFit="1" customWidth="1"/>
    <col min="12054" max="12054" width="16.109375" style="41" customWidth="1"/>
    <col min="12055" max="12055" width="8.33203125" style="41" customWidth="1"/>
    <col min="12056" max="12056" width="10.88671875" style="41" customWidth="1"/>
    <col min="12057" max="12294" width="9.109375" style="41"/>
    <col min="12295" max="12295" width="4.44140625" style="41" bestFit="1" customWidth="1"/>
    <col min="12296" max="12296" width="19.5546875" style="41" customWidth="1"/>
    <col min="12297" max="12297" width="7" style="41" customWidth="1"/>
    <col min="12298" max="12298" width="7.33203125" style="41" customWidth="1"/>
    <col min="12299" max="12299" width="10.109375" style="41" bestFit="1" customWidth="1"/>
    <col min="12300" max="12300" width="8.6640625" style="41" customWidth="1"/>
    <col min="12301" max="12301" width="9.88671875" style="41" customWidth="1"/>
    <col min="12302" max="12302" width="0" style="41" hidden="1" customWidth="1"/>
    <col min="12303" max="12303" width="6.88671875" style="41" customWidth="1"/>
    <col min="12304" max="12304" width="5.5546875" style="41" customWidth="1"/>
    <col min="12305" max="12305" width="8.88671875" style="41" customWidth="1"/>
    <col min="12306" max="12306" width="9.44140625" style="41" customWidth="1"/>
    <col min="12307" max="12307" width="12.33203125" style="41" customWidth="1"/>
    <col min="12308" max="12308" width="7.5546875" style="41" bestFit="1" customWidth="1"/>
    <col min="12309" max="12309" width="17.6640625" style="41" bestFit="1" customWidth="1"/>
    <col min="12310" max="12310" width="16.109375" style="41" customWidth="1"/>
    <col min="12311" max="12311" width="8.33203125" style="41" customWidth="1"/>
    <col min="12312" max="12312" width="10.88671875" style="41" customWidth="1"/>
    <col min="12313" max="12550" width="9.109375" style="41"/>
    <col min="12551" max="12551" width="4.44140625" style="41" bestFit="1" customWidth="1"/>
    <col min="12552" max="12552" width="19.5546875" style="41" customWidth="1"/>
    <col min="12553" max="12553" width="7" style="41" customWidth="1"/>
    <col min="12554" max="12554" width="7.33203125" style="41" customWidth="1"/>
    <col min="12555" max="12555" width="10.109375" style="41" bestFit="1" customWidth="1"/>
    <col min="12556" max="12556" width="8.6640625" style="41" customWidth="1"/>
    <col min="12557" max="12557" width="9.88671875" style="41" customWidth="1"/>
    <col min="12558" max="12558" width="0" style="41" hidden="1" customWidth="1"/>
    <col min="12559" max="12559" width="6.88671875" style="41" customWidth="1"/>
    <col min="12560" max="12560" width="5.5546875" style="41" customWidth="1"/>
    <col min="12561" max="12561" width="8.88671875" style="41" customWidth="1"/>
    <col min="12562" max="12562" width="9.44140625" style="41" customWidth="1"/>
    <col min="12563" max="12563" width="12.33203125" style="41" customWidth="1"/>
    <col min="12564" max="12564" width="7.5546875" style="41" bestFit="1" customWidth="1"/>
    <col min="12565" max="12565" width="17.6640625" style="41" bestFit="1" customWidth="1"/>
    <col min="12566" max="12566" width="16.109375" style="41" customWidth="1"/>
    <col min="12567" max="12567" width="8.33203125" style="41" customWidth="1"/>
    <col min="12568" max="12568" width="10.88671875" style="41" customWidth="1"/>
    <col min="12569" max="12806" width="9.109375" style="41"/>
    <col min="12807" max="12807" width="4.44140625" style="41" bestFit="1" customWidth="1"/>
    <col min="12808" max="12808" width="19.5546875" style="41" customWidth="1"/>
    <col min="12809" max="12809" width="7" style="41" customWidth="1"/>
    <col min="12810" max="12810" width="7.33203125" style="41" customWidth="1"/>
    <col min="12811" max="12811" width="10.109375" style="41" bestFit="1" customWidth="1"/>
    <col min="12812" max="12812" width="8.6640625" style="41" customWidth="1"/>
    <col min="12813" max="12813" width="9.88671875" style="41" customWidth="1"/>
    <col min="12814" max="12814" width="0" style="41" hidden="1" customWidth="1"/>
    <col min="12815" max="12815" width="6.88671875" style="41" customWidth="1"/>
    <col min="12816" max="12816" width="5.5546875" style="41" customWidth="1"/>
    <col min="12817" max="12817" width="8.88671875" style="41" customWidth="1"/>
    <col min="12818" max="12818" width="9.44140625" style="41" customWidth="1"/>
    <col min="12819" max="12819" width="12.33203125" style="41" customWidth="1"/>
    <col min="12820" max="12820" width="7.5546875" style="41" bestFit="1" customWidth="1"/>
    <col min="12821" max="12821" width="17.6640625" style="41" bestFit="1" customWidth="1"/>
    <col min="12822" max="12822" width="16.109375" style="41" customWidth="1"/>
    <col min="12823" max="12823" width="8.33203125" style="41" customWidth="1"/>
    <col min="12824" max="12824" width="10.88671875" style="41" customWidth="1"/>
    <col min="12825" max="13062" width="9.109375" style="41"/>
    <col min="13063" max="13063" width="4.44140625" style="41" bestFit="1" customWidth="1"/>
    <col min="13064" max="13064" width="19.5546875" style="41" customWidth="1"/>
    <col min="13065" max="13065" width="7" style="41" customWidth="1"/>
    <col min="13066" max="13066" width="7.33203125" style="41" customWidth="1"/>
    <col min="13067" max="13067" width="10.109375" style="41" bestFit="1" customWidth="1"/>
    <col min="13068" max="13068" width="8.6640625" style="41" customWidth="1"/>
    <col min="13069" max="13069" width="9.88671875" style="41" customWidth="1"/>
    <col min="13070" max="13070" width="0" style="41" hidden="1" customWidth="1"/>
    <col min="13071" max="13071" width="6.88671875" style="41" customWidth="1"/>
    <col min="13072" max="13072" width="5.5546875" style="41" customWidth="1"/>
    <col min="13073" max="13073" width="8.88671875" style="41" customWidth="1"/>
    <col min="13074" max="13074" width="9.44140625" style="41" customWidth="1"/>
    <col min="13075" max="13075" width="12.33203125" style="41" customWidth="1"/>
    <col min="13076" max="13076" width="7.5546875" style="41" bestFit="1" customWidth="1"/>
    <col min="13077" max="13077" width="17.6640625" style="41" bestFit="1" customWidth="1"/>
    <col min="13078" max="13078" width="16.109375" style="41" customWidth="1"/>
    <col min="13079" max="13079" width="8.33203125" style="41" customWidth="1"/>
    <col min="13080" max="13080" width="10.88671875" style="41" customWidth="1"/>
    <col min="13081" max="13318" width="9.109375" style="41"/>
    <col min="13319" max="13319" width="4.44140625" style="41" bestFit="1" customWidth="1"/>
    <col min="13320" max="13320" width="19.5546875" style="41" customWidth="1"/>
    <col min="13321" max="13321" width="7" style="41" customWidth="1"/>
    <col min="13322" max="13322" width="7.33203125" style="41" customWidth="1"/>
    <col min="13323" max="13323" width="10.109375" style="41" bestFit="1" customWidth="1"/>
    <col min="13324" max="13324" width="8.6640625" style="41" customWidth="1"/>
    <col min="13325" max="13325" width="9.88671875" style="41" customWidth="1"/>
    <col min="13326" max="13326" width="0" style="41" hidden="1" customWidth="1"/>
    <col min="13327" max="13327" width="6.88671875" style="41" customWidth="1"/>
    <col min="13328" max="13328" width="5.5546875" style="41" customWidth="1"/>
    <col min="13329" max="13329" width="8.88671875" style="41" customWidth="1"/>
    <col min="13330" max="13330" width="9.44140625" style="41" customWidth="1"/>
    <col min="13331" max="13331" width="12.33203125" style="41" customWidth="1"/>
    <col min="13332" max="13332" width="7.5546875" style="41" bestFit="1" customWidth="1"/>
    <col min="13333" max="13333" width="17.6640625" style="41" bestFit="1" customWidth="1"/>
    <col min="13334" max="13334" width="16.109375" style="41" customWidth="1"/>
    <col min="13335" max="13335" width="8.33203125" style="41" customWidth="1"/>
    <col min="13336" max="13336" width="10.88671875" style="41" customWidth="1"/>
    <col min="13337" max="13574" width="9.109375" style="41"/>
    <col min="13575" max="13575" width="4.44140625" style="41" bestFit="1" customWidth="1"/>
    <col min="13576" max="13576" width="19.5546875" style="41" customWidth="1"/>
    <col min="13577" max="13577" width="7" style="41" customWidth="1"/>
    <col min="13578" max="13578" width="7.33203125" style="41" customWidth="1"/>
    <col min="13579" max="13579" width="10.109375" style="41" bestFit="1" customWidth="1"/>
    <col min="13580" max="13580" width="8.6640625" style="41" customWidth="1"/>
    <col min="13581" max="13581" width="9.88671875" style="41" customWidth="1"/>
    <col min="13582" max="13582" width="0" style="41" hidden="1" customWidth="1"/>
    <col min="13583" max="13583" width="6.88671875" style="41" customWidth="1"/>
    <col min="13584" max="13584" width="5.5546875" style="41" customWidth="1"/>
    <col min="13585" max="13585" width="8.88671875" style="41" customWidth="1"/>
    <col min="13586" max="13586" width="9.44140625" style="41" customWidth="1"/>
    <col min="13587" max="13587" width="12.33203125" style="41" customWidth="1"/>
    <col min="13588" max="13588" width="7.5546875" style="41" bestFit="1" customWidth="1"/>
    <col min="13589" max="13589" width="17.6640625" style="41" bestFit="1" customWidth="1"/>
    <col min="13590" max="13590" width="16.109375" style="41" customWidth="1"/>
    <col min="13591" max="13591" width="8.33203125" style="41" customWidth="1"/>
    <col min="13592" max="13592" width="10.88671875" style="41" customWidth="1"/>
    <col min="13593" max="13830" width="9.109375" style="41"/>
    <col min="13831" max="13831" width="4.44140625" style="41" bestFit="1" customWidth="1"/>
    <col min="13832" max="13832" width="19.5546875" style="41" customWidth="1"/>
    <col min="13833" max="13833" width="7" style="41" customWidth="1"/>
    <col min="13834" max="13834" width="7.33203125" style="41" customWidth="1"/>
    <col min="13835" max="13835" width="10.109375" style="41" bestFit="1" customWidth="1"/>
    <col min="13836" max="13836" width="8.6640625" style="41" customWidth="1"/>
    <col min="13837" max="13837" width="9.88671875" style="41" customWidth="1"/>
    <col min="13838" max="13838" width="0" style="41" hidden="1" customWidth="1"/>
    <col min="13839" max="13839" width="6.88671875" style="41" customWidth="1"/>
    <col min="13840" max="13840" width="5.5546875" style="41" customWidth="1"/>
    <col min="13841" max="13841" width="8.88671875" style="41" customWidth="1"/>
    <col min="13842" max="13842" width="9.44140625" style="41" customWidth="1"/>
    <col min="13843" max="13843" width="12.33203125" style="41" customWidth="1"/>
    <col min="13844" max="13844" width="7.5546875" style="41" bestFit="1" customWidth="1"/>
    <col min="13845" max="13845" width="17.6640625" style="41" bestFit="1" customWidth="1"/>
    <col min="13846" max="13846" width="16.109375" style="41" customWidth="1"/>
    <col min="13847" max="13847" width="8.33203125" style="41" customWidth="1"/>
    <col min="13848" max="13848" width="10.88671875" style="41" customWidth="1"/>
    <col min="13849" max="14086" width="9.109375" style="41"/>
    <col min="14087" max="14087" width="4.44140625" style="41" bestFit="1" customWidth="1"/>
    <col min="14088" max="14088" width="19.5546875" style="41" customWidth="1"/>
    <col min="14089" max="14089" width="7" style="41" customWidth="1"/>
    <col min="14090" max="14090" width="7.33203125" style="41" customWidth="1"/>
    <col min="14091" max="14091" width="10.109375" style="41" bestFit="1" customWidth="1"/>
    <col min="14092" max="14092" width="8.6640625" style="41" customWidth="1"/>
    <col min="14093" max="14093" width="9.88671875" style="41" customWidth="1"/>
    <col min="14094" max="14094" width="0" style="41" hidden="1" customWidth="1"/>
    <col min="14095" max="14095" width="6.88671875" style="41" customWidth="1"/>
    <col min="14096" max="14096" width="5.5546875" style="41" customWidth="1"/>
    <col min="14097" max="14097" width="8.88671875" style="41" customWidth="1"/>
    <col min="14098" max="14098" width="9.44140625" style="41" customWidth="1"/>
    <col min="14099" max="14099" width="12.33203125" style="41" customWidth="1"/>
    <col min="14100" max="14100" width="7.5546875" style="41" bestFit="1" customWidth="1"/>
    <col min="14101" max="14101" width="17.6640625" style="41" bestFit="1" customWidth="1"/>
    <col min="14102" max="14102" width="16.109375" style="41" customWidth="1"/>
    <col min="14103" max="14103" width="8.33203125" style="41" customWidth="1"/>
    <col min="14104" max="14104" width="10.88671875" style="41" customWidth="1"/>
    <col min="14105" max="14342" width="9.109375" style="41"/>
    <col min="14343" max="14343" width="4.44140625" style="41" bestFit="1" customWidth="1"/>
    <col min="14344" max="14344" width="19.5546875" style="41" customWidth="1"/>
    <col min="14345" max="14345" width="7" style="41" customWidth="1"/>
    <col min="14346" max="14346" width="7.33203125" style="41" customWidth="1"/>
    <col min="14347" max="14347" width="10.109375" style="41" bestFit="1" customWidth="1"/>
    <col min="14348" max="14348" width="8.6640625" style="41" customWidth="1"/>
    <col min="14349" max="14349" width="9.88671875" style="41" customWidth="1"/>
    <col min="14350" max="14350" width="0" style="41" hidden="1" customWidth="1"/>
    <col min="14351" max="14351" width="6.88671875" style="41" customWidth="1"/>
    <col min="14352" max="14352" width="5.5546875" style="41" customWidth="1"/>
    <col min="14353" max="14353" width="8.88671875" style="41" customWidth="1"/>
    <col min="14354" max="14354" width="9.44140625" style="41" customWidth="1"/>
    <col min="14355" max="14355" width="12.33203125" style="41" customWidth="1"/>
    <col min="14356" max="14356" width="7.5546875" style="41" bestFit="1" customWidth="1"/>
    <col min="14357" max="14357" width="17.6640625" style="41" bestFit="1" customWidth="1"/>
    <col min="14358" max="14358" width="16.109375" style="41" customWidth="1"/>
    <col min="14359" max="14359" width="8.33203125" style="41" customWidth="1"/>
    <col min="14360" max="14360" width="10.88671875" style="41" customWidth="1"/>
    <col min="14361" max="14598" width="9.109375" style="41"/>
    <col min="14599" max="14599" width="4.44140625" style="41" bestFit="1" customWidth="1"/>
    <col min="14600" max="14600" width="19.5546875" style="41" customWidth="1"/>
    <col min="14601" max="14601" width="7" style="41" customWidth="1"/>
    <col min="14602" max="14602" width="7.33203125" style="41" customWidth="1"/>
    <col min="14603" max="14603" width="10.109375" style="41" bestFit="1" customWidth="1"/>
    <col min="14604" max="14604" width="8.6640625" style="41" customWidth="1"/>
    <col min="14605" max="14605" width="9.88671875" style="41" customWidth="1"/>
    <col min="14606" max="14606" width="0" style="41" hidden="1" customWidth="1"/>
    <col min="14607" max="14607" width="6.88671875" style="41" customWidth="1"/>
    <col min="14608" max="14608" width="5.5546875" style="41" customWidth="1"/>
    <col min="14609" max="14609" width="8.88671875" style="41" customWidth="1"/>
    <col min="14610" max="14610" width="9.44140625" style="41" customWidth="1"/>
    <col min="14611" max="14611" width="12.33203125" style="41" customWidth="1"/>
    <col min="14612" max="14612" width="7.5546875" style="41" bestFit="1" customWidth="1"/>
    <col min="14613" max="14613" width="17.6640625" style="41" bestFit="1" customWidth="1"/>
    <col min="14614" max="14614" width="16.109375" style="41" customWidth="1"/>
    <col min="14615" max="14615" width="8.33203125" style="41" customWidth="1"/>
    <col min="14616" max="14616" width="10.88671875" style="41" customWidth="1"/>
    <col min="14617" max="14854" width="9.109375" style="41"/>
    <col min="14855" max="14855" width="4.44140625" style="41" bestFit="1" customWidth="1"/>
    <col min="14856" max="14856" width="19.5546875" style="41" customWidth="1"/>
    <col min="14857" max="14857" width="7" style="41" customWidth="1"/>
    <col min="14858" max="14858" width="7.33203125" style="41" customWidth="1"/>
    <col min="14859" max="14859" width="10.109375" style="41" bestFit="1" customWidth="1"/>
    <col min="14860" max="14860" width="8.6640625" style="41" customWidth="1"/>
    <col min="14861" max="14861" width="9.88671875" style="41" customWidth="1"/>
    <col min="14862" max="14862" width="0" style="41" hidden="1" customWidth="1"/>
    <col min="14863" max="14863" width="6.88671875" style="41" customWidth="1"/>
    <col min="14864" max="14864" width="5.5546875" style="41" customWidth="1"/>
    <col min="14865" max="14865" width="8.88671875" style="41" customWidth="1"/>
    <col min="14866" max="14866" width="9.44140625" style="41" customWidth="1"/>
    <col min="14867" max="14867" width="12.33203125" style="41" customWidth="1"/>
    <col min="14868" max="14868" width="7.5546875" style="41" bestFit="1" customWidth="1"/>
    <col min="14869" max="14869" width="17.6640625" style="41" bestFit="1" customWidth="1"/>
    <col min="14870" max="14870" width="16.109375" style="41" customWidth="1"/>
    <col min="14871" max="14871" width="8.33203125" style="41" customWidth="1"/>
    <col min="14872" max="14872" width="10.88671875" style="41" customWidth="1"/>
    <col min="14873" max="15110" width="9.109375" style="41"/>
    <col min="15111" max="15111" width="4.44140625" style="41" bestFit="1" customWidth="1"/>
    <col min="15112" max="15112" width="19.5546875" style="41" customWidth="1"/>
    <col min="15113" max="15113" width="7" style="41" customWidth="1"/>
    <col min="15114" max="15114" width="7.33203125" style="41" customWidth="1"/>
    <col min="15115" max="15115" width="10.109375" style="41" bestFit="1" customWidth="1"/>
    <col min="15116" max="15116" width="8.6640625" style="41" customWidth="1"/>
    <col min="15117" max="15117" width="9.88671875" style="41" customWidth="1"/>
    <col min="15118" max="15118" width="0" style="41" hidden="1" customWidth="1"/>
    <col min="15119" max="15119" width="6.88671875" style="41" customWidth="1"/>
    <col min="15120" max="15120" width="5.5546875" style="41" customWidth="1"/>
    <col min="15121" max="15121" width="8.88671875" style="41" customWidth="1"/>
    <col min="15122" max="15122" width="9.44140625" style="41" customWidth="1"/>
    <col min="15123" max="15123" width="12.33203125" style="41" customWidth="1"/>
    <col min="15124" max="15124" width="7.5546875" style="41" bestFit="1" customWidth="1"/>
    <col min="15125" max="15125" width="17.6640625" style="41" bestFit="1" customWidth="1"/>
    <col min="15126" max="15126" width="16.109375" style="41" customWidth="1"/>
    <col min="15127" max="15127" width="8.33203125" style="41" customWidth="1"/>
    <col min="15128" max="15128" width="10.88671875" style="41" customWidth="1"/>
    <col min="15129" max="15366" width="9.109375" style="41"/>
    <col min="15367" max="15367" width="4.44140625" style="41" bestFit="1" customWidth="1"/>
    <col min="15368" max="15368" width="19.5546875" style="41" customWidth="1"/>
    <col min="15369" max="15369" width="7" style="41" customWidth="1"/>
    <col min="15370" max="15370" width="7.33203125" style="41" customWidth="1"/>
    <col min="15371" max="15371" width="10.109375" style="41" bestFit="1" customWidth="1"/>
    <col min="15372" max="15372" width="8.6640625" style="41" customWidth="1"/>
    <col min="15373" max="15373" width="9.88671875" style="41" customWidth="1"/>
    <col min="15374" max="15374" width="0" style="41" hidden="1" customWidth="1"/>
    <col min="15375" max="15375" width="6.88671875" style="41" customWidth="1"/>
    <col min="15376" max="15376" width="5.5546875" style="41" customWidth="1"/>
    <col min="15377" max="15377" width="8.88671875" style="41" customWidth="1"/>
    <col min="15378" max="15378" width="9.44140625" style="41" customWidth="1"/>
    <col min="15379" max="15379" width="12.33203125" style="41" customWidth="1"/>
    <col min="15380" max="15380" width="7.5546875" style="41" bestFit="1" customWidth="1"/>
    <col min="15381" max="15381" width="17.6640625" style="41" bestFit="1" customWidth="1"/>
    <col min="15382" max="15382" width="16.109375" style="41" customWidth="1"/>
    <col min="15383" max="15383" width="8.33203125" style="41" customWidth="1"/>
    <col min="15384" max="15384" width="10.88671875" style="41" customWidth="1"/>
    <col min="15385" max="15622" width="9.109375" style="41"/>
    <col min="15623" max="15623" width="4.44140625" style="41" bestFit="1" customWidth="1"/>
    <col min="15624" max="15624" width="19.5546875" style="41" customWidth="1"/>
    <col min="15625" max="15625" width="7" style="41" customWidth="1"/>
    <col min="15626" max="15626" width="7.33203125" style="41" customWidth="1"/>
    <col min="15627" max="15627" width="10.109375" style="41" bestFit="1" customWidth="1"/>
    <col min="15628" max="15628" width="8.6640625" style="41" customWidth="1"/>
    <col min="15629" max="15629" width="9.88671875" style="41" customWidth="1"/>
    <col min="15630" max="15630" width="0" style="41" hidden="1" customWidth="1"/>
    <col min="15631" max="15631" width="6.88671875" style="41" customWidth="1"/>
    <col min="15632" max="15632" width="5.5546875" style="41" customWidth="1"/>
    <col min="15633" max="15633" width="8.88671875" style="41" customWidth="1"/>
    <col min="15634" max="15634" width="9.44140625" style="41" customWidth="1"/>
    <col min="15635" max="15635" width="12.33203125" style="41" customWidth="1"/>
    <col min="15636" max="15636" width="7.5546875" style="41" bestFit="1" customWidth="1"/>
    <col min="15637" max="15637" width="17.6640625" style="41" bestFit="1" customWidth="1"/>
    <col min="15638" max="15638" width="16.109375" style="41" customWidth="1"/>
    <col min="15639" max="15639" width="8.33203125" style="41" customWidth="1"/>
    <col min="15640" max="15640" width="10.88671875" style="41" customWidth="1"/>
    <col min="15641" max="15878" width="9.109375" style="41"/>
    <col min="15879" max="15879" width="4.44140625" style="41" bestFit="1" customWidth="1"/>
    <col min="15880" max="15880" width="19.5546875" style="41" customWidth="1"/>
    <col min="15881" max="15881" width="7" style="41" customWidth="1"/>
    <col min="15882" max="15882" width="7.33203125" style="41" customWidth="1"/>
    <col min="15883" max="15883" width="10.109375" style="41" bestFit="1" customWidth="1"/>
    <col min="15884" max="15884" width="8.6640625" style="41" customWidth="1"/>
    <col min="15885" max="15885" width="9.88671875" style="41" customWidth="1"/>
    <col min="15886" max="15886" width="0" style="41" hidden="1" customWidth="1"/>
    <col min="15887" max="15887" width="6.88671875" style="41" customWidth="1"/>
    <col min="15888" max="15888" width="5.5546875" style="41" customWidth="1"/>
    <col min="15889" max="15889" width="8.88671875" style="41" customWidth="1"/>
    <col min="15890" max="15890" width="9.44140625" style="41" customWidth="1"/>
    <col min="15891" max="15891" width="12.33203125" style="41" customWidth="1"/>
    <col min="15892" max="15892" width="7.5546875" style="41" bestFit="1" customWidth="1"/>
    <col min="15893" max="15893" width="17.6640625" style="41" bestFit="1" customWidth="1"/>
    <col min="15894" max="15894" width="16.109375" style="41" customWidth="1"/>
    <col min="15895" max="15895" width="8.33203125" style="41" customWidth="1"/>
    <col min="15896" max="15896" width="10.88671875" style="41" customWidth="1"/>
    <col min="15897" max="16134" width="9.109375" style="41"/>
    <col min="16135" max="16135" width="4.44140625" style="41" bestFit="1" customWidth="1"/>
    <col min="16136" max="16136" width="19.5546875" style="41" customWidth="1"/>
    <col min="16137" max="16137" width="7" style="41" customWidth="1"/>
    <col min="16138" max="16138" width="7.33203125" style="41" customWidth="1"/>
    <col min="16139" max="16139" width="10.109375" style="41" bestFit="1" customWidth="1"/>
    <col min="16140" max="16140" width="8.6640625" style="41" customWidth="1"/>
    <col min="16141" max="16141" width="9.88671875" style="41" customWidth="1"/>
    <col min="16142" max="16142" width="0" style="41" hidden="1" customWidth="1"/>
    <col min="16143" max="16143" width="6.88671875" style="41" customWidth="1"/>
    <col min="16144" max="16144" width="5.5546875" style="41" customWidth="1"/>
    <col min="16145" max="16145" width="8.88671875" style="41" customWidth="1"/>
    <col min="16146" max="16146" width="9.44140625" style="41" customWidth="1"/>
    <col min="16147" max="16147" width="12.33203125" style="41" customWidth="1"/>
    <col min="16148" max="16148" width="7.5546875" style="41" bestFit="1" customWidth="1"/>
    <col min="16149" max="16149" width="17.6640625" style="41" bestFit="1" customWidth="1"/>
    <col min="16150" max="16150" width="16.109375" style="41" customWidth="1"/>
    <col min="16151" max="16151" width="8.33203125" style="41" customWidth="1"/>
    <col min="16152" max="16152" width="10.88671875" style="41" customWidth="1"/>
    <col min="16153" max="16384" width="9.109375" style="41"/>
  </cols>
  <sheetData>
    <row r="1" spans="1:782 1038:1806 2062:2830 3086:3854 4110:4878 5134:5902 6158:6926 7182:7950 8206:8974 9230:9998 10254:11022 11278:12046 12302:13070 13326:14094 14350:15118 15374:16142" ht="18.600000000000001">
      <c r="B1" s="705" t="s">
        <v>0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231"/>
      <c r="S1" s="231"/>
      <c r="T1" s="123"/>
      <c r="U1" s="245"/>
      <c r="V1" s="123"/>
      <c r="W1" s="123"/>
    </row>
    <row r="2" spans="1:782 1038:1806 2062:2830 3086:3854 4110:4878 5134:5902 6158:6926 7182:7950 8206:8974 9230:9998 10254:11022 11278:12046 12302:13070 13326:14094 14350:15118 15374:16142" ht="16.8">
      <c r="B2" s="629" t="s">
        <v>430</v>
      </c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230"/>
      <c r="S2" s="230"/>
      <c r="T2" s="124"/>
      <c r="U2" s="124"/>
      <c r="V2" s="124"/>
      <c r="W2" s="124"/>
    </row>
    <row r="3" spans="1:782 1038:1806 2062:2830 3086:3854 4110:4878 5134:5902 6158:6926 7182:7950 8206:8974 9230:9998 10254:11022 11278:12046 12302:13070 13326:14094 14350:15118 15374:16142" ht="16.8">
      <c r="B3" s="629" t="s">
        <v>431</v>
      </c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230"/>
      <c r="S3" s="230"/>
      <c r="T3" s="124"/>
      <c r="U3" s="124"/>
      <c r="V3" s="124"/>
      <c r="W3" s="124"/>
    </row>
    <row r="4" spans="1:782 1038:1806 2062:2830 3086:3854 4110:4878 5134:5902 6158:6926 7182:7950 8206:8974 9230:9998 10254:11022 11278:12046 12302:13070 13326:14094 14350:15118 15374:16142" ht="16.8">
      <c r="B4" s="706" t="s">
        <v>298</v>
      </c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232"/>
      <c r="S4" s="232"/>
      <c r="T4" s="125"/>
      <c r="U4" s="246"/>
      <c r="V4" s="125"/>
      <c r="W4" s="125"/>
    </row>
    <row r="5" spans="1:782 1038:1806 2062:2830 3086:3854 4110:4878 5134:5902 6158:6926 7182:7950 8206:8974 9230:9998 10254:11022 11278:12046 12302:13070 13326:14094 14350:15118 15374:16142" ht="15.6">
      <c r="B5" s="707" t="s">
        <v>456</v>
      </c>
      <c r="C5" s="707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233"/>
      <c r="S5" s="233"/>
      <c r="T5" s="126"/>
      <c r="U5" s="126"/>
      <c r="V5" s="126"/>
      <c r="W5" s="126"/>
    </row>
    <row r="6" spans="1:782 1038:1806 2062:2830 3086:3854 4110:4878 5134:5902 6158:6926 7182:7950 8206:8974 9230:9998 10254:11022 11278:12046 12302:13070 13326:14094 14350:15118 15374:16142" ht="19.2" thickBot="1">
      <c r="B6" s="42"/>
      <c r="E6" s="43"/>
      <c r="F6" s="44"/>
      <c r="G6" s="45"/>
      <c r="H6" s="45"/>
      <c r="I6" s="46"/>
      <c r="J6" s="157"/>
      <c r="K6" s="90"/>
      <c r="L6" s="46"/>
      <c r="M6" s="704" t="s">
        <v>321</v>
      </c>
      <c r="N6" s="704"/>
      <c r="O6" s="704"/>
      <c r="P6" s="704"/>
      <c r="Q6" s="704"/>
      <c r="R6" s="234"/>
      <c r="S6" s="234"/>
      <c r="T6" s="127"/>
      <c r="U6" s="247"/>
      <c r="V6" s="127"/>
      <c r="W6" s="127"/>
    </row>
    <row r="7" spans="1:782 1038:1806 2062:2830 3086:3854 4110:4878 5134:5902 6158:6926 7182:7950 8206:8974 9230:9998 10254:11022 11278:12046 12302:13070 13326:14094 14350:15118 15374:16142" ht="15.6">
      <c r="B7" s="613" t="s">
        <v>1</v>
      </c>
      <c r="C7" s="617" t="s">
        <v>2</v>
      </c>
      <c r="D7" s="617"/>
      <c r="E7" s="617"/>
      <c r="F7" s="617"/>
      <c r="G7" s="617"/>
      <c r="H7" s="617"/>
      <c r="I7" s="617" t="s">
        <v>416</v>
      </c>
      <c r="J7" s="617"/>
      <c r="K7" s="617"/>
      <c r="L7" s="617"/>
      <c r="M7" s="617"/>
      <c r="N7" s="618" t="s">
        <v>322</v>
      </c>
      <c r="O7" s="619"/>
      <c r="P7" s="618" t="s">
        <v>323</v>
      </c>
      <c r="Q7" s="609" t="s">
        <v>392</v>
      </c>
      <c r="R7" s="680" t="s">
        <v>403</v>
      </c>
      <c r="S7" s="681" t="s">
        <v>419</v>
      </c>
      <c r="T7" s="128"/>
      <c r="U7" s="128"/>
      <c r="V7" s="128"/>
      <c r="W7" s="128"/>
    </row>
    <row r="8" spans="1:782 1038:1806 2062:2830 3086:3854 4110:4878 5134:5902 6158:6926 7182:7950 8206:8974 9230:9998 10254:11022 11278:12046 12302:13070 13326:14094 14350:15118 15374:16142" ht="15.6">
      <c r="B8" s="696"/>
      <c r="C8" s="600" t="s">
        <v>4</v>
      </c>
      <c r="D8" s="600"/>
      <c r="E8" s="600"/>
      <c r="F8" s="600"/>
      <c r="G8" s="600"/>
      <c r="H8" s="600"/>
      <c r="I8" s="600" t="s">
        <v>461</v>
      </c>
      <c r="J8" s="600"/>
      <c r="K8" s="600"/>
      <c r="L8" s="600"/>
      <c r="M8" s="600"/>
      <c r="N8" s="699"/>
      <c r="O8" s="699"/>
      <c r="P8" s="681"/>
      <c r="Q8" s="683"/>
      <c r="R8" s="680"/>
      <c r="S8" s="681"/>
      <c r="T8" s="128"/>
      <c r="U8" s="128"/>
      <c r="V8" s="128"/>
      <c r="W8" s="128"/>
      <c r="AE8" s="122"/>
    </row>
    <row r="9" spans="1:782 1038:1806 2062:2830 3086:3854 4110:4878 5134:5902 6158:6926 7182:7950 8206:8974 9230:9998 10254:11022 11278:12046 12302:13070 13326:14094 14350:15118 15374:16142" ht="15.75" customHeight="1">
      <c r="B9" s="696"/>
      <c r="C9" s="582" t="s">
        <v>5</v>
      </c>
      <c r="D9" s="681" t="s">
        <v>6</v>
      </c>
      <c r="E9" s="681" t="s">
        <v>7</v>
      </c>
      <c r="F9" s="686" t="s">
        <v>9</v>
      </c>
      <c r="G9" s="687"/>
      <c r="H9" s="680"/>
      <c r="I9" s="681" t="s">
        <v>8</v>
      </c>
      <c r="J9" s="700" t="s">
        <v>6</v>
      </c>
      <c r="K9" s="702" t="s">
        <v>9</v>
      </c>
      <c r="L9" s="681" t="s">
        <v>7</v>
      </c>
      <c r="M9" s="681" t="s">
        <v>415</v>
      </c>
      <c r="N9" s="688" t="s">
        <v>10</v>
      </c>
      <c r="O9" s="589" t="s">
        <v>324</v>
      </c>
      <c r="P9" s="681"/>
      <c r="Q9" s="683"/>
      <c r="R9" s="680"/>
      <c r="S9" s="681"/>
      <c r="T9" s="128"/>
      <c r="U9" s="128"/>
      <c r="V9" s="128"/>
      <c r="W9" s="128"/>
      <c r="AE9" s="119"/>
    </row>
    <row r="10" spans="1:782 1038:1806 2062:2830 3086:3854 4110:4878 5134:5902 6158:6926 7182:7950 8206:8974 9230:9998 10254:11022 11278:12046 12302:13070 13326:14094 14350:15118 15374:16142" ht="15.75" customHeight="1">
      <c r="B10" s="696"/>
      <c r="C10" s="601"/>
      <c r="D10" s="681"/>
      <c r="E10" s="681"/>
      <c r="F10" s="690" t="s">
        <v>11</v>
      </c>
      <c r="G10" s="693" t="s">
        <v>12</v>
      </c>
      <c r="H10" s="681" t="s">
        <v>463</v>
      </c>
      <c r="I10" s="681"/>
      <c r="J10" s="700"/>
      <c r="K10" s="702"/>
      <c r="L10" s="681"/>
      <c r="M10" s="681"/>
      <c r="N10" s="688"/>
      <c r="O10" s="591"/>
      <c r="P10" s="681"/>
      <c r="Q10" s="683"/>
      <c r="R10" s="680"/>
      <c r="S10" s="681"/>
      <c r="T10" s="128"/>
      <c r="U10" s="128"/>
      <c r="V10" s="128"/>
      <c r="W10" s="128"/>
      <c r="X10" s="105"/>
      <c r="Y10" s="105" t="s">
        <v>11</v>
      </c>
      <c r="Z10" s="105"/>
      <c r="AA10" s="105"/>
      <c r="AB10" s="105"/>
      <c r="AC10" s="105"/>
      <c r="AD10" s="105"/>
      <c r="AE10" s="119"/>
      <c r="AF10" s="105"/>
      <c r="AG10" s="105" t="s">
        <v>12</v>
      </c>
      <c r="AH10" s="105"/>
      <c r="AI10" s="105"/>
      <c r="AJ10" s="105"/>
      <c r="AK10" s="105"/>
      <c r="AL10" s="105"/>
    </row>
    <row r="11" spans="1:782 1038:1806 2062:2830 3086:3854 4110:4878 5134:5902 6158:6926 7182:7950 8206:8974 9230:9998 10254:11022 11278:12046 12302:13070 13326:14094 14350:15118 15374:16142" ht="15.6">
      <c r="B11" s="697"/>
      <c r="C11" s="601"/>
      <c r="D11" s="582"/>
      <c r="E11" s="582"/>
      <c r="F11" s="691"/>
      <c r="G11" s="694"/>
      <c r="H11" s="582"/>
      <c r="I11" s="582"/>
      <c r="J11" s="622"/>
      <c r="K11" s="625"/>
      <c r="L11" s="582"/>
      <c r="M11" s="582"/>
      <c r="N11" s="589"/>
      <c r="O11" s="591"/>
      <c r="P11" s="582"/>
      <c r="Q11" s="684"/>
      <c r="R11" s="599"/>
      <c r="S11" s="582"/>
      <c r="T11" s="128"/>
      <c r="U11" s="128"/>
      <c r="V11" s="128"/>
      <c r="W11" s="128"/>
      <c r="X11" s="106" t="s">
        <v>406</v>
      </c>
      <c r="Y11" s="106" t="s">
        <v>407</v>
      </c>
      <c r="Z11" s="106" t="s">
        <v>408</v>
      </c>
      <c r="AA11" s="106" t="s">
        <v>409</v>
      </c>
      <c r="AB11" s="106" t="s">
        <v>410</v>
      </c>
      <c r="AC11" s="106" t="s">
        <v>411</v>
      </c>
      <c r="AD11" s="106" t="s">
        <v>412</v>
      </c>
      <c r="AE11" s="120"/>
      <c r="AF11" s="106" t="s">
        <v>406</v>
      </c>
      <c r="AG11" s="106" t="s">
        <v>407</v>
      </c>
      <c r="AH11" s="106" t="s">
        <v>408</v>
      </c>
      <c r="AI11" s="106" t="s">
        <v>409</v>
      </c>
      <c r="AJ11" s="106" t="s">
        <v>410</v>
      </c>
      <c r="AK11" s="106" t="s">
        <v>413</v>
      </c>
      <c r="AL11" s="106" t="s">
        <v>412</v>
      </c>
    </row>
    <row r="12" spans="1:782 1038:1806 2062:2830 3086:3854 4110:4878 5134:5902 6158:6926 7182:7950 8206:8974 9230:9998 10254:11022 11278:12046 12302:13070 13326:14094 14350:15118 15374:16142" ht="15.6">
      <c r="B12" s="698"/>
      <c r="C12" s="602"/>
      <c r="D12" s="682"/>
      <c r="E12" s="682"/>
      <c r="F12" s="692"/>
      <c r="G12" s="695"/>
      <c r="H12" s="682"/>
      <c r="I12" s="682"/>
      <c r="J12" s="701"/>
      <c r="K12" s="703"/>
      <c r="L12" s="682"/>
      <c r="M12" s="682"/>
      <c r="N12" s="689"/>
      <c r="O12" s="592"/>
      <c r="P12" s="682"/>
      <c r="Q12" s="685"/>
      <c r="R12" s="680"/>
      <c r="S12" s="681"/>
      <c r="T12" s="128"/>
      <c r="U12" s="128"/>
      <c r="V12" s="128"/>
      <c r="W12" s="128"/>
      <c r="X12" s="106">
        <f t="shared" ref="X12:AD12" si="0">SUM(X13:X179)</f>
        <v>25</v>
      </c>
      <c r="Y12" s="106">
        <f t="shared" si="0"/>
        <v>22</v>
      </c>
      <c r="Z12" s="106">
        <f t="shared" si="0"/>
        <v>15</v>
      </c>
      <c r="AA12" s="106">
        <f t="shared" si="0"/>
        <v>18</v>
      </c>
      <c r="AB12" s="106">
        <f t="shared" si="0"/>
        <v>17</v>
      </c>
      <c r="AC12" s="106">
        <f t="shared" si="0"/>
        <v>2</v>
      </c>
      <c r="AD12" s="106">
        <f t="shared" si="0"/>
        <v>0</v>
      </c>
      <c r="AE12" s="120">
        <f>SUM(X12:AD12)</f>
        <v>99</v>
      </c>
      <c r="AF12" s="106">
        <f t="shared" ref="AF12:AL12" si="1">SUM(AF13:AF180)</f>
        <v>3</v>
      </c>
      <c r="AG12" s="106">
        <f t="shared" si="1"/>
        <v>2</v>
      </c>
      <c r="AH12" s="106">
        <f t="shared" si="1"/>
        <v>1</v>
      </c>
      <c r="AI12" s="106">
        <f t="shared" si="1"/>
        <v>2</v>
      </c>
      <c r="AJ12" s="106">
        <f t="shared" si="1"/>
        <v>7</v>
      </c>
      <c r="AK12" s="106">
        <f t="shared" si="1"/>
        <v>2</v>
      </c>
      <c r="AL12" s="106">
        <f t="shared" si="1"/>
        <v>0</v>
      </c>
      <c r="AM12" s="42">
        <f>SUM(AF12:AL12)</f>
        <v>17</v>
      </c>
    </row>
    <row r="13" spans="1:782 1038:1806 2062:2830 3086:3854 4110:4878 5134:5902 6158:6926 7182:7950 8206:8974 9230:9998 10254:11022 11278:12046 12302:13070 13326:14094 14350:15118 15374:16142" ht="15.6">
      <c r="A13" s="41" t="str">
        <f t="shared" ref="A13:A44" si="2">I13&amp;".."&amp;D13</f>
        <v>8..318</v>
      </c>
      <c r="B13" s="160">
        <f>IF(C13&lt;&gt;"",SUBTOTAL(103,$C$13:C13),"")</f>
        <v>1</v>
      </c>
      <c r="C13" s="161" t="s">
        <v>452</v>
      </c>
      <c r="D13" s="162">
        <v>318</v>
      </c>
      <c r="E13" s="163" t="s">
        <v>40</v>
      </c>
      <c r="F13" s="137">
        <v>3705</v>
      </c>
      <c r="G13" s="137">
        <v>0</v>
      </c>
      <c r="H13" s="137">
        <v>2613.6</v>
      </c>
      <c r="I13" s="162">
        <v>8</v>
      </c>
      <c r="J13" s="164">
        <v>318</v>
      </c>
      <c r="K13" s="165">
        <v>20486.7</v>
      </c>
      <c r="L13" s="166" t="s">
        <v>40</v>
      </c>
      <c r="M13" s="166" t="s">
        <v>397</v>
      </c>
      <c r="N13" s="167"/>
      <c r="O13" s="166"/>
      <c r="P13" s="166"/>
      <c r="Q13" s="268" t="s">
        <v>422</v>
      </c>
      <c r="R13" s="109"/>
      <c r="S13" s="104">
        <v>2613.6</v>
      </c>
      <c r="T13" s="129"/>
      <c r="U13" s="224" t="e">
        <f>VLOOKUP(A13,#REF!,21,0)</f>
        <v>#REF!</v>
      </c>
      <c r="V13" s="225" t="e">
        <f t="shared" ref="V13:V44" si="3">EXACT(U13,C13)</f>
        <v>#REF!</v>
      </c>
      <c r="W13" s="129"/>
      <c r="X13" s="107">
        <f>IF(AND($F13&gt;0,$F13&lt;=100),1,0)</f>
        <v>0</v>
      </c>
      <c r="Y13" s="107">
        <f>IF(AND($F13&gt;100,$F13&lt;=300),1,0)</f>
        <v>0</v>
      </c>
      <c r="Z13" s="107">
        <f>IF(AND($F13&gt;300,$F13&lt;=500),1,0)</f>
        <v>0</v>
      </c>
      <c r="AA13" s="107">
        <f>IF(AND($F13&gt;500,$F13&lt;=1000),1,0)</f>
        <v>0</v>
      </c>
      <c r="AB13" s="107">
        <f>IF(AND($F13&gt;1000,$F13&lt;=3000),1,0)</f>
        <v>0</v>
      </c>
      <c r="AC13" s="107">
        <f>IF(AND($F13&gt;3000,$F13&lt;=10000),1,0)</f>
        <v>1</v>
      </c>
      <c r="AD13" s="107">
        <f>IF(AND($F13&gt;10000,$F13&lt;=100000),1,0)</f>
        <v>0</v>
      </c>
      <c r="AF13" s="107">
        <f t="shared" ref="AF13:AF44" si="4">IF(AND(G13&lt;=100,G13&gt;0),1,0)</f>
        <v>0</v>
      </c>
      <c r="AG13" s="107">
        <f>IF(AND($G13&gt;100,$G13&lt;=300),1,0)</f>
        <v>0</v>
      </c>
      <c r="AH13" s="107">
        <f>IF(AND($G13&gt;300,$G13&lt;=500),1,0)</f>
        <v>0</v>
      </c>
      <c r="AI13" s="107">
        <f>IF(AND($G13&gt;500,$G13&lt;=1000),1,0)</f>
        <v>0</v>
      </c>
      <c r="AJ13" s="107">
        <f>IF(AND($G13&gt;1000,$G13&lt;=3000),1,0)</f>
        <v>0</v>
      </c>
      <c r="AK13" s="107">
        <f>IF(AND($G13&gt;3000,$G13&lt;=10000),1,0)</f>
        <v>0</v>
      </c>
      <c r="AL13" s="107">
        <f>IF(AND($G13&gt;10000,$G13&lt;=100000),1,0)</f>
        <v>0</v>
      </c>
    </row>
    <row r="14" spans="1:782 1038:1806 2062:2830 3086:3854 4110:4878 5134:5902 6158:6926 7182:7950 8206:8974 9230:9998 10254:11022 11278:12046 12302:13070 13326:14094 14350:15118 15374:16142" s="222" customFormat="1" ht="31.2">
      <c r="A14" s="41" t="str">
        <f t="shared" si="2"/>
        <v>8..327</v>
      </c>
      <c r="B14" s="223">
        <f>IF(C14&lt;&gt;"",SUBTOTAL(103,$C$13:C14),"")</f>
        <v>2</v>
      </c>
      <c r="C14" s="220" t="s">
        <v>398</v>
      </c>
      <c r="D14" s="210">
        <v>327</v>
      </c>
      <c r="E14" s="211" t="s">
        <v>64</v>
      </c>
      <c r="F14" s="212">
        <v>1517</v>
      </c>
      <c r="G14" s="212">
        <v>0</v>
      </c>
      <c r="H14" s="212">
        <v>436</v>
      </c>
      <c r="I14" s="210">
        <v>8</v>
      </c>
      <c r="J14" s="213">
        <v>327</v>
      </c>
      <c r="K14" s="214">
        <v>1517</v>
      </c>
      <c r="L14" s="215" t="s">
        <v>64</v>
      </c>
      <c r="M14" s="215" t="s">
        <v>325</v>
      </c>
      <c r="N14" s="99">
        <f>F14+G14-K14</f>
        <v>0</v>
      </c>
      <c r="O14" s="50"/>
      <c r="P14" s="50" t="s">
        <v>326</v>
      </c>
      <c r="Q14" s="269" t="s">
        <v>393</v>
      </c>
      <c r="R14" s="252"/>
      <c r="S14" s="252">
        <v>436</v>
      </c>
      <c r="T14" s="253" t="s">
        <v>394</v>
      </c>
      <c r="U14" s="254" t="e">
        <f>VLOOKUP(A14,#REF!,21,0)</f>
        <v>#REF!</v>
      </c>
      <c r="V14" s="255" t="e">
        <f t="shared" si="3"/>
        <v>#REF!</v>
      </c>
      <c r="W14" s="253"/>
      <c r="X14" s="107">
        <f t="shared" ref="X14:X32" si="5">IF(AND($F14&gt;0,$F14&lt;=100),1,0)</f>
        <v>0</v>
      </c>
      <c r="Y14" s="107">
        <f t="shared" ref="Y14:Y32" si="6">IF(AND($F14&gt;100,$F14&lt;=300),1,0)</f>
        <v>0</v>
      </c>
      <c r="Z14" s="107">
        <f t="shared" ref="Z14:Z32" si="7">IF(AND($F14&gt;300,$F14&lt;=500),1,0)</f>
        <v>0</v>
      </c>
      <c r="AA14" s="107">
        <f t="shared" ref="AA14:AA32" si="8">IF(AND($F14&gt;500,$F14&lt;=1000),1,0)</f>
        <v>0</v>
      </c>
      <c r="AB14" s="107">
        <f t="shared" ref="AB14:AB32" si="9">IF(AND($F14&gt;1000,$F14&lt;=3000),1,0)</f>
        <v>1</v>
      </c>
      <c r="AC14" s="107">
        <f t="shared" ref="AC14:AC32" si="10">IF(AND($F14&gt;3000,$F14&lt;=10000),1,0)</f>
        <v>0</v>
      </c>
      <c r="AD14" s="107">
        <f t="shared" ref="AD14:AD32" si="11">IF(AND($F14&gt;10000,$F14&lt;=100000),1,0)</f>
        <v>0</v>
      </c>
      <c r="AE14" s="41"/>
      <c r="AF14" s="107">
        <f t="shared" si="4"/>
        <v>0</v>
      </c>
      <c r="AG14" s="107">
        <f t="shared" ref="AG14:AG32" si="12">IF(AND($G14&gt;100,$G14&lt;=300),1,0)</f>
        <v>0</v>
      </c>
      <c r="AH14" s="107">
        <f t="shared" ref="AH14:AH32" si="13">IF(AND($G14&gt;300,$G14&lt;=500),1,0)</f>
        <v>0</v>
      </c>
      <c r="AI14" s="107">
        <f t="shared" ref="AI14:AI32" si="14">IF(AND($G14&gt;500,$G14&lt;=1000),1,0)</f>
        <v>0</v>
      </c>
      <c r="AJ14" s="107">
        <f t="shared" ref="AJ14:AJ32" si="15">IF(AND($G14&gt;1000,$G14&lt;=3000),1,0)</f>
        <v>0</v>
      </c>
      <c r="AK14" s="107">
        <f t="shared" ref="AK14:AK32" si="16">IF(AND($G14&gt;3000,$G14&lt;=10000),1,0)</f>
        <v>0</v>
      </c>
      <c r="AL14" s="107">
        <f t="shared" ref="AL14:AL32" si="17">IF(AND($G14&gt;10000,$G14&lt;=100000),1,0)</f>
        <v>0</v>
      </c>
      <c r="AM14" s="41"/>
      <c r="AN14" s="41"/>
      <c r="JJ14" s="41"/>
      <c r="TF14" s="41"/>
      <c r="ADB14" s="41"/>
      <c r="AMX14" s="41"/>
      <c r="AWT14" s="41"/>
      <c r="BGP14" s="41"/>
      <c r="BQL14" s="41"/>
      <c r="CAH14" s="41"/>
      <c r="CKD14" s="41"/>
      <c r="CTZ14" s="41"/>
      <c r="DDV14" s="41"/>
      <c r="DNR14" s="41"/>
      <c r="DXN14" s="41"/>
      <c r="EHJ14" s="41"/>
      <c r="ERF14" s="41"/>
      <c r="FBB14" s="41"/>
      <c r="FKX14" s="41"/>
      <c r="FUT14" s="41"/>
      <c r="GEP14" s="41"/>
      <c r="GOL14" s="41"/>
      <c r="GYH14" s="41"/>
      <c r="HID14" s="41"/>
      <c r="HRZ14" s="41"/>
      <c r="IBV14" s="41"/>
      <c r="ILR14" s="41"/>
      <c r="IVN14" s="41"/>
      <c r="JFJ14" s="41"/>
      <c r="JPF14" s="41"/>
      <c r="JZB14" s="41"/>
      <c r="KIX14" s="41"/>
      <c r="KST14" s="41"/>
      <c r="LCP14" s="41"/>
      <c r="LML14" s="41"/>
      <c r="LWH14" s="41"/>
      <c r="MGD14" s="41"/>
      <c r="MPZ14" s="41"/>
      <c r="MZV14" s="41"/>
      <c r="NJR14" s="41"/>
      <c r="NTN14" s="41"/>
      <c r="ODJ14" s="41"/>
      <c r="ONF14" s="41"/>
      <c r="OXB14" s="41"/>
      <c r="PGX14" s="41"/>
      <c r="PQT14" s="41"/>
      <c r="QAP14" s="41"/>
      <c r="QKL14" s="41"/>
      <c r="QUH14" s="41"/>
      <c r="RED14" s="41"/>
      <c r="RNZ14" s="41"/>
      <c r="RXV14" s="41"/>
      <c r="SHR14" s="41"/>
      <c r="SRN14" s="41"/>
      <c r="TBJ14" s="41"/>
      <c r="TLF14" s="41"/>
      <c r="TVB14" s="41"/>
      <c r="UEX14" s="41"/>
      <c r="UOT14" s="41"/>
      <c r="UYP14" s="41"/>
      <c r="VIL14" s="41"/>
      <c r="VSH14" s="41"/>
      <c r="WCD14" s="41"/>
      <c r="WLZ14" s="41"/>
      <c r="WVV14" s="41"/>
    </row>
    <row r="15" spans="1:782 1038:1806 2062:2830 3086:3854 4110:4878 5134:5902 6158:6926 7182:7950 8206:8974 9230:9998 10254:11022 11278:12046 12302:13070 13326:14094 14350:15118 15374:16142" ht="15.6">
      <c r="A15" s="41" t="str">
        <f t="shared" si="2"/>
        <v>8..330</v>
      </c>
      <c r="B15" s="223">
        <f>IF(C15&lt;&gt;"",SUBTOTAL(103,$C$13:C15),"")</f>
        <v>3</v>
      </c>
      <c r="C15" s="96" t="s">
        <v>452</v>
      </c>
      <c r="D15" s="47">
        <v>330</v>
      </c>
      <c r="E15" s="48" t="s">
        <v>52</v>
      </c>
      <c r="F15" s="49">
        <v>0</v>
      </c>
      <c r="G15" s="49">
        <v>1006</v>
      </c>
      <c r="H15" s="49">
        <v>54.6</v>
      </c>
      <c r="I15" s="47">
        <v>8</v>
      </c>
      <c r="J15" s="158">
        <v>330</v>
      </c>
      <c r="K15" s="91">
        <v>1569.3</v>
      </c>
      <c r="L15" s="50" t="s">
        <v>52</v>
      </c>
      <c r="M15" s="50" t="s">
        <v>397</v>
      </c>
      <c r="N15" s="99"/>
      <c r="O15" s="50"/>
      <c r="P15" s="50"/>
      <c r="Q15" s="270" t="s">
        <v>422</v>
      </c>
      <c r="R15" s="108"/>
      <c r="S15" s="108">
        <v>54.6</v>
      </c>
      <c r="T15" s="129"/>
      <c r="U15" s="224" t="e">
        <f>VLOOKUP(A15,#REF!,21,0)</f>
        <v>#REF!</v>
      </c>
      <c r="V15" s="225" t="e">
        <f t="shared" si="3"/>
        <v>#REF!</v>
      </c>
      <c r="W15" s="129"/>
      <c r="X15" s="107">
        <f t="shared" si="5"/>
        <v>0</v>
      </c>
      <c r="Y15" s="107">
        <f t="shared" si="6"/>
        <v>0</v>
      </c>
      <c r="Z15" s="107">
        <f t="shared" si="7"/>
        <v>0</v>
      </c>
      <c r="AA15" s="107">
        <f t="shared" si="8"/>
        <v>0</v>
      </c>
      <c r="AB15" s="107">
        <f t="shared" si="9"/>
        <v>0</v>
      </c>
      <c r="AC15" s="107">
        <f t="shared" si="10"/>
        <v>0</v>
      </c>
      <c r="AD15" s="107">
        <f t="shared" si="11"/>
        <v>0</v>
      </c>
      <c r="AF15" s="107">
        <f t="shared" si="4"/>
        <v>0</v>
      </c>
      <c r="AG15" s="107">
        <f t="shared" si="12"/>
        <v>0</v>
      </c>
      <c r="AH15" s="107">
        <f t="shared" si="13"/>
        <v>0</v>
      </c>
      <c r="AI15" s="107">
        <f t="shared" si="14"/>
        <v>0</v>
      </c>
      <c r="AJ15" s="107">
        <f t="shared" si="15"/>
        <v>1</v>
      </c>
      <c r="AK15" s="107">
        <f t="shared" si="16"/>
        <v>0</v>
      </c>
      <c r="AL15" s="107">
        <f t="shared" si="17"/>
        <v>0</v>
      </c>
    </row>
    <row r="16" spans="1:782 1038:1806 2062:2830 3086:3854 4110:4878 5134:5902 6158:6926 7182:7950 8206:8974 9230:9998 10254:11022 11278:12046 12302:13070 13326:14094 14350:15118 15374:16142" ht="15.6">
      <c r="A16" s="41" t="str">
        <f t="shared" si="2"/>
        <v>8..414</v>
      </c>
      <c r="B16" s="223">
        <f>IF(C16&lt;&gt;"",SUBTOTAL(103,$C$13:C16),"")</f>
        <v>4</v>
      </c>
      <c r="C16" s="51" t="s">
        <v>452</v>
      </c>
      <c r="D16" s="47" t="s">
        <v>71</v>
      </c>
      <c r="E16" s="48" t="s">
        <v>61</v>
      </c>
      <c r="F16" s="49">
        <v>1680</v>
      </c>
      <c r="G16" s="49">
        <v>0</v>
      </c>
      <c r="H16" s="49">
        <v>1081.8</v>
      </c>
      <c r="I16" s="47" t="s">
        <v>56</v>
      </c>
      <c r="J16" s="158" t="s">
        <v>71</v>
      </c>
      <c r="K16" s="99">
        <v>1680</v>
      </c>
      <c r="L16" s="50" t="s">
        <v>61</v>
      </c>
      <c r="M16" s="50" t="s">
        <v>397</v>
      </c>
      <c r="N16" s="99"/>
      <c r="O16" s="50"/>
      <c r="P16" s="50"/>
      <c r="Q16" s="270" t="s">
        <v>422</v>
      </c>
      <c r="R16" s="109"/>
      <c r="S16" s="104">
        <v>1081.8</v>
      </c>
      <c r="T16" s="129"/>
      <c r="U16" s="224" t="e">
        <f>VLOOKUP(A16,#REF!,21,0)</f>
        <v>#REF!</v>
      </c>
      <c r="V16" s="225" t="e">
        <f t="shared" si="3"/>
        <v>#REF!</v>
      </c>
      <c r="W16" s="129"/>
      <c r="X16" s="107">
        <f t="shared" si="5"/>
        <v>0</v>
      </c>
      <c r="Y16" s="107">
        <f t="shared" si="6"/>
        <v>0</v>
      </c>
      <c r="Z16" s="107">
        <f t="shared" si="7"/>
        <v>0</v>
      </c>
      <c r="AA16" s="107">
        <f t="shared" si="8"/>
        <v>0</v>
      </c>
      <c r="AB16" s="107">
        <f t="shared" si="9"/>
        <v>1</v>
      </c>
      <c r="AC16" s="107">
        <f t="shared" si="10"/>
        <v>0</v>
      </c>
      <c r="AD16" s="107">
        <f t="shared" si="11"/>
        <v>0</v>
      </c>
      <c r="AF16" s="107">
        <f t="shared" si="4"/>
        <v>0</v>
      </c>
      <c r="AG16" s="107">
        <f t="shared" si="12"/>
        <v>0</v>
      </c>
      <c r="AH16" s="107">
        <f t="shared" si="13"/>
        <v>0</v>
      </c>
      <c r="AI16" s="107">
        <f t="shared" si="14"/>
        <v>0</v>
      </c>
      <c r="AJ16" s="107">
        <f t="shared" si="15"/>
        <v>0</v>
      </c>
      <c r="AK16" s="107">
        <f t="shared" si="16"/>
        <v>0</v>
      </c>
      <c r="AL16" s="107">
        <f t="shared" si="17"/>
        <v>0</v>
      </c>
    </row>
    <row r="17" spans="1:38" ht="15.6">
      <c r="A17" s="41" t="str">
        <f t="shared" si="2"/>
        <v>8..425</v>
      </c>
      <c r="B17" s="223">
        <f>IF(C17&lt;&gt;"",SUBTOTAL(103,$C$13:C17),"")</f>
        <v>5</v>
      </c>
      <c r="C17" s="51" t="s">
        <v>452</v>
      </c>
      <c r="D17" s="47" t="s">
        <v>72</v>
      </c>
      <c r="E17" s="48" t="s">
        <v>73</v>
      </c>
      <c r="F17" s="49">
        <v>1533</v>
      </c>
      <c r="G17" s="49">
        <v>0</v>
      </c>
      <c r="H17" s="49">
        <v>783.4</v>
      </c>
      <c r="I17" s="47" t="s">
        <v>56</v>
      </c>
      <c r="J17" s="158" t="s">
        <v>72</v>
      </c>
      <c r="K17" s="99">
        <v>1533</v>
      </c>
      <c r="L17" s="50" t="s">
        <v>73</v>
      </c>
      <c r="M17" s="88" t="s">
        <v>389</v>
      </c>
      <c r="N17" s="99"/>
      <c r="O17" s="50"/>
      <c r="P17" s="50" t="s">
        <v>327</v>
      </c>
      <c r="Q17" s="270" t="s">
        <v>422</v>
      </c>
      <c r="R17" s="109"/>
      <c r="S17" s="104">
        <v>783.4</v>
      </c>
      <c r="T17" s="129"/>
      <c r="U17" s="224" t="e">
        <f>VLOOKUP(A17,#REF!,21,0)</f>
        <v>#REF!</v>
      </c>
      <c r="V17" s="225" t="e">
        <f t="shared" si="3"/>
        <v>#REF!</v>
      </c>
      <c r="W17" s="129"/>
      <c r="X17" s="107">
        <f t="shared" si="5"/>
        <v>0</v>
      </c>
      <c r="Y17" s="107">
        <f t="shared" si="6"/>
        <v>0</v>
      </c>
      <c r="Z17" s="107">
        <f t="shared" si="7"/>
        <v>0</v>
      </c>
      <c r="AA17" s="107">
        <f t="shared" si="8"/>
        <v>0</v>
      </c>
      <c r="AB17" s="107">
        <f t="shared" si="9"/>
        <v>1</v>
      </c>
      <c r="AC17" s="107">
        <f t="shared" si="10"/>
        <v>0</v>
      </c>
      <c r="AD17" s="107">
        <f t="shared" si="11"/>
        <v>0</v>
      </c>
      <c r="AF17" s="107">
        <f t="shared" si="4"/>
        <v>0</v>
      </c>
      <c r="AG17" s="107">
        <f t="shared" si="12"/>
        <v>0</v>
      </c>
      <c r="AH17" s="107">
        <f t="shared" si="13"/>
        <v>0</v>
      </c>
      <c r="AI17" s="107">
        <f t="shared" si="14"/>
        <v>0</v>
      </c>
      <c r="AJ17" s="107">
        <f t="shared" si="15"/>
        <v>0</v>
      </c>
      <c r="AK17" s="107">
        <f t="shared" si="16"/>
        <v>0</v>
      </c>
      <c r="AL17" s="107">
        <f t="shared" si="17"/>
        <v>0</v>
      </c>
    </row>
    <row r="18" spans="1:38" ht="15.6">
      <c r="A18" s="41" t="str">
        <f t="shared" si="2"/>
        <v>8..430</v>
      </c>
      <c r="B18" s="223">
        <f>IF(C18&lt;&gt;"",SUBTOTAL(103,$C$13:C18),"")</f>
        <v>6</v>
      </c>
      <c r="C18" s="51" t="s">
        <v>425</v>
      </c>
      <c r="D18" s="47" t="s">
        <v>74</v>
      </c>
      <c r="E18" s="48" t="s">
        <v>64</v>
      </c>
      <c r="F18" s="49">
        <v>452</v>
      </c>
      <c r="G18" s="49">
        <v>0</v>
      </c>
      <c r="H18" s="49">
        <v>156.19999999999999</v>
      </c>
      <c r="I18" s="47" t="s">
        <v>56</v>
      </c>
      <c r="J18" s="158">
        <v>430</v>
      </c>
      <c r="K18" s="91">
        <v>452</v>
      </c>
      <c r="L18" s="50" t="s">
        <v>64</v>
      </c>
      <c r="M18" s="50" t="s">
        <v>328</v>
      </c>
      <c r="N18" s="99">
        <f>F18+G18-K18</f>
        <v>0</v>
      </c>
      <c r="O18" s="50" t="s">
        <v>386</v>
      </c>
      <c r="P18" s="50" t="s">
        <v>326</v>
      </c>
      <c r="Q18" s="270" t="s">
        <v>422</v>
      </c>
      <c r="R18" s="109"/>
      <c r="S18" s="104">
        <v>156.19999999999999</v>
      </c>
      <c r="T18" s="129" t="s">
        <v>394</v>
      </c>
      <c r="U18" s="224" t="e">
        <f>VLOOKUP(A18,#REF!,21,0)</f>
        <v>#REF!</v>
      </c>
      <c r="V18" s="225" t="e">
        <f t="shared" si="3"/>
        <v>#REF!</v>
      </c>
      <c r="W18" s="129"/>
      <c r="X18" s="107">
        <f t="shared" si="5"/>
        <v>0</v>
      </c>
      <c r="Y18" s="107">
        <f t="shared" si="6"/>
        <v>0</v>
      </c>
      <c r="Z18" s="107">
        <f t="shared" si="7"/>
        <v>1</v>
      </c>
      <c r="AA18" s="107">
        <f t="shared" si="8"/>
        <v>0</v>
      </c>
      <c r="AB18" s="107">
        <f t="shared" si="9"/>
        <v>0</v>
      </c>
      <c r="AC18" s="107">
        <f t="shared" si="10"/>
        <v>0</v>
      </c>
      <c r="AD18" s="107">
        <f t="shared" si="11"/>
        <v>0</v>
      </c>
      <c r="AF18" s="107">
        <f t="shared" si="4"/>
        <v>0</v>
      </c>
      <c r="AG18" s="107">
        <f t="shared" si="12"/>
        <v>0</v>
      </c>
      <c r="AH18" s="107">
        <f t="shared" si="13"/>
        <v>0</v>
      </c>
      <c r="AI18" s="107">
        <f t="shared" si="14"/>
        <v>0</v>
      </c>
      <c r="AJ18" s="107">
        <f t="shared" si="15"/>
        <v>0</v>
      </c>
      <c r="AK18" s="107">
        <f t="shared" si="16"/>
        <v>0</v>
      </c>
      <c r="AL18" s="107">
        <f t="shared" si="17"/>
        <v>0</v>
      </c>
    </row>
    <row r="19" spans="1:38" ht="15.6">
      <c r="A19" s="41" t="str">
        <f t="shared" si="2"/>
        <v>8..476</v>
      </c>
      <c r="B19" s="223">
        <f>IF(C19&lt;&gt;"",SUBTOTAL(103,$C$13:C19),"")</f>
        <v>7</v>
      </c>
      <c r="C19" s="51" t="s">
        <v>452</v>
      </c>
      <c r="D19" s="47" t="s">
        <v>75</v>
      </c>
      <c r="E19" s="48" t="s">
        <v>52</v>
      </c>
      <c r="F19" s="49">
        <v>110</v>
      </c>
      <c r="G19" s="49">
        <v>0</v>
      </c>
      <c r="H19" s="49">
        <v>110</v>
      </c>
      <c r="I19" s="47" t="s">
        <v>56</v>
      </c>
      <c r="J19" s="158" t="s">
        <v>75</v>
      </c>
      <c r="K19" s="99">
        <v>110</v>
      </c>
      <c r="L19" s="50" t="s">
        <v>52</v>
      </c>
      <c r="M19" s="50" t="s">
        <v>397</v>
      </c>
      <c r="N19" s="99"/>
      <c r="O19" s="50"/>
      <c r="P19" s="50"/>
      <c r="Q19" s="270" t="s">
        <v>422</v>
      </c>
      <c r="R19" s="109"/>
      <c r="S19" s="104">
        <v>110</v>
      </c>
      <c r="T19" s="129"/>
      <c r="U19" s="224" t="e">
        <f>VLOOKUP(A19,#REF!,21,0)</f>
        <v>#REF!</v>
      </c>
      <c r="V19" s="225" t="e">
        <f t="shared" si="3"/>
        <v>#REF!</v>
      </c>
      <c r="W19" s="129"/>
      <c r="X19" s="107">
        <f t="shared" si="5"/>
        <v>0</v>
      </c>
      <c r="Y19" s="107">
        <f t="shared" si="6"/>
        <v>1</v>
      </c>
      <c r="Z19" s="107">
        <f t="shared" si="7"/>
        <v>0</v>
      </c>
      <c r="AA19" s="107">
        <f t="shared" si="8"/>
        <v>0</v>
      </c>
      <c r="AB19" s="107">
        <f t="shared" si="9"/>
        <v>0</v>
      </c>
      <c r="AC19" s="107">
        <f t="shared" si="10"/>
        <v>0</v>
      </c>
      <c r="AD19" s="107">
        <f t="shared" si="11"/>
        <v>0</v>
      </c>
      <c r="AF19" s="107">
        <f t="shared" si="4"/>
        <v>0</v>
      </c>
      <c r="AG19" s="107">
        <f t="shared" si="12"/>
        <v>0</v>
      </c>
      <c r="AH19" s="107">
        <f t="shared" si="13"/>
        <v>0</v>
      </c>
      <c r="AI19" s="107">
        <f t="shared" si="14"/>
        <v>0</v>
      </c>
      <c r="AJ19" s="107">
        <f t="shared" si="15"/>
        <v>0</v>
      </c>
      <c r="AK19" s="107">
        <f t="shared" si="16"/>
        <v>0</v>
      </c>
      <c r="AL19" s="107">
        <f t="shared" si="17"/>
        <v>0</v>
      </c>
    </row>
    <row r="20" spans="1:38" ht="15.6">
      <c r="A20" s="41" t="str">
        <f t="shared" si="2"/>
        <v>8..485</v>
      </c>
      <c r="B20" s="223">
        <f>IF(C20&lt;&gt;"",SUBTOTAL(103,$C$13:C20),"")</f>
        <v>8</v>
      </c>
      <c r="C20" s="51" t="s">
        <v>452</v>
      </c>
      <c r="D20" s="47" t="s">
        <v>77</v>
      </c>
      <c r="E20" s="48" t="s">
        <v>52</v>
      </c>
      <c r="F20" s="49">
        <v>4</v>
      </c>
      <c r="G20" s="49">
        <v>0</v>
      </c>
      <c r="H20" s="49">
        <v>0</v>
      </c>
      <c r="I20" s="47" t="s">
        <v>56</v>
      </c>
      <c r="J20" s="158" t="s">
        <v>77</v>
      </c>
      <c r="K20" s="99">
        <v>4</v>
      </c>
      <c r="L20" s="50" t="s">
        <v>52</v>
      </c>
      <c r="M20" s="50" t="s">
        <v>397</v>
      </c>
      <c r="N20" s="99"/>
      <c r="O20" s="50"/>
      <c r="P20" s="50"/>
      <c r="Q20" s="270">
        <v>0</v>
      </c>
      <c r="R20" s="109"/>
      <c r="S20" s="104">
        <v>0</v>
      </c>
      <c r="T20" s="129"/>
      <c r="U20" s="224" t="e">
        <f>VLOOKUP(A20,#REF!,21,0)</f>
        <v>#REF!</v>
      </c>
      <c r="V20" s="225" t="e">
        <f t="shared" si="3"/>
        <v>#REF!</v>
      </c>
      <c r="W20" s="129"/>
      <c r="X20" s="107">
        <f t="shared" si="5"/>
        <v>1</v>
      </c>
      <c r="Y20" s="107">
        <f t="shared" si="6"/>
        <v>0</v>
      </c>
      <c r="Z20" s="107">
        <f t="shared" si="7"/>
        <v>0</v>
      </c>
      <c r="AA20" s="107">
        <f t="shared" si="8"/>
        <v>0</v>
      </c>
      <c r="AB20" s="107">
        <f t="shared" si="9"/>
        <v>0</v>
      </c>
      <c r="AC20" s="107">
        <f t="shared" si="10"/>
        <v>0</v>
      </c>
      <c r="AD20" s="107">
        <f t="shared" si="11"/>
        <v>0</v>
      </c>
      <c r="AF20" s="107">
        <f t="shared" si="4"/>
        <v>0</v>
      </c>
      <c r="AG20" s="107">
        <f t="shared" si="12"/>
        <v>0</v>
      </c>
      <c r="AH20" s="107">
        <f t="shared" si="13"/>
        <v>0</v>
      </c>
      <c r="AI20" s="107">
        <f t="shared" si="14"/>
        <v>0</v>
      </c>
      <c r="AJ20" s="107">
        <f t="shared" si="15"/>
        <v>0</v>
      </c>
      <c r="AK20" s="107">
        <f t="shared" si="16"/>
        <v>0</v>
      </c>
      <c r="AL20" s="107">
        <f t="shared" si="17"/>
        <v>0</v>
      </c>
    </row>
    <row r="21" spans="1:38" ht="15.6">
      <c r="A21" s="41" t="str">
        <f t="shared" si="2"/>
        <v>8..531</v>
      </c>
      <c r="B21" s="223">
        <f>IF(C21&lt;&gt;"",SUBTOTAL(103,$C$13:C21),"")</f>
        <v>9</v>
      </c>
      <c r="C21" s="51" t="s">
        <v>452</v>
      </c>
      <c r="D21" s="47" t="s">
        <v>83</v>
      </c>
      <c r="E21" s="48" t="s">
        <v>52</v>
      </c>
      <c r="F21" s="49">
        <v>119</v>
      </c>
      <c r="G21" s="49">
        <v>0</v>
      </c>
      <c r="H21" s="49">
        <v>119</v>
      </c>
      <c r="I21" s="47" t="s">
        <v>56</v>
      </c>
      <c r="J21" s="158" t="s">
        <v>83</v>
      </c>
      <c r="K21" s="99">
        <v>119</v>
      </c>
      <c r="L21" s="50" t="s">
        <v>52</v>
      </c>
      <c r="M21" s="50" t="s">
        <v>397</v>
      </c>
      <c r="N21" s="99"/>
      <c r="O21" s="50"/>
      <c r="P21" s="50"/>
      <c r="Q21" s="270" t="s">
        <v>422</v>
      </c>
      <c r="R21" s="109"/>
      <c r="S21" s="104">
        <v>119</v>
      </c>
      <c r="T21" s="129"/>
      <c r="U21" s="224" t="e">
        <f>VLOOKUP(A21,#REF!,21,0)</f>
        <v>#REF!</v>
      </c>
      <c r="V21" s="225" t="e">
        <f t="shared" si="3"/>
        <v>#REF!</v>
      </c>
      <c r="W21" s="129"/>
      <c r="X21" s="107">
        <f t="shared" si="5"/>
        <v>0</v>
      </c>
      <c r="Y21" s="107">
        <f t="shared" si="6"/>
        <v>1</v>
      </c>
      <c r="Z21" s="107">
        <f t="shared" si="7"/>
        <v>0</v>
      </c>
      <c r="AA21" s="107">
        <f t="shared" si="8"/>
        <v>0</v>
      </c>
      <c r="AB21" s="107">
        <f t="shared" si="9"/>
        <v>0</v>
      </c>
      <c r="AC21" s="107">
        <f t="shared" si="10"/>
        <v>0</v>
      </c>
      <c r="AD21" s="107">
        <f t="shared" si="11"/>
        <v>0</v>
      </c>
      <c r="AF21" s="107">
        <f t="shared" si="4"/>
        <v>0</v>
      </c>
      <c r="AG21" s="107">
        <f t="shared" si="12"/>
        <v>0</v>
      </c>
      <c r="AH21" s="107">
        <f t="shared" si="13"/>
        <v>0</v>
      </c>
      <c r="AI21" s="107">
        <f t="shared" si="14"/>
        <v>0</v>
      </c>
      <c r="AJ21" s="107">
        <f t="shared" si="15"/>
        <v>0</v>
      </c>
      <c r="AK21" s="107">
        <f t="shared" si="16"/>
        <v>0</v>
      </c>
      <c r="AL21" s="107">
        <f t="shared" si="17"/>
        <v>0</v>
      </c>
    </row>
    <row r="22" spans="1:38" ht="15.6">
      <c r="A22" s="41" t="str">
        <f t="shared" si="2"/>
        <v>8..534</v>
      </c>
      <c r="B22" s="223">
        <f>IF(C22&lt;&gt;"",SUBTOTAL(103,$C$13:C22),"")</f>
        <v>10</v>
      </c>
      <c r="C22" s="51" t="s">
        <v>452</v>
      </c>
      <c r="D22" s="47" t="s">
        <v>85</v>
      </c>
      <c r="E22" s="48" t="s">
        <v>47</v>
      </c>
      <c r="F22" s="49">
        <v>608</v>
      </c>
      <c r="G22" s="49">
        <v>0</v>
      </c>
      <c r="H22" s="49">
        <v>410.4</v>
      </c>
      <c r="I22" s="47" t="s">
        <v>56</v>
      </c>
      <c r="J22" s="158" t="s">
        <v>85</v>
      </c>
      <c r="K22" s="99">
        <v>608</v>
      </c>
      <c r="L22" s="50" t="s">
        <v>47</v>
      </c>
      <c r="M22" s="50" t="s">
        <v>397</v>
      </c>
      <c r="N22" s="99"/>
      <c r="O22" s="50"/>
      <c r="P22" s="50"/>
      <c r="Q22" s="270" t="s">
        <v>422</v>
      </c>
      <c r="R22" s="109"/>
      <c r="S22" s="104">
        <v>410.4</v>
      </c>
      <c r="T22" s="129"/>
      <c r="U22" s="224" t="e">
        <f>VLOOKUP(A22,#REF!,21,0)</f>
        <v>#REF!</v>
      </c>
      <c r="V22" s="225" t="e">
        <f t="shared" si="3"/>
        <v>#REF!</v>
      </c>
      <c r="W22" s="129"/>
      <c r="X22" s="107">
        <f t="shared" si="5"/>
        <v>0</v>
      </c>
      <c r="Y22" s="107">
        <f t="shared" si="6"/>
        <v>0</v>
      </c>
      <c r="Z22" s="107">
        <f t="shared" si="7"/>
        <v>0</v>
      </c>
      <c r="AA22" s="107">
        <f t="shared" si="8"/>
        <v>1</v>
      </c>
      <c r="AB22" s="107">
        <f t="shared" si="9"/>
        <v>0</v>
      </c>
      <c r="AC22" s="107">
        <f t="shared" si="10"/>
        <v>0</v>
      </c>
      <c r="AD22" s="107">
        <f t="shared" si="11"/>
        <v>0</v>
      </c>
      <c r="AF22" s="107">
        <f t="shared" si="4"/>
        <v>0</v>
      </c>
      <c r="AG22" s="107">
        <f t="shared" si="12"/>
        <v>0</v>
      </c>
      <c r="AH22" s="107">
        <f t="shared" si="13"/>
        <v>0</v>
      </c>
      <c r="AI22" s="107">
        <f t="shared" si="14"/>
        <v>0</v>
      </c>
      <c r="AJ22" s="107">
        <f t="shared" si="15"/>
        <v>0</v>
      </c>
      <c r="AK22" s="107">
        <f t="shared" si="16"/>
        <v>0</v>
      </c>
      <c r="AL22" s="107">
        <f t="shared" si="17"/>
        <v>0</v>
      </c>
    </row>
    <row r="23" spans="1:38" ht="15.6">
      <c r="A23" s="41" t="str">
        <f t="shared" si="2"/>
        <v>8..598</v>
      </c>
      <c r="B23" s="223">
        <f>IF(C23&lt;&gt;"",SUBTOTAL(103,$C$13:C23),"")</f>
        <v>11</v>
      </c>
      <c r="C23" s="51" t="s">
        <v>452</v>
      </c>
      <c r="D23" s="47" t="s">
        <v>42</v>
      </c>
      <c r="E23" s="48" t="s">
        <v>61</v>
      </c>
      <c r="F23" s="49">
        <v>677</v>
      </c>
      <c r="G23" s="49">
        <v>0</v>
      </c>
      <c r="H23" s="49">
        <v>429.8</v>
      </c>
      <c r="I23" s="47" t="s">
        <v>56</v>
      </c>
      <c r="J23" s="158" t="s">
        <v>42</v>
      </c>
      <c r="K23" s="99">
        <v>677</v>
      </c>
      <c r="L23" s="50" t="s">
        <v>61</v>
      </c>
      <c r="M23" s="50" t="s">
        <v>397</v>
      </c>
      <c r="N23" s="99"/>
      <c r="O23" s="50"/>
      <c r="P23" s="50"/>
      <c r="Q23" s="270" t="s">
        <v>422</v>
      </c>
      <c r="R23" s="109"/>
      <c r="S23" s="104">
        <v>429.8</v>
      </c>
      <c r="T23" s="129"/>
      <c r="U23" s="224" t="e">
        <f>VLOOKUP(A23,#REF!,21,0)</f>
        <v>#REF!</v>
      </c>
      <c r="V23" s="225" t="e">
        <f t="shared" si="3"/>
        <v>#REF!</v>
      </c>
      <c r="W23" s="129"/>
      <c r="X23" s="107">
        <f t="shared" si="5"/>
        <v>0</v>
      </c>
      <c r="Y23" s="107">
        <f t="shared" si="6"/>
        <v>0</v>
      </c>
      <c r="Z23" s="107">
        <f t="shared" si="7"/>
        <v>0</v>
      </c>
      <c r="AA23" s="107">
        <f t="shared" si="8"/>
        <v>1</v>
      </c>
      <c r="AB23" s="107">
        <f t="shared" si="9"/>
        <v>0</v>
      </c>
      <c r="AC23" s="107">
        <f t="shared" si="10"/>
        <v>0</v>
      </c>
      <c r="AD23" s="107">
        <f t="shared" si="11"/>
        <v>0</v>
      </c>
      <c r="AF23" s="107">
        <f t="shared" si="4"/>
        <v>0</v>
      </c>
      <c r="AG23" s="107">
        <f t="shared" si="12"/>
        <v>0</v>
      </c>
      <c r="AH23" s="107">
        <f t="shared" si="13"/>
        <v>0</v>
      </c>
      <c r="AI23" s="107">
        <f t="shared" si="14"/>
        <v>0</v>
      </c>
      <c r="AJ23" s="107">
        <f t="shared" si="15"/>
        <v>0</v>
      </c>
      <c r="AK23" s="107">
        <f t="shared" si="16"/>
        <v>0</v>
      </c>
      <c r="AL23" s="107">
        <f t="shared" si="17"/>
        <v>0</v>
      </c>
    </row>
    <row r="24" spans="1:38" ht="15.6">
      <c r="A24" s="41" t="str">
        <f t="shared" si="2"/>
        <v>8..633</v>
      </c>
      <c r="B24" s="223">
        <f>IF(C24&lt;&gt;"",SUBTOTAL(103,$C$13:C24),"")</f>
        <v>12</v>
      </c>
      <c r="C24" s="51" t="s">
        <v>452</v>
      </c>
      <c r="D24" s="47" t="s">
        <v>91</v>
      </c>
      <c r="E24" s="48" t="s">
        <v>52</v>
      </c>
      <c r="F24" s="49">
        <v>126</v>
      </c>
      <c r="G24" s="49">
        <v>0</v>
      </c>
      <c r="H24" s="49">
        <v>126</v>
      </c>
      <c r="I24" s="47" t="s">
        <v>56</v>
      </c>
      <c r="J24" s="158" t="s">
        <v>91</v>
      </c>
      <c r="K24" s="99">
        <v>126</v>
      </c>
      <c r="L24" s="50" t="s">
        <v>52</v>
      </c>
      <c r="M24" s="50" t="s">
        <v>397</v>
      </c>
      <c r="N24" s="99"/>
      <c r="O24" s="50"/>
      <c r="P24" s="50"/>
      <c r="Q24" s="270" t="s">
        <v>422</v>
      </c>
      <c r="R24" s="109"/>
      <c r="S24" s="104">
        <v>126</v>
      </c>
      <c r="T24" s="129"/>
      <c r="U24" s="224" t="e">
        <f>VLOOKUP(A24,#REF!,21,0)</f>
        <v>#REF!</v>
      </c>
      <c r="V24" s="225" t="e">
        <f t="shared" si="3"/>
        <v>#REF!</v>
      </c>
      <c r="W24" s="129"/>
      <c r="X24" s="107">
        <f t="shared" si="5"/>
        <v>0</v>
      </c>
      <c r="Y24" s="107">
        <f t="shared" si="6"/>
        <v>1</v>
      </c>
      <c r="Z24" s="107">
        <f t="shared" si="7"/>
        <v>0</v>
      </c>
      <c r="AA24" s="107">
        <f t="shared" si="8"/>
        <v>0</v>
      </c>
      <c r="AB24" s="107">
        <f t="shared" si="9"/>
        <v>0</v>
      </c>
      <c r="AC24" s="107">
        <f t="shared" si="10"/>
        <v>0</v>
      </c>
      <c r="AD24" s="107">
        <f t="shared" si="11"/>
        <v>0</v>
      </c>
      <c r="AF24" s="107">
        <f t="shared" si="4"/>
        <v>0</v>
      </c>
      <c r="AG24" s="107">
        <f t="shared" si="12"/>
        <v>0</v>
      </c>
      <c r="AH24" s="107">
        <f t="shared" si="13"/>
        <v>0</v>
      </c>
      <c r="AI24" s="107">
        <f t="shared" si="14"/>
        <v>0</v>
      </c>
      <c r="AJ24" s="107">
        <f t="shared" si="15"/>
        <v>0</v>
      </c>
      <c r="AK24" s="107">
        <f t="shared" si="16"/>
        <v>0</v>
      </c>
      <c r="AL24" s="107">
        <f t="shared" si="17"/>
        <v>0</v>
      </c>
    </row>
    <row r="25" spans="1:38" ht="15.6">
      <c r="A25" s="41" t="str">
        <f t="shared" si="2"/>
        <v>8..640</v>
      </c>
      <c r="B25" s="223">
        <f>IF(C25&lt;&gt;"",SUBTOTAL(103,$C$13:C25),"")</f>
        <v>13</v>
      </c>
      <c r="C25" s="51" t="s">
        <v>452</v>
      </c>
      <c r="D25" s="47" t="s">
        <v>92</v>
      </c>
      <c r="E25" s="48" t="s">
        <v>55</v>
      </c>
      <c r="F25" s="49">
        <v>462</v>
      </c>
      <c r="G25" s="49">
        <v>0</v>
      </c>
      <c r="H25" s="49">
        <v>462</v>
      </c>
      <c r="I25" s="47" t="s">
        <v>56</v>
      </c>
      <c r="J25" s="158" t="s">
        <v>92</v>
      </c>
      <c r="K25" s="99">
        <v>462</v>
      </c>
      <c r="L25" s="50" t="s">
        <v>55</v>
      </c>
      <c r="M25" s="88" t="s">
        <v>389</v>
      </c>
      <c r="N25" s="99"/>
      <c r="O25" s="50"/>
      <c r="P25" s="50" t="s">
        <v>329</v>
      </c>
      <c r="Q25" s="270" t="s">
        <v>422</v>
      </c>
      <c r="R25" s="109"/>
      <c r="S25" s="104">
        <v>462</v>
      </c>
      <c r="T25" s="129"/>
      <c r="U25" s="224" t="e">
        <f>VLOOKUP(A25,#REF!,21,0)</f>
        <v>#REF!</v>
      </c>
      <c r="V25" s="225" t="e">
        <f t="shared" si="3"/>
        <v>#REF!</v>
      </c>
      <c r="W25" s="129"/>
      <c r="X25" s="107">
        <f t="shared" si="5"/>
        <v>0</v>
      </c>
      <c r="Y25" s="107">
        <f t="shared" si="6"/>
        <v>0</v>
      </c>
      <c r="Z25" s="107">
        <f t="shared" si="7"/>
        <v>1</v>
      </c>
      <c r="AA25" s="107">
        <f t="shared" si="8"/>
        <v>0</v>
      </c>
      <c r="AB25" s="107">
        <f t="shared" si="9"/>
        <v>0</v>
      </c>
      <c r="AC25" s="107">
        <f t="shared" si="10"/>
        <v>0</v>
      </c>
      <c r="AD25" s="107">
        <f t="shared" si="11"/>
        <v>0</v>
      </c>
      <c r="AF25" s="107">
        <f t="shared" si="4"/>
        <v>0</v>
      </c>
      <c r="AG25" s="107">
        <f t="shared" si="12"/>
        <v>0</v>
      </c>
      <c r="AH25" s="107">
        <f t="shared" si="13"/>
        <v>0</v>
      </c>
      <c r="AI25" s="107">
        <f t="shared" si="14"/>
        <v>0</v>
      </c>
      <c r="AJ25" s="107">
        <f t="shared" si="15"/>
        <v>0</v>
      </c>
      <c r="AK25" s="107">
        <f t="shared" si="16"/>
        <v>0</v>
      </c>
      <c r="AL25" s="107">
        <f t="shared" si="17"/>
        <v>0</v>
      </c>
    </row>
    <row r="26" spans="1:38" ht="15.6">
      <c r="A26" s="41" t="str">
        <f t="shared" si="2"/>
        <v>8..641</v>
      </c>
      <c r="B26" s="223">
        <f>IF(C26&lt;&gt;"",SUBTOTAL(103,$C$13:C26),"")</f>
        <v>14</v>
      </c>
      <c r="C26" s="51" t="s">
        <v>452</v>
      </c>
      <c r="D26" s="47" t="s">
        <v>93</v>
      </c>
      <c r="E26" s="48" t="s">
        <v>52</v>
      </c>
      <c r="F26" s="49">
        <v>103</v>
      </c>
      <c r="G26" s="49">
        <v>0</v>
      </c>
      <c r="H26" s="49">
        <v>103</v>
      </c>
      <c r="I26" s="47" t="s">
        <v>56</v>
      </c>
      <c r="J26" s="158" t="s">
        <v>93</v>
      </c>
      <c r="K26" s="99">
        <v>103</v>
      </c>
      <c r="L26" s="50" t="s">
        <v>52</v>
      </c>
      <c r="M26" s="50" t="s">
        <v>397</v>
      </c>
      <c r="N26" s="99"/>
      <c r="O26" s="50"/>
      <c r="P26" s="50"/>
      <c r="Q26" s="270" t="s">
        <v>422</v>
      </c>
      <c r="R26" s="109"/>
      <c r="S26" s="104">
        <v>103</v>
      </c>
      <c r="T26" s="129"/>
      <c r="U26" s="224" t="e">
        <f>VLOOKUP(A26,#REF!,21,0)</f>
        <v>#REF!</v>
      </c>
      <c r="V26" s="225" t="e">
        <f t="shared" si="3"/>
        <v>#REF!</v>
      </c>
      <c r="W26" s="129"/>
      <c r="X26" s="107">
        <f t="shared" si="5"/>
        <v>0</v>
      </c>
      <c r="Y26" s="107">
        <f t="shared" si="6"/>
        <v>1</v>
      </c>
      <c r="Z26" s="107">
        <f t="shared" si="7"/>
        <v>0</v>
      </c>
      <c r="AA26" s="107">
        <f t="shared" si="8"/>
        <v>0</v>
      </c>
      <c r="AB26" s="107">
        <f t="shared" si="9"/>
        <v>0</v>
      </c>
      <c r="AC26" s="107">
        <f t="shared" si="10"/>
        <v>0</v>
      </c>
      <c r="AD26" s="107">
        <f t="shared" si="11"/>
        <v>0</v>
      </c>
      <c r="AF26" s="107">
        <f t="shared" si="4"/>
        <v>0</v>
      </c>
      <c r="AG26" s="107">
        <f t="shared" si="12"/>
        <v>0</v>
      </c>
      <c r="AH26" s="107">
        <f t="shared" si="13"/>
        <v>0</v>
      </c>
      <c r="AI26" s="107">
        <f t="shared" si="14"/>
        <v>0</v>
      </c>
      <c r="AJ26" s="107">
        <f t="shared" si="15"/>
        <v>0</v>
      </c>
      <c r="AK26" s="107">
        <f t="shared" si="16"/>
        <v>0</v>
      </c>
      <c r="AL26" s="107">
        <f t="shared" si="17"/>
        <v>0</v>
      </c>
    </row>
    <row r="27" spans="1:38" ht="15.6">
      <c r="A27" s="41" t="str">
        <f t="shared" si="2"/>
        <v>8..790</v>
      </c>
      <c r="B27" s="223">
        <f>IF(C27&lt;&gt;"",SUBTOTAL(103,$C$13:C27),"")</f>
        <v>15</v>
      </c>
      <c r="C27" s="51" t="s">
        <v>452</v>
      </c>
      <c r="D27" s="47" t="s">
        <v>111</v>
      </c>
      <c r="E27" s="48" t="s">
        <v>61</v>
      </c>
      <c r="F27" s="49">
        <v>250</v>
      </c>
      <c r="G27" s="49">
        <v>0</v>
      </c>
      <c r="H27" s="49">
        <v>62.1</v>
      </c>
      <c r="I27" s="47" t="s">
        <v>56</v>
      </c>
      <c r="J27" s="158" t="s">
        <v>111</v>
      </c>
      <c r="K27" s="99">
        <v>250</v>
      </c>
      <c r="L27" s="50" t="s">
        <v>61</v>
      </c>
      <c r="M27" s="50" t="s">
        <v>397</v>
      </c>
      <c r="N27" s="99"/>
      <c r="O27" s="50"/>
      <c r="P27" s="50"/>
      <c r="Q27" s="270" t="s">
        <v>422</v>
      </c>
      <c r="R27" s="109"/>
      <c r="S27" s="104">
        <v>62.1</v>
      </c>
      <c r="T27" s="129"/>
      <c r="U27" s="224" t="e">
        <f>VLOOKUP(A27,#REF!,21,0)</f>
        <v>#REF!</v>
      </c>
      <c r="V27" s="225" t="e">
        <f t="shared" si="3"/>
        <v>#REF!</v>
      </c>
      <c r="W27" s="129"/>
      <c r="X27" s="107">
        <f t="shared" si="5"/>
        <v>0</v>
      </c>
      <c r="Y27" s="107">
        <f t="shared" si="6"/>
        <v>1</v>
      </c>
      <c r="Z27" s="107">
        <f t="shared" si="7"/>
        <v>0</v>
      </c>
      <c r="AA27" s="107">
        <f t="shared" si="8"/>
        <v>0</v>
      </c>
      <c r="AB27" s="107">
        <f t="shared" si="9"/>
        <v>0</v>
      </c>
      <c r="AC27" s="107">
        <f t="shared" si="10"/>
        <v>0</v>
      </c>
      <c r="AD27" s="107">
        <f t="shared" si="11"/>
        <v>0</v>
      </c>
      <c r="AF27" s="107">
        <f t="shared" si="4"/>
        <v>0</v>
      </c>
      <c r="AG27" s="107">
        <f t="shared" si="12"/>
        <v>0</v>
      </c>
      <c r="AH27" s="107">
        <f t="shared" si="13"/>
        <v>0</v>
      </c>
      <c r="AI27" s="107">
        <f t="shared" si="14"/>
        <v>0</v>
      </c>
      <c r="AJ27" s="107">
        <f t="shared" si="15"/>
        <v>0</v>
      </c>
      <c r="AK27" s="107">
        <f t="shared" si="16"/>
        <v>0</v>
      </c>
      <c r="AL27" s="107">
        <f t="shared" si="17"/>
        <v>0</v>
      </c>
    </row>
    <row r="28" spans="1:38" ht="15.6">
      <c r="A28" s="41" t="str">
        <f t="shared" si="2"/>
        <v>8..791</v>
      </c>
      <c r="B28" s="223">
        <f>IF(C28&lt;&gt;"",SUBTOTAL(103,$C$13:C28),"")</f>
        <v>16</v>
      </c>
      <c r="C28" s="51" t="s">
        <v>452</v>
      </c>
      <c r="D28" s="47" t="s">
        <v>112</v>
      </c>
      <c r="E28" s="48" t="s">
        <v>52</v>
      </c>
      <c r="F28" s="49">
        <v>461</v>
      </c>
      <c r="G28" s="49">
        <v>0</v>
      </c>
      <c r="H28" s="49">
        <v>461</v>
      </c>
      <c r="I28" s="47" t="s">
        <v>56</v>
      </c>
      <c r="J28" s="158" t="s">
        <v>112</v>
      </c>
      <c r="K28" s="99">
        <v>461</v>
      </c>
      <c r="L28" s="50" t="s">
        <v>52</v>
      </c>
      <c r="M28" s="50" t="s">
        <v>397</v>
      </c>
      <c r="N28" s="99"/>
      <c r="O28" s="50"/>
      <c r="P28" s="50"/>
      <c r="Q28" s="270" t="s">
        <v>422</v>
      </c>
      <c r="R28" s="109"/>
      <c r="S28" s="104">
        <v>461</v>
      </c>
      <c r="T28" s="129"/>
      <c r="U28" s="224" t="e">
        <f>VLOOKUP(A28,#REF!,21,0)</f>
        <v>#REF!</v>
      </c>
      <c r="V28" s="225" t="e">
        <f t="shared" si="3"/>
        <v>#REF!</v>
      </c>
      <c r="W28" s="129"/>
      <c r="X28" s="107">
        <f t="shared" si="5"/>
        <v>0</v>
      </c>
      <c r="Y28" s="107">
        <f t="shared" si="6"/>
        <v>0</v>
      </c>
      <c r="Z28" s="107">
        <f t="shared" si="7"/>
        <v>1</v>
      </c>
      <c r="AA28" s="107">
        <f t="shared" si="8"/>
        <v>0</v>
      </c>
      <c r="AB28" s="107">
        <f t="shared" si="9"/>
        <v>0</v>
      </c>
      <c r="AC28" s="107">
        <f t="shared" si="10"/>
        <v>0</v>
      </c>
      <c r="AD28" s="107">
        <f t="shared" si="11"/>
        <v>0</v>
      </c>
      <c r="AF28" s="107">
        <f t="shared" si="4"/>
        <v>0</v>
      </c>
      <c r="AG28" s="107">
        <f t="shared" si="12"/>
        <v>0</v>
      </c>
      <c r="AH28" s="107">
        <f t="shared" si="13"/>
        <v>0</v>
      </c>
      <c r="AI28" s="107">
        <f t="shared" si="14"/>
        <v>0</v>
      </c>
      <c r="AJ28" s="107">
        <f t="shared" si="15"/>
        <v>0</v>
      </c>
      <c r="AK28" s="107">
        <f t="shared" si="16"/>
        <v>0</v>
      </c>
      <c r="AL28" s="107">
        <f t="shared" si="17"/>
        <v>0</v>
      </c>
    </row>
    <row r="29" spans="1:38" ht="15.6">
      <c r="A29" s="41" t="str">
        <f t="shared" si="2"/>
        <v>8..792</v>
      </c>
      <c r="B29" s="223">
        <f>IF(C29&lt;&gt;"",SUBTOTAL(103,$C$13:C29),"")</f>
        <v>17</v>
      </c>
      <c r="C29" s="51" t="s">
        <v>452</v>
      </c>
      <c r="D29" s="47" t="s">
        <v>113</v>
      </c>
      <c r="E29" s="48" t="s">
        <v>52</v>
      </c>
      <c r="F29" s="49">
        <v>427</v>
      </c>
      <c r="G29" s="49">
        <v>0</v>
      </c>
      <c r="H29" s="49">
        <v>372.7</v>
      </c>
      <c r="I29" s="47" t="s">
        <v>56</v>
      </c>
      <c r="J29" s="158" t="s">
        <v>113</v>
      </c>
      <c r="K29" s="99">
        <v>427</v>
      </c>
      <c r="L29" s="50" t="s">
        <v>52</v>
      </c>
      <c r="M29" s="50" t="s">
        <v>397</v>
      </c>
      <c r="N29" s="99"/>
      <c r="O29" s="50"/>
      <c r="P29" s="50"/>
      <c r="Q29" s="270" t="s">
        <v>422</v>
      </c>
      <c r="R29" s="109"/>
      <c r="S29" s="104">
        <v>372.7</v>
      </c>
      <c r="T29" s="129"/>
      <c r="U29" s="224" t="e">
        <f>VLOOKUP(A29,#REF!,21,0)</f>
        <v>#REF!</v>
      </c>
      <c r="V29" s="225" t="e">
        <f t="shared" si="3"/>
        <v>#REF!</v>
      </c>
      <c r="W29" s="129"/>
      <c r="X29" s="107">
        <f t="shared" si="5"/>
        <v>0</v>
      </c>
      <c r="Y29" s="107">
        <f t="shared" si="6"/>
        <v>0</v>
      </c>
      <c r="Z29" s="107">
        <f t="shared" si="7"/>
        <v>1</v>
      </c>
      <c r="AA29" s="107">
        <f t="shared" si="8"/>
        <v>0</v>
      </c>
      <c r="AB29" s="107">
        <f t="shared" si="9"/>
        <v>0</v>
      </c>
      <c r="AC29" s="107">
        <f t="shared" si="10"/>
        <v>0</v>
      </c>
      <c r="AD29" s="107">
        <f t="shared" si="11"/>
        <v>0</v>
      </c>
      <c r="AF29" s="107">
        <f t="shared" si="4"/>
        <v>0</v>
      </c>
      <c r="AG29" s="107">
        <f t="shared" si="12"/>
        <v>0</v>
      </c>
      <c r="AH29" s="107">
        <f t="shared" si="13"/>
        <v>0</v>
      </c>
      <c r="AI29" s="107">
        <f t="shared" si="14"/>
        <v>0</v>
      </c>
      <c r="AJ29" s="107">
        <f t="shared" si="15"/>
        <v>0</v>
      </c>
      <c r="AK29" s="107">
        <f t="shared" si="16"/>
        <v>0</v>
      </c>
      <c r="AL29" s="107">
        <f t="shared" si="17"/>
        <v>0</v>
      </c>
    </row>
    <row r="30" spans="1:38" ht="15.6">
      <c r="A30" s="41" t="str">
        <f t="shared" si="2"/>
        <v>8..840</v>
      </c>
      <c r="B30" s="223">
        <f>IF(C30&lt;&gt;"",SUBTOTAL(103,$C$13:C30),"")</f>
        <v>18</v>
      </c>
      <c r="C30" s="51" t="s">
        <v>452</v>
      </c>
      <c r="D30" s="47" t="s">
        <v>114</v>
      </c>
      <c r="E30" s="48" t="s">
        <v>47</v>
      </c>
      <c r="F30" s="49">
        <v>143</v>
      </c>
      <c r="G30" s="49">
        <v>0</v>
      </c>
      <c r="H30" s="49">
        <v>7.4</v>
      </c>
      <c r="I30" s="47" t="s">
        <v>56</v>
      </c>
      <c r="J30" s="158" t="s">
        <v>114</v>
      </c>
      <c r="K30" s="99">
        <v>143</v>
      </c>
      <c r="L30" s="50" t="s">
        <v>47</v>
      </c>
      <c r="M30" s="50" t="s">
        <v>397</v>
      </c>
      <c r="N30" s="99"/>
      <c r="O30" s="50"/>
      <c r="P30" s="50"/>
      <c r="Q30" s="270" t="s">
        <v>422</v>
      </c>
      <c r="R30" s="109"/>
      <c r="S30" s="104">
        <v>7.4</v>
      </c>
      <c r="T30" s="129"/>
      <c r="U30" s="224" t="e">
        <f>VLOOKUP(A30,#REF!,21,0)</f>
        <v>#REF!</v>
      </c>
      <c r="V30" s="225" t="e">
        <f t="shared" si="3"/>
        <v>#REF!</v>
      </c>
      <c r="W30" s="129"/>
      <c r="X30" s="107">
        <f t="shared" si="5"/>
        <v>0</v>
      </c>
      <c r="Y30" s="107">
        <f t="shared" si="6"/>
        <v>1</v>
      </c>
      <c r="Z30" s="107">
        <f t="shared" si="7"/>
        <v>0</v>
      </c>
      <c r="AA30" s="107">
        <f t="shared" si="8"/>
        <v>0</v>
      </c>
      <c r="AB30" s="107">
        <f t="shared" si="9"/>
        <v>0</v>
      </c>
      <c r="AC30" s="107">
        <f t="shared" si="10"/>
        <v>0</v>
      </c>
      <c r="AD30" s="107">
        <f t="shared" si="11"/>
        <v>0</v>
      </c>
      <c r="AF30" s="107">
        <f t="shared" si="4"/>
        <v>0</v>
      </c>
      <c r="AG30" s="107">
        <f t="shared" si="12"/>
        <v>0</v>
      </c>
      <c r="AH30" s="107">
        <f t="shared" si="13"/>
        <v>0</v>
      </c>
      <c r="AI30" s="107">
        <f t="shared" si="14"/>
        <v>0</v>
      </c>
      <c r="AJ30" s="107">
        <f t="shared" si="15"/>
        <v>0</v>
      </c>
      <c r="AK30" s="107">
        <f t="shared" si="16"/>
        <v>0</v>
      </c>
      <c r="AL30" s="107">
        <f t="shared" si="17"/>
        <v>0</v>
      </c>
    </row>
    <row r="31" spans="1:38" ht="15.6">
      <c r="A31" s="41" t="str">
        <f t="shared" si="2"/>
        <v>8..867</v>
      </c>
      <c r="B31" s="223">
        <f>IF(C31&lt;&gt;"",SUBTOTAL(103,$C$13:C31),"")</f>
        <v>19</v>
      </c>
      <c r="C31" s="51" t="s">
        <v>452</v>
      </c>
      <c r="D31" s="47" t="s">
        <v>119</v>
      </c>
      <c r="E31" s="48" t="s">
        <v>52</v>
      </c>
      <c r="F31" s="49">
        <v>179</v>
      </c>
      <c r="G31" s="49">
        <v>0</v>
      </c>
      <c r="H31" s="49">
        <v>179</v>
      </c>
      <c r="I31" s="47" t="s">
        <v>56</v>
      </c>
      <c r="J31" s="158" t="s">
        <v>119</v>
      </c>
      <c r="K31" s="99">
        <v>179</v>
      </c>
      <c r="L31" s="50" t="s">
        <v>52</v>
      </c>
      <c r="M31" s="50" t="s">
        <v>397</v>
      </c>
      <c r="N31" s="99"/>
      <c r="O31" s="50"/>
      <c r="P31" s="50"/>
      <c r="Q31" s="270" t="s">
        <v>422</v>
      </c>
      <c r="R31" s="109"/>
      <c r="S31" s="104">
        <v>179</v>
      </c>
      <c r="T31" s="129"/>
      <c r="U31" s="224" t="e">
        <f>VLOOKUP(A31,#REF!,21,0)</f>
        <v>#REF!</v>
      </c>
      <c r="V31" s="225" t="e">
        <f t="shared" si="3"/>
        <v>#REF!</v>
      </c>
      <c r="W31" s="129"/>
      <c r="X31" s="107">
        <f t="shared" si="5"/>
        <v>0</v>
      </c>
      <c r="Y31" s="107">
        <f t="shared" si="6"/>
        <v>1</v>
      </c>
      <c r="Z31" s="107">
        <f t="shared" si="7"/>
        <v>0</v>
      </c>
      <c r="AA31" s="107">
        <f t="shared" si="8"/>
        <v>0</v>
      </c>
      <c r="AB31" s="107">
        <f t="shared" si="9"/>
        <v>0</v>
      </c>
      <c r="AC31" s="107">
        <f t="shared" si="10"/>
        <v>0</v>
      </c>
      <c r="AD31" s="107">
        <f t="shared" si="11"/>
        <v>0</v>
      </c>
      <c r="AF31" s="107">
        <f t="shared" si="4"/>
        <v>0</v>
      </c>
      <c r="AG31" s="107">
        <f t="shared" si="12"/>
        <v>0</v>
      </c>
      <c r="AH31" s="107">
        <f t="shared" si="13"/>
        <v>0</v>
      </c>
      <c r="AI31" s="107">
        <f t="shared" si="14"/>
        <v>0</v>
      </c>
      <c r="AJ31" s="107">
        <f t="shared" si="15"/>
        <v>0</v>
      </c>
      <c r="AK31" s="107">
        <f t="shared" si="16"/>
        <v>0</v>
      </c>
      <c r="AL31" s="107">
        <f t="shared" si="17"/>
        <v>0</v>
      </c>
    </row>
    <row r="32" spans="1:38" ht="15.6">
      <c r="A32" s="41" t="str">
        <f t="shared" si="2"/>
        <v>8..890</v>
      </c>
      <c r="B32" s="223">
        <f>IF(C32&lt;&gt;"",SUBTOTAL(103,$C$13:C32),"")</f>
        <v>20</v>
      </c>
      <c r="C32" s="51" t="s">
        <v>452</v>
      </c>
      <c r="D32" s="47" t="s">
        <v>121</v>
      </c>
      <c r="E32" s="48" t="s">
        <v>52</v>
      </c>
      <c r="F32" s="49">
        <v>11</v>
      </c>
      <c r="G32" s="49">
        <v>0</v>
      </c>
      <c r="H32" s="49">
        <v>0</v>
      </c>
      <c r="I32" s="47" t="s">
        <v>56</v>
      </c>
      <c r="J32" s="158" t="s">
        <v>121</v>
      </c>
      <c r="K32" s="99">
        <v>11</v>
      </c>
      <c r="L32" s="50" t="s">
        <v>52</v>
      </c>
      <c r="M32" s="50" t="s">
        <v>397</v>
      </c>
      <c r="N32" s="99"/>
      <c r="O32" s="50"/>
      <c r="P32" s="50"/>
      <c r="Q32" s="270">
        <v>0</v>
      </c>
      <c r="R32" s="109"/>
      <c r="S32" s="104">
        <v>0</v>
      </c>
      <c r="T32" s="129"/>
      <c r="U32" s="224" t="e">
        <f>VLOOKUP(A32,#REF!,21,0)</f>
        <v>#REF!</v>
      </c>
      <c r="V32" s="225" t="e">
        <f t="shared" si="3"/>
        <v>#REF!</v>
      </c>
      <c r="W32" s="129"/>
      <c r="X32" s="107">
        <f t="shared" si="5"/>
        <v>1</v>
      </c>
      <c r="Y32" s="107">
        <f t="shared" si="6"/>
        <v>0</v>
      </c>
      <c r="Z32" s="107">
        <f t="shared" si="7"/>
        <v>0</v>
      </c>
      <c r="AA32" s="107">
        <f t="shared" si="8"/>
        <v>0</v>
      </c>
      <c r="AB32" s="107">
        <f t="shared" si="9"/>
        <v>0</v>
      </c>
      <c r="AC32" s="107">
        <f t="shared" si="10"/>
        <v>0</v>
      </c>
      <c r="AD32" s="107">
        <f t="shared" si="11"/>
        <v>0</v>
      </c>
      <c r="AF32" s="107">
        <f t="shared" si="4"/>
        <v>0</v>
      </c>
      <c r="AG32" s="107">
        <f t="shared" si="12"/>
        <v>0</v>
      </c>
      <c r="AH32" s="107">
        <f t="shared" si="13"/>
        <v>0</v>
      </c>
      <c r="AI32" s="107">
        <f t="shared" si="14"/>
        <v>0</v>
      </c>
      <c r="AJ32" s="107">
        <f t="shared" si="15"/>
        <v>0</v>
      </c>
      <c r="AK32" s="107">
        <f t="shared" si="16"/>
        <v>0</v>
      </c>
      <c r="AL32" s="107">
        <f t="shared" si="17"/>
        <v>0</v>
      </c>
    </row>
    <row r="33" spans="1:38" ht="15.6">
      <c r="A33" s="41" t="str">
        <f t="shared" si="2"/>
        <v>8..892</v>
      </c>
      <c r="B33" s="223">
        <f>IF(C33&lt;&gt;"",SUBTOTAL(103,$C$13:C33),"")</f>
        <v>21</v>
      </c>
      <c r="C33" s="51" t="s">
        <v>452</v>
      </c>
      <c r="D33" s="47" t="s">
        <v>123</v>
      </c>
      <c r="E33" s="48" t="s">
        <v>52</v>
      </c>
      <c r="F33" s="49">
        <v>133</v>
      </c>
      <c r="G33" s="49">
        <v>0</v>
      </c>
      <c r="H33" s="49">
        <v>82.7</v>
      </c>
      <c r="I33" s="47" t="s">
        <v>56</v>
      </c>
      <c r="J33" s="158" t="s">
        <v>123</v>
      </c>
      <c r="K33" s="99">
        <v>133</v>
      </c>
      <c r="L33" s="50" t="s">
        <v>52</v>
      </c>
      <c r="M33" s="50" t="s">
        <v>397</v>
      </c>
      <c r="N33" s="99"/>
      <c r="O33" s="50"/>
      <c r="P33" s="50"/>
      <c r="Q33" s="270" t="s">
        <v>422</v>
      </c>
      <c r="R33" s="109"/>
      <c r="S33" s="104">
        <v>82.7</v>
      </c>
      <c r="T33" s="129"/>
      <c r="U33" s="224" t="e">
        <f>VLOOKUP(A33,#REF!,21,0)</f>
        <v>#REF!</v>
      </c>
      <c r="V33" s="225" t="e">
        <f t="shared" si="3"/>
        <v>#REF!</v>
      </c>
      <c r="W33" s="129"/>
      <c r="X33" s="107">
        <f t="shared" ref="X33:X51" si="18">IF(AND($F33&gt;0,$F33&lt;=100),1,0)</f>
        <v>0</v>
      </c>
      <c r="Y33" s="107">
        <f t="shared" ref="Y33:Y51" si="19">IF(AND($F33&gt;100,$F33&lt;=300),1,0)</f>
        <v>1</v>
      </c>
      <c r="Z33" s="107">
        <f t="shared" ref="Z33:Z51" si="20">IF(AND($F33&gt;300,$F33&lt;=500),1,0)</f>
        <v>0</v>
      </c>
      <c r="AA33" s="107">
        <f t="shared" ref="AA33:AA51" si="21">IF(AND($F33&gt;500,$F33&lt;=1000),1,0)</f>
        <v>0</v>
      </c>
      <c r="AB33" s="107">
        <f t="shared" ref="AB33:AB51" si="22">IF(AND($F33&gt;1000,$F33&lt;=3000),1,0)</f>
        <v>0</v>
      </c>
      <c r="AC33" s="107">
        <f t="shared" ref="AC33:AC51" si="23">IF(AND($F33&gt;3000,$F33&lt;=10000),1,0)</f>
        <v>0</v>
      </c>
      <c r="AD33" s="107">
        <f t="shared" ref="AD33:AD51" si="24">IF(AND($F33&gt;10000,$F33&lt;=100000),1,0)</f>
        <v>0</v>
      </c>
      <c r="AF33" s="107">
        <f t="shared" si="4"/>
        <v>0</v>
      </c>
      <c r="AG33" s="107">
        <f t="shared" ref="AG33:AG51" si="25">IF(AND($G33&gt;100,$G33&lt;=300),1,0)</f>
        <v>0</v>
      </c>
      <c r="AH33" s="107">
        <f t="shared" ref="AH33:AH51" si="26">IF(AND($G33&gt;300,$G33&lt;=500),1,0)</f>
        <v>0</v>
      </c>
      <c r="AI33" s="107">
        <f t="shared" ref="AI33:AI51" si="27">IF(AND($G33&gt;500,$G33&lt;=1000),1,0)</f>
        <v>0</v>
      </c>
      <c r="AJ33" s="107">
        <f t="shared" ref="AJ33:AJ51" si="28">IF(AND($G33&gt;1000,$G33&lt;=3000),1,0)</f>
        <v>0</v>
      </c>
      <c r="AK33" s="107">
        <f t="shared" ref="AK33:AK51" si="29">IF(AND($G33&gt;3000,$G33&lt;=10000),1,0)</f>
        <v>0</v>
      </c>
      <c r="AL33" s="107">
        <f t="shared" ref="AL33:AL51" si="30">IF(AND($G33&gt;10000,$G33&lt;=100000),1,0)</f>
        <v>0</v>
      </c>
    </row>
    <row r="34" spans="1:38" ht="15.6">
      <c r="A34" s="41" t="str">
        <f t="shared" si="2"/>
        <v>8..920</v>
      </c>
      <c r="B34" s="223">
        <f>IF(C34&lt;&gt;"",SUBTOTAL(103,$C$13:C34),"")</f>
        <v>22</v>
      </c>
      <c r="C34" s="51" t="s">
        <v>452</v>
      </c>
      <c r="D34" s="47" t="s">
        <v>127</v>
      </c>
      <c r="E34" s="48" t="s">
        <v>44</v>
      </c>
      <c r="F34" s="49">
        <v>710</v>
      </c>
      <c r="G34" s="49">
        <v>0</v>
      </c>
      <c r="H34" s="49">
        <v>26.8</v>
      </c>
      <c r="I34" s="47" t="s">
        <v>56</v>
      </c>
      <c r="J34" s="158" t="s">
        <v>127</v>
      </c>
      <c r="K34" s="99">
        <v>710</v>
      </c>
      <c r="L34" s="50" t="s">
        <v>44</v>
      </c>
      <c r="M34" s="50" t="s">
        <v>388</v>
      </c>
      <c r="N34" s="99"/>
      <c r="O34" s="50"/>
      <c r="P34" s="50" t="s">
        <v>330</v>
      </c>
      <c r="Q34" s="270" t="s">
        <v>422</v>
      </c>
      <c r="R34" s="109"/>
      <c r="S34" s="104">
        <v>26.8</v>
      </c>
      <c r="T34" s="129"/>
      <c r="U34" s="224" t="e">
        <f>VLOOKUP(A34,#REF!,21,0)</f>
        <v>#REF!</v>
      </c>
      <c r="V34" s="225" t="e">
        <f t="shared" si="3"/>
        <v>#REF!</v>
      </c>
      <c r="W34" s="129"/>
      <c r="X34" s="107">
        <f t="shared" si="18"/>
        <v>0</v>
      </c>
      <c r="Y34" s="107">
        <f t="shared" si="19"/>
        <v>0</v>
      </c>
      <c r="Z34" s="107">
        <f t="shared" si="20"/>
        <v>0</v>
      </c>
      <c r="AA34" s="107">
        <f t="shared" si="21"/>
        <v>1</v>
      </c>
      <c r="AB34" s="107">
        <f t="shared" si="22"/>
        <v>0</v>
      </c>
      <c r="AC34" s="107">
        <f t="shared" si="23"/>
        <v>0</v>
      </c>
      <c r="AD34" s="107">
        <f t="shared" si="24"/>
        <v>0</v>
      </c>
      <c r="AF34" s="107">
        <f t="shared" si="4"/>
        <v>0</v>
      </c>
      <c r="AG34" s="107">
        <f t="shared" si="25"/>
        <v>0</v>
      </c>
      <c r="AH34" s="107">
        <f t="shared" si="26"/>
        <v>0</v>
      </c>
      <c r="AI34" s="107">
        <f t="shared" si="27"/>
        <v>0</v>
      </c>
      <c r="AJ34" s="107">
        <f t="shared" si="28"/>
        <v>0</v>
      </c>
      <c r="AK34" s="107">
        <f t="shared" si="29"/>
        <v>0</v>
      </c>
      <c r="AL34" s="107">
        <f t="shared" si="30"/>
        <v>0</v>
      </c>
    </row>
    <row r="35" spans="1:38" ht="15.6">
      <c r="A35" s="41" t="str">
        <f t="shared" si="2"/>
        <v>8..923</v>
      </c>
      <c r="B35" s="223">
        <f>IF(C35&lt;&gt;"",SUBTOTAL(103,$C$13:C35),"")</f>
        <v>23</v>
      </c>
      <c r="C35" s="51" t="s">
        <v>452</v>
      </c>
      <c r="D35" s="47" t="s">
        <v>132</v>
      </c>
      <c r="E35" s="48" t="s">
        <v>40</v>
      </c>
      <c r="F35" s="49">
        <v>1430</v>
      </c>
      <c r="G35" s="49">
        <v>0</v>
      </c>
      <c r="H35" s="49">
        <v>967.2</v>
      </c>
      <c r="I35" s="47" t="s">
        <v>56</v>
      </c>
      <c r="J35" s="158" t="s">
        <v>132</v>
      </c>
      <c r="K35" s="99">
        <v>1430</v>
      </c>
      <c r="L35" s="50" t="s">
        <v>40</v>
      </c>
      <c r="M35" s="50" t="s">
        <v>397</v>
      </c>
      <c r="N35" s="99"/>
      <c r="O35" s="50"/>
      <c r="P35" s="50"/>
      <c r="Q35" s="270" t="s">
        <v>422</v>
      </c>
      <c r="R35" s="109"/>
      <c r="S35" s="104">
        <v>967.2</v>
      </c>
      <c r="T35" s="129"/>
      <c r="U35" s="224" t="e">
        <f>VLOOKUP(A35,#REF!,21,0)</f>
        <v>#REF!</v>
      </c>
      <c r="V35" s="225" t="e">
        <f t="shared" si="3"/>
        <v>#REF!</v>
      </c>
      <c r="W35" s="129"/>
      <c r="X35" s="107">
        <f t="shared" si="18"/>
        <v>0</v>
      </c>
      <c r="Y35" s="107">
        <f t="shared" si="19"/>
        <v>0</v>
      </c>
      <c r="Z35" s="107">
        <f t="shared" si="20"/>
        <v>0</v>
      </c>
      <c r="AA35" s="107">
        <f t="shared" si="21"/>
        <v>0</v>
      </c>
      <c r="AB35" s="107">
        <f t="shared" si="22"/>
        <v>1</v>
      </c>
      <c r="AC35" s="107">
        <f t="shared" si="23"/>
        <v>0</v>
      </c>
      <c r="AD35" s="107">
        <f t="shared" si="24"/>
        <v>0</v>
      </c>
      <c r="AF35" s="107">
        <f t="shared" si="4"/>
        <v>0</v>
      </c>
      <c r="AG35" s="107">
        <f t="shared" si="25"/>
        <v>0</v>
      </c>
      <c r="AH35" s="107">
        <f t="shared" si="26"/>
        <v>0</v>
      </c>
      <c r="AI35" s="107">
        <f t="shared" si="27"/>
        <v>0</v>
      </c>
      <c r="AJ35" s="107">
        <f t="shared" si="28"/>
        <v>0</v>
      </c>
      <c r="AK35" s="107">
        <f t="shared" si="29"/>
        <v>0</v>
      </c>
      <c r="AL35" s="107">
        <f t="shared" si="30"/>
        <v>0</v>
      </c>
    </row>
    <row r="36" spans="1:38" ht="15.6">
      <c r="A36" s="41" t="str">
        <f t="shared" si="2"/>
        <v>8..924</v>
      </c>
      <c r="B36" s="223">
        <f>IF(C36&lt;&gt;"",SUBTOTAL(103,$C$13:C36),"")</f>
        <v>24</v>
      </c>
      <c r="C36" s="51" t="s">
        <v>452</v>
      </c>
      <c r="D36" s="47" t="s">
        <v>134</v>
      </c>
      <c r="E36" s="48" t="s">
        <v>52</v>
      </c>
      <c r="F36" s="49">
        <v>40</v>
      </c>
      <c r="G36" s="49">
        <v>0</v>
      </c>
      <c r="H36" s="49">
        <v>17.600000000000001</v>
      </c>
      <c r="I36" s="47" t="s">
        <v>56</v>
      </c>
      <c r="J36" s="158" t="s">
        <v>134</v>
      </c>
      <c r="K36" s="99">
        <v>40</v>
      </c>
      <c r="L36" s="50" t="s">
        <v>52</v>
      </c>
      <c r="M36" s="50" t="s">
        <v>397</v>
      </c>
      <c r="N36" s="99"/>
      <c r="O36" s="50"/>
      <c r="P36" s="50"/>
      <c r="Q36" s="270" t="s">
        <v>422</v>
      </c>
      <c r="R36" s="109"/>
      <c r="S36" s="104">
        <v>17.600000000000001</v>
      </c>
      <c r="T36" s="129"/>
      <c r="U36" s="224" t="e">
        <f>VLOOKUP(A36,#REF!,21,0)</f>
        <v>#REF!</v>
      </c>
      <c r="V36" s="225" t="e">
        <f t="shared" si="3"/>
        <v>#REF!</v>
      </c>
      <c r="W36" s="129"/>
      <c r="X36" s="107">
        <f t="shared" si="18"/>
        <v>1</v>
      </c>
      <c r="Y36" s="107">
        <f t="shared" si="19"/>
        <v>0</v>
      </c>
      <c r="Z36" s="107">
        <f t="shared" si="20"/>
        <v>0</v>
      </c>
      <c r="AA36" s="107">
        <f t="shared" si="21"/>
        <v>0</v>
      </c>
      <c r="AB36" s="107">
        <f t="shared" si="22"/>
        <v>0</v>
      </c>
      <c r="AC36" s="107">
        <f t="shared" si="23"/>
        <v>0</v>
      </c>
      <c r="AD36" s="107">
        <f t="shared" si="24"/>
        <v>0</v>
      </c>
      <c r="AF36" s="107">
        <f t="shared" si="4"/>
        <v>0</v>
      </c>
      <c r="AG36" s="107">
        <f t="shared" si="25"/>
        <v>0</v>
      </c>
      <c r="AH36" s="107">
        <f t="shared" si="26"/>
        <v>0</v>
      </c>
      <c r="AI36" s="107">
        <f t="shared" si="27"/>
        <v>0</v>
      </c>
      <c r="AJ36" s="107">
        <f t="shared" si="28"/>
        <v>0</v>
      </c>
      <c r="AK36" s="107">
        <f t="shared" si="29"/>
        <v>0</v>
      </c>
      <c r="AL36" s="107">
        <f t="shared" si="30"/>
        <v>0</v>
      </c>
    </row>
    <row r="37" spans="1:38" ht="15.6">
      <c r="A37" s="41" t="str">
        <f t="shared" si="2"/>
        <v>8..956</v>
      </c>
      <c r="B37" s="223">
        <f>IF(C37&lt;&gt;"",SUBTOTAL(103,$C$13:C37),"")</f>
        <v>25</v>
      </c>
      <c r="C37" s="51" t="s">
        <v>452</v>
      </c>
      <c r="D37" s="47" t="s">
        <v>138</v>
      </c>
      <c r="E37" s="48" t="s">
        <v>52</v>
      </c>
      <c r="F37" s="49">
        <v>17</v>
      </c>
      <c r="G37" s="49">
        <v>0</v>
      </c>
      <c r="H37" s="49">
        <v>17</v>
      </c>
      <c r="I37" s="47" t="s">
        <v>56</v>
      </c>
      <c r="J37" s="158" t="s">
        <v>138</v>
      </c>
      <c r="K37" s="99">
        <v>17</v>
      </c>
      <c r="L37" s="50" t="s">
        <v>52</v>
      </c>
      <c r="M37" s="50" t="s">
        <v>397</v>
      </c>
      <c r="N37" s="99"/>
      <c r="O37" s="50"/>
      <c r="P37" s="50"/>
      <c r="Q37" s="270" t="s">
        <v>422</v>
      </c>
      <c r="R37" s="109"/>
      <c r="S37" s="104">
        <v>17</v>
      </c>
      <c r="T37" s="129"/>
      <c r="U37" s="224" t="e">
        <f>VLOOKUP(A37,#REF!,21,0)</f>
        <v>#REF!</v>
      </c>
      <c r="V37" s="225" t="e">
        <f t="shared" si="3"/>
        <v>#REF!</v>
      </c>
      <c r="W37" s="129"/>
      <c r="X37" s="107">
        <f t="shared" si="18"/>
        <v>1</v>
      </c>
      <c r="Y37" s="107">
        <f t="shared" si="19"/>
        <v>0</v>
      </c>
      <c r="Z37" s="107">
        <f t="shared" si="20"/>
        <v>0</v>
      </c>
      <c r="AA37" s="107">
        <f t="shared" si="21"/>
        <v>0</v>
      </c>
      <c r="AB37" s="107">
        <f t="shared" si="22"/>
        <v>0</v>
      </c>
      <c r="AC37" s="107">
        <f t="shared" si="23"/>
        <v>0</v>
      </c>
      <c r="AD37" s="107">
        <f t="shared" si="24"/>
        <v>0</v>
      </c>
      <c r="AF37" s="107">
        <f t="shared" si="4"/>
        <v>0</v>
      </c>
      <c r="AG37" s="107">
        <f t="shared" si="25"/>
        <v>0</v>
      </c>
      <c r="AH37" s="107">
        <f t="shared" si="26"/>
        <v>0</v>
      </c>
      <c r="AI37" s="107">
        <f t="shared" si="27"/>
        <v>0</v>
      </c>
      <c r="AJ37" s="107">
        <f t="shared" si="28"/>
        <v>0</v>
      </c>
      <c r="AK37" s="107">
        <f t="shared" si="29"/>
        <v>0</v>
      </c>
      <c r="AL37" s="107">
        <f t="shared" si="30"/>
        <v>0</v>
      </c>
    </row>
    <row r="38" spans="1:38" ht="15.6">
      <c r="A38" s="41" t="str">
        <f t="shared" si="2"/>
        <v>8..978</v>
      </c>
      <c r="B38" s="223">
        <f>IF(C38&lt;&gt;"",SUBTOTAL(103,$C$13:C38),"")</f>
        <v>26</v>
      </c>
      <c r="C38" s="51" t="s">
        <v>452</v>
      </c>
      <c r="D38" s="47" t="s">
        <v>139</v>
      </c>
      <c r="E38" s="48" t="s">
        <v>44</v>
      </c>
      <c r="F38" s="49">
        <v>1084</v>
      </c>
      <c r="G38" s="49">
        <v>0</v>
      </c>
      <c r="H38" s="49">
        <v>379.5</v>
      </c>
      <c r="I38" s="47" t="s">
        <v>56</v>
      </c>
      <c r="J38" s="158" t="s">
        <v>139</v>
      </c>
      <c r="K38" s="99">
        <v>1084</v>
      </c>
      <c r="L38" s="50" t="s">
        <v>44</v>
      </c>
      <c r="M38" s="50" t="s">
        <v>388</v>
      </c>
      <c r="N38" s="99"/>
      <c r="O38" s="50"/>
      <c r="P38" s="50" t="s">
        <v>331</v>
      </c>
      <c r="Q38" s="270" t="s">
        <v>422</v>
      </c>
      <c r="R38" s="109"/>
      <c r="S38" s="104">
        <v>379.5</v>
      </c>
      <c r="T38" s="129"/>
      <c r="U38" s="224" t="e">
        <f>VLOOKUP(A38,#REF!,21,0)</f>
        <v>#REF!</v>
      </c>
      <c r="V38" s="225" t="e">
        <f t="shared" si="3"/>
        <v>#REF!</v>
      </c>
      <c r="W38" s="129"/>
      <c r="X38" s="107">
        <f t="shared" si="18"/>
        <v>0</v>
      </c>
      <c r="Y38" s="107">
        <f t="shared" si="19"/>
        <v>0</v>
      </c>
      <c r="Z38" s="107">
        <f t="shared" si="20"/>
        <v>0</v>
      </c>
      <c r="AA38" s="107">
        <f t="shared" si="21"/>
        <v>0</v>
      </c>
      <c r="AB38" s="107">
        <f t="shared" si="22"/>
        <v>1</v>
      </c>
      <c r="AC38" s="107">
        <f t="shared" si="23"/>
        <v>0</v>
      </c>
      <c r="AD38" s="107">
        <f t="shared" si="24"/>
        <v>0</v>
      </c>
      <c r="AF38" s="107">
        <f t="shared" si="4"/>
        <v>0</v>
      </c>
      <c r="AG38" s="107">
        <f t="shared" si="25"/>
        <v>0</v>
      </c>
      <c r="AH38" s="107">
        <f t="shared" si="26"/>
        <v>0</v>
      </c>
      <c r="AI38" s="107">
        <f t="shared" si="27"/>
        <v>0</v>
      </c>
      <c r="AJ38" s="107">
        <f t="shared" si="28"/>
        <v>0</v>
      </c>
      <c r="AK38" s="107">
        <f t="shared" si="29"/>
        <v>0</v>
      </c>
      <c r="AL38" s="107">
        <f t="shared" si="30"/>
        <v>0</v>
      </c>
    </row>
    <row r="39" spans="1:38" ht="15.6">
      <c r="A39" s="41" t="str">
        <f t="shared" si="2"/>
        <v>8..979</v>
      </c>
      <c r="B39" s="223">
        <f>IF(C39&lt;&gt;"",SUBTOTAL(103,$C$13:C39),"")</f>
        <v>27</v>
      </c>
      <c r="C39" s="51" t="s">
        <v>452</v>
      </c>
      <c r="D39" s="47" t="s">
        <v>140</v>
      </c>
      <c r="E39" s="48" t="s">
        <v>64</v>
      </c>
      <c r="F39" s="49">
        <v>664</v>
      </c>
      <c r="G39" s="49">
        <v>0</v>
      </c>
      <c r="H39" s="49">
        <v>586.70000000000005</v>
      </c>
      <c r="I39" s="47" t="s">
        <v>56</v>
      </c>
      <c r="J39" s="158" t="s">
        <v>140</v>
      </c>
      <c r="K39" s="99">
        <v>664</v>
      </c>
      <c r="L39" s="50" t="s">
        <v>64</v>
      </c>
      <c r="M39" s="50" t="s">
        <v>388</v>
      </c>
      <c r="N39" s="99"/>
      <c r="O39" s="50"/>
      <c r="P39" s="50" t="s">
        <v>332</v>
      </c>
      <c r="Q39" s="270" t="s">
        <v>422</v>
      </c>
      <c r="R39" s="109"/>
      <c r="S39" s="104">
        <v>586.70000000000005</v>
      </c>
      <c r="T39" s="129"/>
      <c r="U39" s="224" t="e">
        <f>VLOOKUP(A39,#REF!,21,0)</f>
        <v>#REF!</v>
      </c>
      <c r="V39" s="225" t="e">
        <f t="shared" si="3"/>
        <v>#REF!</v>
      </c>
      <c r="W39" s="129"/>
      <c r="X39" s="107">
        <f t="shared" si="18"/>
        <v>0</v>
      </c>
      <c r="Y39" s="107">
        <f t="shared" si="19"/>
        <v>0</v>
      </c>
      <c r="Z39" s="107">
        <f t="shared" si="20"/>
        <v>0</v>
      </c>
      <c r="AA39" s="107">
        <f t="shared" si="21"/>
        <v>1</v>
      </c>
      <c r="AB39" s="107">
        <f t="shared" si="22"/>
        <v>0</v>
      </c>
      <c r="AC39" s="107">
        <f t="shared" si="23"/>
        <v>0</v>
      </c>
      <c r="AD39" s="107">
        <f t="shared" si="24"/>
        <v>0</v>
      </c>
      <c r="AF39" s="107">
        <f t="shared" si="4"/>
        <v>0</v>
      </c>
      <c r="AG39" s="107">
        <f t="shared" si="25"/>
        <v>0</v>
      </c>
      <c r="AH39" s="107">
        <f t="shared" si="26"/>
        <v>0</v>
      </c>
      <c r="AI39" s="107">
        <f t="shared" si="27"/>
        <v>0</v>
      </c>
      <c r="AJ39" s="107">
        <f t="shared" si="28"/>
        <v>0</v>
      </c>
      <c r="AK39" s="107">
        <f t="shared" si="29"/>
        <v>0</v>
      </c>
      <c r="AL39" s="107">
        <f t="shared" si="30"/>
        <v>0</v>
      </c>
    </row>
    <row r="40" spans="1:38" ht="15.6">
      <c r="A40" s="41" t="str">
        <f t="shared" si="2"/>
        <v>8..980</v>
      </c>
      <c r="B40" s="223">
        <f>IF(C40&lt;&gt;"",SUBTOTAL(103,$C$13:C40),"")</f>
        <v>28</v>
      </c>
      <c r="C40" s="51" t="s">
        <v>452</v>
      </c>
      <c r="D40" s="47" t="s">
        <v>141</v>
      </c>
      <c r="E40" s="48" t="s">
        <v>64</v>
      </c>
      <c r="F40" s="49">
        <v>316</v>
      </c>
      <c r="G40" s="49">
        <v>0</v>
      </c>
      <c r="H40" s="49">
        <v>316</v>
      </c>
      <c r="I40" s="47" t="s">
        <v>56</v>
      </c>
      <c r="J40" s="158" t="s">
        <v>141</v>
      </c>
      <c r="K40" s="99">
        <v>316</v>
      </c>
      <c r="L40" s="50" t="s">
        <v>64</v>
      </c>
      <c r="M40" s="50" t="s">
        <v>388</v>
      </c>
      <c r="N40" s="99"/>
      <c r="O40" s="50"/>
      <c r="P40" s="50" t="s">
        <v>333</v>
      </c>
      <c r="Q40" s="270" t="s">
        <v>422</v>
      </c>
      <c r="R40" s="109"/>
      <c r="S40" s="104">
        <v>316</v>
      </c>
      <c r="T40" s="129"/>
      <c r="U40" s="224" t="e">
        <f>VLOOKUP(A40,#REF!,21,0)</f>
        <v>#REF!</v>
      </c>
      <c r="V40" s="225" t="e">
        <f t="shared" si="3"/>
        <v>#REF!</v>
      </c>
      <c r="W40" s="129"/>
      <c r="X40" s="107">
        <f t="shared" si="18"/>
        <v>0</v>
      </c>
      <c r="Y40" s="107">
        <f t="shared" si="19"/>
        <v>0</v>
      </c>
      <c r="Z40" s="107">
        <f t="shared" si="20"/>
        <v>1</v>
      </c>
      <c r="AA40" s="107">
        <f t="shared" si="21"/>
        <v>0</v>
      </c>
      <c r="AB40" s="107">
        <f t="shared" si="22"/>
        <v>0</v>
      </c>
      <c r="AC40" s="107">
        <f t="shared" si="23"/>
        <v>0</v>
      </c>
      <c r="AD40" s="107">
        <f t="shared" si="24"/>
        <v>0</v>
      </c>
      <c r="AF40" s="107">
        <f t="shared" si="4"/>
        <v>0</v>
      </c>
      <c r="AG40" s="107">
        <f t="shared" si="25"/>
        <v>0</v>
      </c>
      <c r="AH40" s="107">
        <f t="shared" si="26"/>
        <v>0</v>
      </c>
      <c r="AI40" s="107">
        <f t="shared" si="27"/>
        <v>0</v>
      </c>
      <c r="AJ40" s="107">
        <f t="shared" si="28"/>
        <v>0</v>
      </c>
      <c r="AK40" s="107">
        <f t="shared" si="29"/>
        <v>0</v>
      </c>
      <c r="AL40" s="107">
        <f t="shared" si="30"/>
        <v>0</v>
      </c>
    </row>
    <row r="41" spans="1:38" ht="15.6">
      <c r="A41" s="41" t="str">
        <f t="shared" si="2"/>
        <v>8..983</v>
      </c>
      <c r="B41" s="223">
        <f>IF(C41&lt;&gt;"",SUBTOTAL(103,$C$13:C41),"")</f>
        <v>29</v>
      </c>
      <c r="C41" s="51" t="s">
        <v>452</v>
      </c>
      <c r="D41" s="47" t="s">
        <v>143</v>
      </c>
      <c r="E41" s="48" t="s">
        <v>52</v>
      </c>
      <c r="F41" s="49">
        <v>317</v>
      </c>
      <c r="G41" s="49">
        <v>0</v>
      </c>
      <c r="H41" s="49">
        <v>11.5</v>
      </c>
      <c r="I41" s="47" t="s">
        <v>56</v>
      </c>
      <c r="J41" s="158" t="s">
        <v>143</v>
      </c>
      <c r="K41" s="99">
        <v>317</v>
      </c>
      <c r="L41" s="50" t="s">
        <v>52</v>
      </c>
      <c r="M41" s="50" t="s">
        <v>397</v>
      </c>
      <c r="N41" s="99"/>
      <c r="O41" s="50"/>
      <c r="P41" s="50"/>
      <c r="Q41" s="270" t="s">
        <v>422</v>
      </c>
      <c r="R41" s="109"/>
      <c r="S41" s="104">
        <v>11.5</v>
      </c>
      <c r="T41" s="129"/>
      <c r="U41" s="224" t="e">
        <f>VLOOKUP(A41,#REF!,21,0)</f>
        <v>#REF!</v>
      </c>
      <c r="V41" s="225" t="e">
        <f t="shared" si="3"/>
        <v>#REF!</v>
      </c>
      <c r="W41" s="129"/>
      <c r="X41" s="107">
        <f t="shared" si="18"/>
        <v>0</v>
      </c>
      <c r="Y41" s="107">
        <f t="shared" si="19"/>
        <v>0</v>
      </c>
      <c r="Z41" s="107">
        <f t="shared" si="20"/>
        <v>1</v>
      </c>
      <c r="AA41" s="107">
        <f t="shared" si="21"/>
        <v>0</v>
      </c>
      <c r="AB41" s="107">
        <f t="shared" si="22"/>
        <v>0</v>
      </c>
      <c r="AC41" s="107">
        <f t="shared" si="23"/>
        <v>0</v>
      </c>
      <c r="AD41" s="107">
        <f t="shared" si="24"/>
        <v>0</v>
      </c>
      <c r="AF41" s="107">
        <f t="shared" si="4"/>
        <v>0</v>
      </c>
      <c r="AG41" s="107">
        <f t="shared" si="25"/>
        <v>0</v>
      </c>
      <c r="AH41" s="107">
        <f t="shared" si="26"/>
        <v>0</v>
      </c>
      <c r="AI41" s="107">
        <f t="shared" si="27"/>
        <v>0</v>
      </c>
      <c r="AJ41" s="107">
        <f t="shared" si="28"/>
        <v>0</v>
      </c>
      <c r="AK41" s="107">
        <f t="shared" si="29"/>
        <v>0</v>
      </c>
      <c r="AL41" s="107">
        <f t="shared" si="30"/>
        <v>0</v>
      </c>
    </row>
    <row r="42" spans="1:38" ht="15.6">
      <c r="A42" s="41" t="str">
        <f t="shared" si="2"/>
        <v>8..1003</v>
      </c>
      <c r="B42" s="223">
        <f>IF(C42&lt;&gt;"",SUBTOTAL(103,$C$13:C42),"")</f>
        <v>30</v>
      </c>
      <c r="C42" s="51" t="s">
        <v>452</v>
      </c>
      <c r="D42" s="47" t="s">
        <v>144</v>
      </c>
      <c r="E42" s="48" t="s">
        <v>47</v>
      </c>
      <c r="F42" s="49">
        <v>61</v>
      </c>
      <c r="G42" s="49">
        <v>0</v>
      </c>
      <c r="H42" s="49">
        <v>43.6</v>
      </c>
      <c r="I42" s="47" t="s">
        <v>56</v>
      </c>
      <c r="J42" s="158" t="s">
        <v>144</v>
      </c>
      <c r="K42" s="99">
        <v>61</v>
      </c>
      <c r="L42" s="50" t="s">
        <v>47</v>
      </c>
      <c r="M42" s="50" t="s">
        <v>397</v>
      </c>
      <c r="N42" s="99"/>
      <c r="O42" s="50"/>
      <c r="P42" s="50"/>
      <c r="Q42" s="270" t="s">
        <v>422</v>
      </c>
      <c r="R42" s="109"/>
      <c r="S42" s="104">
        <v>43.6</v>
      </c>
      <c r="T42" s="129"/>
      <c r="U42" s="224" t="e">
        <f>VLOOKUP(A42,#REF!,21,0)</f>
        <v>#REF!</v>
      </c>
      <c r="V42" s="225" t="e">
        <f t="shared" si="3"/>
        <v>#REF!</v>
      </c>
      <c r="W42" s="129"/>
      <c r="X42" s="107">
        <f t="shared" si="18"/>
        <v>1</v>
      </c>
      <c r="Y42" s="107">
        <f t="shared" si="19"/>
        <v>0</v>
      </c>
      <c r="Z42" s="107">
        <f t="shared" si="20"/>
        <v>0</v>
      </c>
      <c r="AA42" s="107">
        <f t="shared" si="21"/>
        <v>0</v>
      </c>
      <c r="AB42" s="107">
        <f t="shared" si="22"/>
        <v>0</v>
      </c>
      <c r="AC42" s="107">
        <f t="shared" si="23"/>
        <v>0</v>
      </c>
      <c r="AD42" s="107">
        <f t="shared" si="24"/>
        <v>0</v>
      </c>
      <c r="AF42" s="107">
        <f t="shared" si="4"/>
        <v>0</v>
      </c>
      <c r="AG42" s="107">
        <f t="shared" si="25"/>
        <v>0</v>
      </c>
      <c r="AH42" s="107">
        <f t="shared" si="26"/>
        <v>0</v>
      </c>
      <c r="AI42" s="107">
        <f t="shared" si="27"/>
        <v>0</v>
      </c>
      <c r="AJ42" s="107">
        <f t="shared" si="28"/>
        <v>0</v>
      </c>
      <c r="AK42" s="107">
        <f t="shared" si="29"/>
        <v>0</v>
      </c>
      <c r="AL42" s="107">
        <f t="shared" si="30"/>
        <v>0</v>
      </c>
    </row>
    <row r="43" spans="1:38" ht="15.6">
      <c r="A43" s="41" t="str">
        <f t="shared" si="2"/>
        <v>8..1120</v>
      </c>
      <c r="B43" s="223">
        <f>IF(C43&lt;&gt;"",SUBTOTAL(103,$C$13:C43),"")</f>
        <v>31</v>
      </c>
      <c r="C43" s="51" t="s">
        <v>452</v>
      </c>
      <c r="D43" s="47" t="s">
        <v>156</v>
      </c>
      <c r="E43" s="48" t="s">
        <v>96</v>
      </c>
      <c r="F43" s="49">
        <v>0</v>
      </c>
      <c r="G43" s="49">
        <v>333</v>
      </c>
      <c r="H43" s="49">
        <v>312.10000000000002</v>
      </c>
      <c r="I43" s="47" t="s">
        <v>56</v>
      </c>
      <c r="J43" s="158" t="s">
        <v>1</v>
      </c>
      <c r="K43" s="91"/>
      <c r="L43" s="50"/>
      <c r="M43" s="50" t="s">
        <v>397</v>
      </c>
      <c r="N43" s="99"/>
      <c r="O43" s="50"/>
      <c r="P43" s="50"/>
      <c r="Q43" s="270" t="s">
        <v>422</v>
      </c>
      <c r="R43" s="109"/>
      <c r="S43" s="104">
        <v>312.10000000000002</v>
      </c>
      <c r="T43" s="129"/>
      <c r="U43" s="224" t="e">
        <f>VLOOKUP(A43,#REF!,21,0)</f>
        <v>#REF!</v>
      </c>
      <c r="V43" s="225" t="e">
        <f t="shared" si="3"/>
        <v>#REF!</v>
      </c>
      <c r="W43" s="129"/>
      <c r="X43" s="107">
        <f t="shared" si="18"/>
        <v>0</v>
      </c>
      <c r="Y43" s="107">
        <f t="shared" si="19"/>
        <v>0</v>
      </c>
      <c r="Z43" s="107">
        <f t="shared" si="20"/>
        <v>0</v>
      </c>
      <c r="AA43" s="107">
        <f t="shared" si="21"/>
        <v>0</v>
      </c>
      <c r="AB43" s="107">
        <f t="shared" si="22"/>
        <v>0</v>
      </c>
      <c r="AC43" s="107">
        <f t="shared" si="23"/>
        <v>0</v>
      </c>
      <c r="AD43" s="107">
        <f t="shared" si="24"/>
        <v>0</v>
      </c>
      <c r="AF43" s="107">
        <f t="shared" si="4"/>
        <v>0</v>
      </c>
      <c r="AG43" s="107">
        <f t="shared" si="25"/>
        <v>0</v>
      </c>
      <c r="AH43" s="107">
        <f t="shared" si="26"/>
        <v>1</v>
      </c>
      <c r="AI43" s="107">
        <f t="shared" si="27"/>
        <v>0</v>
      </c>
      <c r="AJ43" s="107">
        <f t="shared" si="28"/>
        <v>0</v>
      </c>
      <c r="AK43" s="107">
        <f t="shared" si="29"/>
        <v>0</v>
      </c>
      <c r="AL43" s="107">
        <f t="shared" si="30"/>
        <v>0</v>
      </c>
    </row>
    <row r="44" spans="1:38" ht="15.6">
      <c r="A44" s="41" t="str">
        <f t="shared" si="2"/>
        <v>8..1124</v>
      </c>
      <c r="B44" s="223">
        <f>IF(C44&lt;&gt;"",SUBTOTAL(103,$C$13:C44),"")</f>
        <v>32</v>
      </c>
      <c r="C44" s="51" t="s">
        <v>452</v>
      </c>
      <c r="D44" s="47" t="s">
        <v>160</v>
      </c>
      <c r="E44" s="48" t="s">
        <v>40</v>
      </c>
      <c r="F44" s="49">
        <v>0</v>
      </c>
      <c r="G44" s="49">
        <v>167</v>
      </c>
      <c r="H44" s="49">
        <v>137.6</v>
      </c>
      <c r="I44" s="47" t="s">
        <v>56</v>
      </c>
      <c r="J44" s="158" t="s">
        <v>1</v>
      </c>
      <c r="K44" s="91"/>
      <c r="L44" s="50"/>
      <c r="M44" s="50" t="s">
        <v>397</v>
      </c>
      <c r="N44" s="99"/>
      <c r="O44" s="50"/>
      <c r="P44" s="50"/>
      <c r="Q44" s="270" t="s">
        <v>422</v>
      </c>
      <c r="R44" s="109"/>
      <c r="S44" s="104">
        <v>137.6</v>
      </c>
      <c r="T44" s="129"/>
      <c r="U44" s="224" t="e">
        <f>VLOOKUP(A44,#REF!,21,0)</f>
        <v>#REF!</v>
      </c>
      <c r="V44" s="225" t="e">
        <f t="shared" si="3"/>
        <v>#REF!</v>
      </c>
      <c r="W44" s="129"/>
      <c r="X44" s="107">
        <f t="shared" si="18"/>
        <v>0</v>
      </c>
      <c r="Y44" s="107">
        <f t="shared" si="19"/>
        <v>0</v>
      </c>
      <c r="Z44" s="107">
        <f t="shared" si="20"/>
        <v>0</v>
      </c>
      <c r="AA44" s="107">
        <f t="shared" si="21"/>
        <v>0</v>
      </c>
      <c r="AB44" s="107">
        <f t="shared" si="22"/>
        <v>0</v>
      </c>
      <c r="AC44" s="107">
        <f t="shared" si="23"/>
        <v>0</v>
      </c>
      <c r="AD44" s="107">
        <f t="shared" si="24"/>
        <v>0</v>
      </c>
      <c r="AF44" s="107">
        <f t="shared" si="4"/>
        <v>0</v>
      </c>
      <c r="AG44" s="107">
        <f t="shared" si="25"/>
        <v>1</v>
      </c>
      <c r="AH44" s="107">
        <f t="shared" si="26"/>
        <v>0</v>
      </c>
      <c r="AI44" s="107">
        <f t="shared" si="27"/>
        <v>0</v>
      </c>
      <c r="AJ44" s="107">
        <f t="shared" si="28"/>
        <v>0</v>
      </c>
      <c r="AK44" s="107">
        <f t="shared" si="29"/>
        <v>0</v>
      </c>
      <c r="AL44" s="107">
        <f t="shared" si="30"/>
        <v>0</v>
      </c>
    </row>
    <row r="45" spans="1:38" ht="15.6">
      <c r="A45" s="41" t="str">
        <f t="shared" ref="A45:A76" si="31">I45&amp;".."&amp;D45</f>
        <v>8..1125</v>
      </c>
      <c r="B45" s="223">
        <f>IF(C45&lt;&gt;"",SUBTOTAL(103,$C$13:C45),"")</f>
        <v>33</v>
      </c>
      <c r="C45" s="51" t="s">
        <v>452</v>
      </c>
      <c r="D45" s="47" t="s">
        <v>161</v>
      </c>
      <c r="E45" s="48" t="s">
        <v>52</v>
      </c>
      <c r="F45" s="49">
        <v>0</v>
      </c>
      <c r="G45" s="49">
        <v>59</v>
      </c>
      <c r="H45" s="49">
        <v>7.9</v>
      </c>
      <c r="I45" s="47" t="s">
        <v>56</v>
      </c>
      <c r="J45" s="158" t="s">
        <v>1</v>
      </c>
      <c r="K45" s="91"/>
      <c r="L45" s="50"/>
      <c r="M45" s="50" t="s">
        <v>397</v>
      </c>
      <c r="N45" s="99"/>
      <c r="O45" s="50"/>
      <c r="P45" s="50"/>
      <c r="Q45" s="270" t="s">
        <v>422</v>
      </c>
      <c r="R45" s="109"/>
      <c r="S45" s="104">
        <v>7.9</v>
      </c>
      <c r="T45" s="129"/>
      <c r="U45" s="224" t="e">
        <f>VLOOKUP(A45,#REF!,21,0)</f>
        <v>#REF!</v>
      </c>
      <c r="V45" s="225" t="e">
        <f t="shared" ref="V45:V76" si="32">EXACT(U45,C45)</f>
        <v>#REF!</v>
      </c>
      <c r="W45" s="129"/>
      <c r="X45" s="107">
        <f t="shared" si="18"/>
        <v>0</v>
      </c>
      <c r="Y45" s="107">
        <f t="shared" si="19"/>
        <v>0</v>
      </c>
      <c r="Z45" s="107">
        <f t="shared" si="20"/>
        <v>0</v>
      </c>
      <c r="AA45" s="107">
        <f t="shared" si="21"/>
        <v>0</v>
      </c>
      <c r="AB45" s="107">
        <f t="shared" si="22"/>
        <v>0</v>
      </c>
      <c r="AC45" s="107">
        <f t="shared" si="23"/>
        <v>0</v>
      </c>
      <c r="AD45" s="107">
        <f t="shared" si="24"/>
        <v>0</v>
      </c>
      <c r="AF45" s="107">
        <f t="shared" ref="AF45:AF76" si="33">IF(AND(G45&lt;=100,G45&gt;0),1,0)</f>
        <v>1</v>
      </c>
      <c r="AG45" s="107">
        <f t="shared" si="25"/>
        <v>0</v>
      </c>
      <c r="AH45" s="107">
        <f t="shared" si="26"/>
        <v>0</v>
      </c>
      <c r="AI45" s="107">
        <f t="shared" si="27"/>
        <v>0</v>
      </c>
      <c r="AJ45" s="107">
        <f t="shared" si="28"/>
        <v>0</v>
      </c>
      <c r="AK45" s="107">
        <f t="shared" si="29"/>
        <v>0</v>
      </c>
      <c r="AL45" s="107">
        <f t="shared" si="30"/>
        <v>0</v>
      </c>
    </row>
    <row r="46" spans="1:38" ht="15.6">
      <c r="A46" s="41" t="str">
        <f t="shared" si="31"/>
        <v>17..6</v>
      </c>
      <c r="B46" s="223">
        <f>IF(C46&lt;&gt;"",SUBTOTAL(103,$C$13:C46),"")</f>
        <v>34</v>
      </c>
      <c r="C46" s="51" t="s">
        <v>452</v>
      </c>
      <c r="D46" s="47" t="s">
        <v>50</v>
      </c>
      <c r="E46" s="48" t="s">
        <v>64</v>
      </c>
      <c r="F46" s="49">
        <v>723</v>
      </c>
      <c r="G46" s="49">
        <v>0</v>
      </c>
      <c r="H46" s="49">
        <v>549.6</v>
      </c>
      <c r="I46" s="47" t="s">
        <v>65</v>
      </c>
      <c r="J46" s="158" t="s">
        <v>50</v>
      </c>
      <c r="K46" s="99">
        <v>723</v>
      </c>
      <c r="L46" s="50" t="s">
        <v>64</v>
      </c>
      <c r="M46" s="50" t="s">
        <v>388</v>
      </c>
      <c r="N46" s="99"/>
      <c r="O46" s="50"/>
      <c r="P46" s="50" t="s">
        <v>335</v>
      </c>
      <c r="Q46" s="270" t="s">
        <v>422</v>
      </c>
      <c r="R46" s="109"/>
      <c r="S46" s="104">
        <v>549.6</v>
      </c>
      <c r="T46" s="129"/>
      <c r="U46" s="224" t="e">
        <f>VLOOKUP(A46,#REF!,21,0)</f>
        <v>#REF!</v>
      </c>
      <c r="V46" s="225" t="e">
        <f t="shared" si="32"/>
        <v>#REF!</v>
      </c>
      <c r="W46" s="129"/>
      <c r="X46" s="107">
        <f t="shared" si="18"/>
        <v>0</v>
      </c>
      <c r="Y46" s="107">
        <f t="shared" si="19"/>
        <v>0</v>
      </c>
      <c r="Z46" s="107">
        <f t="shared" si="20"/>
        <v>0</v>
      </c>
      <c r="AA46" s="107">
        <f t="shared" si="21"/>
        <v>1</v>
      </c>
      <c r="AB46" s="107">
        <f t="shared" si="22"/>
        <v>0</v>
      </c>
      <c r="AC46" s="107">
        <f t="shared" si="23"/>
        <v>0</v>
      </c>
      <c r="AD46" s="107">
        <f t="shared" si="24"/>
        <v>0</v>
      </c>
      <c r="AF46" s="107">
        <f t="shared" si="33"/>
        <v>0</v>
      </c>
      <c r="AG46" s="107">
        <f t="shared" si="25"/>
        <v>0</v>
      </c>
      <c r="AH46" s="107">
        <f t="shared" si="26"/>
        <v>0</v>
      </c>
      <c r="AI46" s="107">
        <f t="shared" si="27"/>
        <v>0</v>
      </c>
      <c r="AJ46" s="107">
        <f t="shared" si="28"/>
        <v>0</v>
      </c>
      <c r="AK46" s="107">
        <f t="shared" si="29"/>
        <v>0</v>
      </c>
      <c r="AL46" s="107">
        <f t="shared" si="30"/>
        <v>0</v>
      </c>
    </row>
    <row r="47" spans="1:38" ht="15.6">
      <c r="A47" s="41" t="str">
        <f t="shared" si="31"/>
        <v>17..32</v>
      </c>
      <c r="B47" s="223">
        <f>IF(C47&lt;&gt;"",SUBTOTAL(103,$C$13:C47),"")</f>
        <v>35</v>
      </c>
      <c r="C47" s="51" t="s">
        <v>452</v>
      </c>
      <c r="D47" s="47" t="s">
        <v>76</v>
      </c>
      <c r="E47" s="48" t="s">
        <v>44</v>
      </c>
      <c r="F47" s="49">
        <v>1105</v>
      </c>
      <c r="G47" s="49">
        <v>0</v>
      </c>
      <c r="H47" s="49">
        <v>1062.3</v>
      </c>
      <c r="I47" s="47" t="s">
        <v>65</v>
      </c>
      <c r="J47" s="158" t="s">
        <v>76</v>
      </c>
      <c r="K47" s="99">
        <v>1105</v>
      </c>
      <c r="L47" s="50" t="s">
        <v>44</v>
      </c>
      <c r="M47" s="50" t="s">
        <v>388</v>
      </c>
      <c r="N47" s="99"/>
      <c r="O47" s="50"/>
      <c r="P47" s="50" t="s">
        <v>336</v>
      </c>
      <c r="Q47" s="270" t="s">
        <v>422</v>
      </c>
      <c r="R47" s="109"/>
      <c r="S47" s="104">
        <v>1062.3</v>
      </c>
      <c r="T47" s="129"/>
      <c r="U47" s="224" t="e">
        <f>VLOOKUP(A47,#REF!,21,0)</f>
        <v>#REF!</v>
      </c>
      <c r="V47" s="225" t="e">
        <f t="shared" si="32"/>
        <v>#REF!</v>
      </c>
      <c r="W47" s="129"/>
      <c r="X47" s="107">
        <f t="shared" si="18"/>
        <v>0</v>
      </c>
      <c r="Y47" s="107">
        <f t="shared" si="19"/>
        <v>0</v>
      </c>
      <c r="Z47" s="107">
        <f t="shared" si="20"/>
        <v>0</v>
      </c>
      <c r="AA47" s="107">
        <f t="shared" si="21"/>
        <v>0</v>
      </c>
      <c r="AB47" s="107">
        <f t="shared" si="22"/>
        <v>1</v>
      </c>
      <c r="AC47" s="107">
        <f t="shared" si="23"/>
        <v>0</v>
      </c>
      <c r="AD47" s="107">
        <f t="shared" si="24"/>
        <v>0</v>
      </c>
      <c r="AF47" s="107">
        <f t="shared" si="33"/>
        <v>0</v>
      </c>
      <c r="AG47" s="107">
        <f t="shared" si="25"/>
        <v>0</v>
      </c>
      <c r="AH47" s="107">
        <f t="shared" si="26"/>
        <v>0</v>
      </c>
      <c r="AI47" s="107">
        <f t="shared" si="27"/>
        <v>0</v>
      </c>
      <c r="AJ47" s="107">
        <f t="shared" si="28"/>
        <v>0</v>
      </c>
      <c r="AK47" s="107">
        <f t="shared" si="29"/>
        <v>0</v>
      </c>
      <c r="AL47" s="107">
        <f t="shared" si="30"/>
        <v>0</v>
      </c>
    </row>
    <row r="48" spans="1:38" ht="15.6">
      <c r="A48" s="41" t="str">
        <f t="shared" si="31"/>
        <v>17..33</v>
      </c>
      <c r="B48" s="223">
        <f>IF(C48&lt;&gt;"",SUBTOTAL(103,$C$13:C48),"")</f>
        <v>36</v>
      </c>
      <c r="C48" s="51" t="s">
        <v>452</v>
      </c>
      <c r="D48" s="47" t="s">
        <v>78</v>
      </c>
      <c r="E48" s="48" t="s">
        <v>44</v>
      </c>
      <c r="F48" s="49">
        <v>610</v>
      </c>
      <c r="G48" s="49">
        <v>0</v>
      </c>
      <c r="H48" s="49">
        <v>610</v>
      </c>
      <c r="I48" s="47" t="s">
        <v>65</v>
      </c>
      <c r="J48" s="158" t="s">
        <v>78</v>
      </c>
      <c r="K48" s="99">
        <v>610</v>
      </c>
      <c r="L48" s="50" t="s">
        <v>44</v>
      </c>
      <c r="M48" s="50" t="s">
        <v>388</v>
      </c>
      <c r="N48" s="99"/>
      <c r="O48" s="50"/>
      <c r="P48" s="50" t="s">
        <v>337</v>
      </c>
      <c r="Q48" s="270" t="s">
        <v>422</v>
      </c>
      <c r="R48" s="109"/>
      <c r="S48" s="104">
        <v>610</v>
      </c>
      <c r="T48" s="129"/>
      <c r="U48" s="224" t="e">
        <f>VLOOKUP(A48,#REF!,21,0)</f>
        <v>#REF!</v>
      </c>
      <c r="V48" s="225" t="e">
        <f t="shared" si="32"/>
        <v>#REF!</v>
      </c>
      <c r="W48" s="129"/>
      <c r="X48" s="107">
        <f t="shared" si="18"/>
        <v>0</v>
      </c>
      <c r="Y48" s="107">
        <f t="shared" si="19"/>
        <v>0</v>
      </c>
      <c r="Z48" s="107">
        <f t="shared" si="20"/>
        <v>0</v>
      </c>
      <c r="AA48" s="107">
        <f t="shared" si="21"/>
        <v>1</v>
      </c>
      <c r="AB48" s="107">
        <f t="shared" si="22"/>
        <v>0</v>
      </c>
      <c r="AC48" s="107">
        <f t="shared" si="23"/>
        <v>0</v>
      </c>
      <c r="AD48" s="107">
        <f t="shared" si="24"/>
        <v>0</v>
      </c>
      <c r="AF48" s="107">
        <f t="shared" si="33"/>
        <v>0</v>
      </c>
      <c r="AG48" s="107">
        <f t="shared" si="25"/>
        <v>0</v>
      </c>
      <c r="AH48" s="107">
        <f t="shared" si="26"/>
        <v>0</v>
      </c>
      <c r="AI48" s="107">
        <f t="shared" si="27"/>
        <v>0</v>
      </c>
      <c r="AJ48" s="107">
        <f t="shared" si="28"/>
        <v>0</v>
      </c>
      <c r="AK48" s="107">
        <f t="shared" si="29"/>
        <v>0</v>
      </c>
      <c r="AL48" s="107">
        <f t="shared" si="30"/>
        <v>0</v>
      </c>
    </row>
    <row r="49" spans="1:38" ht="15.6">
      <c r="A49" s="41" t="str">
        <f t="shared" si="31"/>
        <v>17..34</v>
      </c>
      <c r="B49" s="223">
        <f>IF(C49&lt;&gt;"",SUBTOTAL(103,$C$13:C49),"")</f>
        <v>37</v>
      </c>
      <c r="C49" s="51" t="s">
        <v>452</v>
      </c>
      <c r="D49" s="47" t="s">
        <v>79</v>
      </c>
      <c r="E49" s="48" t="s">
        <v>44</v>
      </c>
      <c r="F49" s="49">
        <v>508</v>
      </c>
      <c r="G49" s="49">
        <v>0</v>
      </c>
      <c r="H49" s="49">
        <v>508</v>
      </c>
      <c r="I49" s="47" t="s">
        <v>65</v>
      </c>
      <c r="J49" s="158" t="s">
        <v>79</v>
      </c>
      <c r="K49" s="99">
        <v>508</v>
      </c>
      <c r="L49" s="50" t="s">
        <v>44</v>
      </c>
      <c r="M49" s="88" t="s">
        <v>389</v>
      </c>
      <c r="N49" s="99"/>
      <c r="O49" s="50"/>
      <c r="P49" s="50"/>
      <c r="Q49" s="270" t="s">
        <v>422</v>
      </c>
      <c r="R49" s="109"/>
      <c r="S49" s="104">
        <v>508</v>
      </c>
      <c r="T49" s="129"/>
      <c r="U49" s="224" t="e">
        <f>VLOOKUP(A49,#REF!,21,0)</f>
        <v>#REF!</v>
      </c>
      <c r="V49" s="225" t="e">
        <f t="shared" si="32"/>
        <v>#REF!</v>
      </c>
      <c r="W49" s="129"/>
      <c r="X49" s="107">
        <f t="shared" si="18"/>
        <v>0</v>
      </c>
      <c r="Y49" s="107">
        <f t="shared" si="19"/>
        <v>0</v>
      </c>
      <c r="Z49" s="107">
        <f t="shared" si="20"/>
        <v>0</v>
      </c>
      <c r="AA49" s="107">
        <f t="shared" si="21"/>
        <v>1</v>
      </c>
      <c r="AB49" s="107">
        <f t="shared" si="22"/>
        <v>0</v>
      </c>
      <c r="AC49" s="107">
        <f t="shared" si="23"/>
        <v>0</v>
      </c>
      <c r="AD49" s="107">
        <f t="shared" si="24"/>
        <v>0</v>
      </c>
      <c r="AF49" s="107">
        <f t="shared" si="33"/>
        <v>0</v>
      </c>
      <c r="AG49" s="107">
        <f t="shared" si="25"/>
        <v>0</v>
      </c>
      <c r="AH49" s="107">
        <f t="shared" si="26"/>
        <v>0</v>
      </c>
      <c r="AI49" s="107">
        <f t="shared" si="27"/>
        <v>0</v>
      </c>
      <c r="AJ49" s="107">
        <f t="shared" si="28"/>
        <v>0</v>
      </c>
      <c r="AK49" s="107">
        <f t="shared" si="29"/>
        <v>0</v>
      </c>
      <c r="AL49" s="107">
        <f t="shared" si="30"/>
        <v>0</v>
      </c>
    </row>
    <row r="50" spans="1:38" ht="15.6">
      <c r="A50" s="41" t="str">
        <f t="shared" si="31"/>
        <v>17..65</v>
      </c>
      <c r="B50" s="223">
        <f>IF(C50&lt;&gt;"",SUBTOTAL(103,$C$13:C50),"")</f>
        <v>38</v>
      </c>
      <c r="C50" s="51" t="s">
        <v>452</v>
      </c>
      <c r="D50" s="47" t="s">
        <v>107</v>
      </c>
      <c r="E50" s="48" t="s">
        <v>47</v>
      </c>
      <c r="F50" s="49">
        <v>1096</v>
      </c>
      <c r="G50" s="49">
        <v>0</v>
      </c>
      <c r="H50" s="49">
        <v>120.5</v>
      </c>
      <c r="I50" s="47" t="s">
        <v>65</v>
      </c>
      <c r="J50" s="158" t="s">
        <v>107</v>
      </c>
      <c r="K50" s="99">
        <v>1096</v>
      </c>
      <c r="L50" s="50" t="s">
        <v>47</v>
      </c>
      <c r="M50" s="50" t="s">
        <v>397</v>
      </c>
      <c r="N50" s="99"/>
      <c r="O50" s="50"/>
      <c r="P50" s="50"/>
      <c r="Q50" s="270" t="s">
        <v>422</v>
      </c>
      <c r="R50" s="109"/>
      <c r="S50" s="104">
        <v>120.5</v>
      </c>
      <c r="T50" s="129"/>
      <c r="U50" s="224" t="e">
        <f>VLOOKUP(A50,#REF!,21,0)</f>
        <v>#REF!</v>
      </c>
      <c r="V50" s="225" t="e">
        <f t="shared" si="32"/>
        <v>#REF!</v>
      </c>
      <c r="W50" s="129"/>
      <c r="X50" s="107">
        <f t="shared" si="18"/>
        <v>0</v>
      </c>
      <c r="Y50" s="107">
        <f t="shared" si="19"/>
        <v>0</v>
      </c>
      <c r="Z50" s="107">
        <f t="shared" si="20"/>
        <v>0</v>
      </c>
      <c r="AA50" s="107">
        <f t="shared" si="21"/>
        <v>0</v>
      </c>
      <c r="AB50" s="107">
        <f t="shared" si="22"/>
        <v>1</v>
      </c>
      <c r="AC50" s="107">
        <f t="shared" si="23"/>
        <v>0</v>
      </c>
      <c r="AD50" s="107">
        <f t="shared" si="24"/>
        <v>0</v>
      </c>
      <c r="AF50" s="107">
        <f t="shared" si="33"/>
        <v>0</v>
      </c>
      <c r="AG50" s="107">
        <f t="shared" si="25"/>
        <v>0</v>
      </c>
      <c r="AH50" s="107">
        <f t="shared" si="26"/>
        <v>0</v>
      </c>
      <c r="AI50" s="107">
        <f t="shared" si="27"/>
        <v>0</v>
      </c>
      <c r="AJ50" s="107">
        <f t="shared" si="28"/>
        <v>0</v>
      </c>
      <c r="AK50" s="107">
        <f t="shared" si="29"/>
        <v>0</v>
      </c>
      <c r="AL50" s="107">
        <f t="shared" si="30"/>
        <v>0</v>
      </c>
    </row>
    <row r="51" spans="1:38" ht="15.6">
      <c r="A51" s="41" t="str">
        <f t="shared" si="31"/>
        <v>17..109</v>
      </c>
      <c r="B51" s="223">
        <f>IF(C51&lt;&gt;"",SUBTOTAL(103,$C$13:C51),"")</f>
        <v>39</v>
      </c>
      <c r="C51" s="51" t="s">
        <v>452</v>
      </c>
      <c r="D51" s="47" t="s">
        <v>147</v>
      </c>
      <c r="E51" s="48" t="s">
        <v>40</v>
      </c>
      <c r="F51" s="49">
        <v>1475</v>
      </c>
      <c r="G51" s="49">
        <v>0</v>
      </c>
      <c r="H51" s="49">
        <v>1374.9</v>
      </c>
      <c r="I51" s="47" t="s">
        <v>65</v>
      </c>
      <c r="J51" s="158" t="s">
        <v>147</v>
      </c>
      <c r="K51" s="99">
        <v>1475</v>
      </c>
      <c r="L51" s="50" t="s">
        <v>40</v>
      </c>
      <c r="M51" s="50" t="s">
        <v>397</v>
      </c>
      <c r="N51" s="99"/>
      <c r="O51" s="50"/>
      <c r="P51" s="50"/>
      <c r="Q51" s="270" t="s">
        <v>422</v>
      </c>
      <c r="R51" s="109"/>
      <c r="S51" s="104">
        <v>1374.9</v>
      </c>
      <c r="T51" s="129"/>
      <c r="U51" s="224" t="e">
        <f>VLOOKUP(A51,#REF!,21,0)</f>
        <v>#REF!</v>
      </c>
      <c r="V51" s="225" t="e">
        <f t="shared" si="32"/>
        <v>#REF!</v>
      </c>
      <c r="W51" s="129"/>
      <c r="X51" s="107">
        <f t="shared" si="18"/>
        <v>0</v>
      </c>
      <c r="Y51" s="107">
        <f t="shared" si="19"/>
        <v>0</v>
      </c>
      <c r="Z51" s="107">
        <f t="shared" si="20"/>
        <v>0</v>
      </c>
      <c r="AA51" s="107">
        <f t="shared" si="21"/>
        <v>0</v>
      </c>
      <c r="AB51" s="107">
        <f t="shared" si="22"/>
        <v>1</v>
      </c>
      <c r="AC51" s="107">
        <f t="shared" si="23"/>
        <v>0</v>
      </c>
      <c r="AD51" s="107">
        <f t="shared" si="24"/>
        <v>0</v>
      </c>
      <c r="AF51" s="107">
        <f t="shared" si="33"/>
        <v>0</v>
      </c>
      <c r="AG51" s="107">
        <f t="shared" si="25"/>
        <v>0</v>
      </c>
      <c r="AH51" s="107">
        <f t="shared" si="26"/>
        <v>0</v>
      </c>
      <c r="AI51" s="107">
        <f t="shared" si="27"/>
        <v>0</v>
      </c>
      <c r="AJ51" s="107">
        <f t="shared" si="28"/>
        <v>0</v>
      </c>
      <c r="AK51" s="107">
        <f t="shared" si="29"/>
        <v>0</v>
      </c>
      <c r="AL51" s="107">
        <f t="shared" si="30"/>
        <v>0</v>
      </c>
    </row>
    <row r="52" spans="1:38" ht="15.6">
      <c r="A52" s="41" t="str">
        <f t="shared" si="31"/>
        <v>17..111</v>
      </c>
      <c r="B52" s="223">
        <f>IF(C52&lt;&gt;"",SUBTOTAL(103,$C$13:C52),"")</f>
        <v>40</v>
      </c>
      <c r="C52" s="51" t="s">
        <v>452</v>
      </c>
      <c r="D52" s="47" t="s">
        <v>150</v>
      </c>
      <c r="E52" s="48" t="s">
        <v>47</v>
      </c>
      <c r="F52" s="49">
        <v>32</v>
      </c>
      <c r="G52" s="49">
        <v>0</v>
      </c>
      <c r="H52" s="49">
        <v>32</v>
      </c>
      <c r="I52" s="47" t="s">
        <v>65</v>
      </c>
      <c r="J52" s="158" t="s">
        <v>150</v>
      </c>
      <c r="K52" s="99">
        <v>32</v>
      </c>
      <c r="L52" s="50" t="s">
        <v>47</v>
      </c>
      <c r="M52" s="50" t="s">
        <v>397</v>
      </c>
      <c r="N52" s="99"/>
      <c r="O52" s="50"/>
      <c r="P52" s="50"/>
      <c r="Q52" s="270" t="s">
        <v>422</v>
      </c>
      <c r="R52" s="109"/>
      <c r="S52" s="104">
        <v>32</v>
      </c>
      <c r="T52" s="129"/>
      <c r="U52" s="224" t="e">
        <f>VLOOKUP(A52,#REF!,21,0)</f>
        <v>#REF!</v>
      </c>
      <c r="V52" s="225" t="e">
        <f t="shared" si="32"/>
        <v>#REF!</v>
      </c>
      <c r="W52" s="129"/>
      <c r="X52" s="107">
        <f t="shared" ref="X52:X81" si="34">IF(AND($F52&gt;0,$F52&lt;=100),1,0)</f>
        <v>1</v>
      </c>
      <c r="Y52" s="107">
        <f t="shared" ref="Y52:Y81" si="35">IF(AND($F52&gt;100,$F52&lt;=300),1,0)</f>
        <v>0</v>
      </c>
      <c r="Z52" s="107">
        <f t="shared" ref="Z52:Z81" si="36">IF(AND($F52&gt;300,$F52&lt;=500),1,0)</f>
        <v>0</v>
      </c>
      <c r="AA52" s="107">
        <f t="shared" ref="AA52:AA81" si="37">IF(AND($F52&gt;500,$F52&lt;=1000),1,0)</f>
        <v>0</v>
      </c>
      <c r="AB52" s="107">
        <f t="shared" ref="AB52:AB81" si="38">IF(AND($F52&gt;1000,$F52&lt;=3000),1,0)</f>
        <v>0</v>
      </c>
      <c r="AC52" s="107">
        <f t="shared" ref="AC52:AC81" si="39">IF(AND($F52&gt;3000,$F52&lt;=10000),1,0)</f>
        <v>0</v>
      </c>
      <c r="AD52" s="107">
        <f t="shared" ref="AD52:AD81" si="40">IF(AND($F52&gt;10000,$F52&lt;=100000),1,0)</f>
        <v>0</v>
      </c>
      <c r="AF52" s="107">
        <f t="shared" si="33"/>
        <v>0</v>
      </c>
      <c r="AG52" s="107">
        <f t="shared" ref="AG52:AG81" si="41">IF(AND($G52&gt;100,$G52&lt;=300),1,0)</f>
        <v>0</v>
      </c>
      <c r="AH52" s="107">
        <f t="shared" ref="AH52:AH81" si="42">IF(AND($G52&gt;300,$G52&lt;=500),1,0)</f>
        <v>0</v>
      </c>
      <c r="AI52" s="107">
        <f t="shared" ref="AI52:AI81" si="43">IF(AND($G52&gt;500,$G52&lt;=1000),1,0)</f>
        <v>0</v>
      </c>
      <c r="AJ52" s="107">
        <f t="shared" ref="AJ52:AJ81" si="44">IF(AND($G52&gt;1000,$G52&lt;=3000),1,0)</f>
        <v>0</v>
      </c>
      <c r="AK52" s="107">
        <f t="shared" ref="AK52:AK81" si="45">IF(AND($G52&gt;3000,$G52&lt;=10000),1,0)</f>
        <v>0</v>
      </c>
      <c r="AL52" s="107">
        <f t="shared" ref="AL52:AL81" si="46">IF(AND($G52&gt;10000,$G52&lt;=100000),1,0)</f>
        <v>0</v>
      </c>
    </row>
    <row r="53" spans="1:38" ht="15.6">
      <c r="A53" s="41" t="str">
        <f t="shared" si="31"/>
        <v>17..151</v>
      </c>
      <c r="B53" s="223">
        <f>IF(C53&lt;&gt;"",SUBTOTAL(103,$C$13:C53),"")</f>
        <v>41</v>
      </c>
      <c r="C53" s="51" t="s">
        <v>452</v>
      </c>
      <c r="D53" s="47" t="s">
        <v>166</v>
      </c>
      <c r="E53" s="48" t="s">
        <v>44</v>
      </c>
      <c r="F53" s="49">
        <v>1355</v>
      </c>
      <c r="G53" s="49">
        <v>0</v>
      </c>
      <c r="H53" s="49">
        <v>481.2</v>
      </c>
      <c r="I53" s="47" t="s">
        <v>65</v>
      </c>
      <c r="J53" s="158" t="s">
        <v>166</v>
      </c>
      <c r="K53" s="99">
        <v>1355</v>
      </c>
      <c r="L53" s="50" t="s">
        <v>44</v>
      </c>
      <c r="M53" s="50" t="s">
        <v>388</v>
      </c>
      <c r="N53" s="99"/>
      <c r="O53" s="50"/>
      <c r="P53" s="50" t="s">
        <v>336</v>
      </c>
      <c r="Q53" s="270" t="s">
        <v>422</v>
      </c>
      <c r="R53" s="109"/>
      <c r="S53" s="104">
        <v>481.2</v>
      </c>
      <c r="T53" s="129"/>
      <c r="U53" s="224" t="e">
        <f>VLOOKUP(A53,#REF!,21,0)</f>
        <v>#REF!</v>
      </c>
      <c r="V53" s="225" t="e">
        <f t="shared" si="32"/>
        <v>#REF!</v>
      </c>
      <c r="W53" s="129"/>
      <c r="X53" s="107">
        <f t="shared" si="34"/>
        <v>0</v>
      </c>
      <c r="Y53" s="107">
        <f t="shared" si="35"/>
        <v>0</v>
      </c>
      <c r="Z53" s="107">
        <f t="shared" si="36"/>
        <v>0</v>
      </c>
      <c r="AA53" s="107">
        <f t="shared" si="37"/>
        <v>0</v>
      </c>
      <c r="AB53" s="107">
        <f t="shared" si="38"/>
        <v>1</v>
      </c>
      <c r="AC53" s="107">
        <f t="shared" si="39"/>
        <v>0</v>
      </c>
      <c r="AD53" s="107">
        <f t="shared" si="40"/>
        <v>0</v>
      </c>
      <c r="AF53" s="107">
        <f t="shared" si="33"/>
        <v>0</v>
      </c>
      <c r="AG53" s="107">
        <f t="shared" si="41"/>
        <v>0</v>
      </c>
      <c r="AH53" s="107">
        <f t="shared" si="42"/>
        <v>0</v>
      </c>
      <c r="AI53" s="107">
        <f t="shared" si="43"/>
        <v>0</v>
      </c>
      <c r="AJ53" s="107">
        <f t="shared" si="44"/>
        <v>0</v>
      </c>
      <c r="AK53" s="107">
        <f t="shared" si="45"/>
        <v>0</v>
      </c>
      <c r="AL53" s="107">
        <f t="shared" si="46"/>
        <v>0</v>
      </c>
    </row>
    <row r="54" spans="1:38" ht="15.6">
      <c r="A54" s="41" t="str">
        <f t="shared" si="31"/>
        <v>17..153</v>
      </c>
      <c r="B54" s="223">
        <f>IF(C54&lt;&gt;"",SUBTOTAL(103,$C$13:C54),"")</f>
        <v>42</v>
      </c>
      <c r="C54" s="51" t="s">
        <v>452</v>
      </c>
      <c r="D54" s="47" t="s">
        <v>168</v>
      </c>
      <c r="E54" s="48" t="s">
        <v>44</v>
      </c>
      <c r="F54" s="49">
        <v>511</v>
      </c>
      <c r="G54" s="49">
        <v>0</v>
      </c>
      <c r="H54" s="49">
        <v>511</v>
      </c>
      <c r="I54" s="47" t="s">
        <v>65</v>
      </c>
      <c r="J54" s="158" t="s">
        <v>168</v>
      </c>
      <c r="K54" s="99">
        <v>511</v>
      </c>
      <c r="L54" s="50" t="s">
        <v>44</v>
      </c>
      <c r="M54" s="88" t="s">
        <v>389</v>
      </c>
      <c r="N54" s="99"/>
      <c r="O54" s="50"/>
      <c r="P54" s="50"/>
      <c r="Q54" s="270" t="s">
        <v>422</v>
      </c>
      <c r="R54" s="109"/>
      <c r="S54" s="104">
        <v>511</v>
      </c>
      <c r="T54" s="129"/>
      <c r="U54" s="224" t="e">
        <f>VLOOKUP(A54,#REF!,21,0)</f>
        <v>#REF!</v>
      </c>
      <c r="V54" s="225" t="e">
        <f t="shared" si="32"/>
        <v>#REF!</v>
      </c>
      <c r="W54" s="129"/>
      <c r="X54" s="107">
        <f t="shared" si="34"/>
        <v>0</v>
      </c>
      <c r="Y54" s="107">
        <f t="shared" si="35"/>
        <v>0</v>
      </c>
      <c r="Z54" s="107">
        <f t="shared" si="36"/>
        <v>0</v>
      </c>
      <c r="AA54" s="107">
        <f t="shared" si="37"/>
        <v>1</v>
      </c>
      <c r="AB54" s="107">
        <f t="shared" si="38"/>
        <v>0</v>
      </c>
      <c r="AC54" s="107">
        <f t="shared" si="39"/>
        <v>0</v>
      </c>
      <c r="AD54" s="107">
        <f t="shared" si="40"/>
        <v>0</v>
      </c>
      <c r="AF54" s="107">
        <f t="shared" si="33"/>
        <v>0</v>
      </c>
      <c r="AG54" s="107">
        <f t="shared" si="41"/>
        <v>0</v>
      </c>
      <c r="AH54" s="107">
        <f t="shared" si="42"/>
        <v>0</v>
      </c>
      <c r="AI54" s="107">
        <f t="shared" si="43"/>
        <v>0</v>
      </c>
      <c r="AJ54" s="107">
        <f t="shared" si="44"/>
        <v>0</v>
      </c>
      <c r="AK54" s="107">
        <f t="shared" si="45"/>
        <v>0</v>
      </c>
      <c r="AL54" s="107">
        <f t="shared" si="46"/>
        <v>0</v>
      </c>
    </row>
    <row r="55" spans="1:38" ht="15.6">
      <c r="A55" s="41" t="str">
        <f t="shared" si="31"/>
        <v>17..198</v>
      </c>
      <c r="B55" s="223">
        <f>IF(C55&lt;&gt;"",SUBTOTAL(103,$C$13:C55),"")</f>
        <v>43</v>
      </c>
      <c r="C55" s="51" t="s">
        <v>452</v>
      </c>
      <c r="D55" s="47" t="s">
        <v>173</v>
      </c>
      <c r="E55" s="48" t="s">
        <v>44</v>
      </c>
      <c r="F55" s="49">
        <v>222</v>
      </c>
      <c r="G55" s="49">
        <v>0</v>
      </c>
      <c r="H55" s="49">
        <v>51.3</v>
      </c>
      <c r="I55" s="47" t="s">
        <v>65</v>
      </c>
      <c r="J55" s="158" t="s">
        <v>173</v>
      </c>
      <c r="K55" s="99">
        <v>222</v>
      </c>
      <c r="L55" s="50" t="s">
        <v>44</v>
      </c>
      <c r="M55" s="50" t="s">
        <v>388</v>
      </c>
      <c r="N55" s="99"/>
      <c r="O55" s="50"/>
      <c r="P55" s="50" t="s">
        <v>338</v>
      </c>
      <c r="Q55" s="270" t="s">
        <v>422</v>
      </c>
      <c r="R55" s="109"/>
      <c r="S55" s="104">
        <v>51.3</v>
      </c>
      <c r="T55" s="129"/>
      <c r="U55" s="224" t="e">
        <f>VLOOKUP(A55,#REF!,21,0)</f>
        <v>#REF!</v>
      </c>
      <c r="V55" s="225" t="e">
        <f t="shared" si="32"/>
        <v>#REF!</v>
      </c>
      <c r="W55" s="129"/>
      <c r="X55" s="107">
        <f t="shared" si="34"/>
        <v>0</v>
      </c>
      <c r="Y55" s="107">
        <f t="shared" si="35"/>
        <v>1</v>
      </c>
      <c r="Z55" s="107">
        <f t="shared" si="36"/>
        <v>0</v>
      </c>
      <c r="AA55" s="107">
        <f t="shared" si="37"/>
        <v>0</v>
      </c>
      <c r="AB55" s="107">
        <f t="shared" si="38"/>
        <v>0</v>
      </c>
      <c r="AC55" s="107">
        <f t="shared" si="39"/>
        <v>0</v>
      </c>
      <c r="AD55" s="107">
        <f t="shared" si="40"/>
        <v>0</v>
      </c>
      <c r="AF55" s="107">
        <f t="shared" si="33"/>
        <v>0</v>
      </c>
      <c r="AG55" s="107">
        <f t="shared" si="41"/>
        <v>0</v>
      </c>
      <c r="AH55" s="107">
        <f t="shared" si="42"/>
        <v>0</v>
      </c>
      <c r="AI55" s="107">
        <f t="shared" si="43"/>
        <v>0</v>
      </c>
      <c r="AJ55" s="107">
        <f t="shared" si="44"/>
        <v>0</v>
      </c>
      <c r="AK55" s="107">
        <f t="shared" si="45"/>
        <v>0</v>
      </c>
      <c r="AL55" s="107">
        <f t="shared" si="46"/>
        <v>0</v>
      </c>
    </row>
    <row r="56" spans="1:38" ht="15.6">
      <c r="A56" s="41" t="str">
        <f t="shared" si="31"/>
        <v>17..200</v>
      </c>
      <c r="B56" s="223">
        <f>IF(C56&lt;&gt;"",SUBTOTAL(103,$C$13:C56),"")</f>
        <v>44</v>
      </c>
      <c r="C56" s="51" t="s">
        <v>426</v>
      </c>
      <c r="D56" s="47" t="s">
        <v>174</v>
      </c>
      <c r="E56" s="48" t="s">
        <v>44</v>
      </c>
      <c r="F56" s="49">
        <v>1416</v>
      </c>
      <c r="G56" s="49">
        <v>0</v>
      </c>
      <c r="H56" s="49">
        <v>1282.9000000000001</v>
      </c>
      <c r="I56" s="47" t="s">
        <v>65</v>
      </c>
      <c r="J56" s="158">
        <v>200</v>
      </c>
      <c r="K56" s="91">
        <v>1416</v>
      </c>
      <c r="L56" s="50" t="s">
        <v>44</v>
      </c>
      <c r="M56" s="50" t="s">
        <v>339</v>
      </c>
      <c r="N56" s="99">
        <f>F56+G56-K56</f>
        <v>0</v>
      </c>
      <c r="O56" s="50"/>
      <c r="P56" s="50" t="s">
        <v>326</v>
      </c>
      <c r="Q56" s="270" t="s">
        <v>422</v>
      </c>
      <c r="R56" s="109"/>
      <c r="S56" s="104">
        <v>1282.9000000000001</v>
      </c>
      <c r="T56" s="129" t="s">
        <v>394</v>
      </c>
      <c r="U56" s="224" t="e">
        <f>VLOOKUP(A56,#REF!,21,0)</f>
        <v>#REF!</v>
      </c>
      <c r="V56" s="225" t="e">
        <f t="shared" si="32"/>
        <v>#REF!</v>
      </c>
      <c r="W56" s="129"/>
      <c r="X56" s="107">
        <f t="shared" si="34"/>
        <v>0</v>
      </c>
      <c r="Y56" s="107">
        <f t="shared" si="35"/>
        <v>0</v>
      </c>
      <c r="Z56" s="107">
        <f t="shared" si="36"/>
        <v>0</v>
      </c>
      <c r="AA56" s="107">
        <f t="shared" si="37"/>
        <v>0</v>
      </c>
      <c r="AB56" s="107">
        <f t="shared" si="38"/>
        <v>1</v>
      </c>
      <c r="AC56" s="107">
        <f t="shared" si="39"/>
        <v>0</v>
      </c>
      <c r="AD56" s="107">
        <f t="shared" si="40"/>
        <v>0</v>
      </c>
      <c r="AF56" s="107">
        <f t="shared" si="33"/>
        <v>0</v>
      </c>
      <c r="AG56" s="107">
        <f t="shared" si="41"/>
        <v>0</v>
      </c>
      <c r="AH56" s="107">
        <f t="shared" si="42"/>
        <v>0</v>
      </c>
      <c r="AI56" s="107">
        <f t="shared" si="43"/>
        <v>0</v>
      </c>
      <c r="AJ56" s="107">
        <f t="shared" si="44"/>
        <v>0</v>
      </c>
      <c r="AK56" s="107">
        <f t="shared" si="45"/>
        <v>0</v>
      </c>
      <c r="AL56" s="107">
        <f t="shared" si="46"/>
        <v>0</v>
      </c>
    </row>
    <row r="57" spans="1:38" ht="15.6">
      <c r="A57" s="41" t="str">
        <f t="shared" si="31"/>
        <v>17..202</v>
      </c>
      <c r="B57" s="223">
        <f>IF(C57&lt;&gt;"",SUBTOTAL(103,$C$13:C57),"")</f>
        <v>45</v>
      </c>
      <c r="C57" s="51" t="s">
        <v>453</v>
      </c>
      <c r="D57" s="47" t="s">
        <v>176</v>
      </c>
      <c r="E57" s="48" t="s">
        <v>44</v>
      </c>
      <c r="F57" s="49">
        <v>1416</v>
      </c>
      <c r="G57" s="49">
        <v>0</v>
      </c>
      <c r="H57" s="49">
        <v>548</v>
      </c>
      <c r="I57" s="47" t="s">
        <v>65</v>
      </c>
      <c r="J57" s="158">
        <v>202</v>
      </c>
      <c r="K57" s="91">
        <v>1416</v>
      </c>
      <c r="L57" s="50" t="s">
        <v>44</v>
      </c>
      <c r="M57" s="50" t="s">
        <v>340</v>
      </c>
      <c r="N57" s="99">
        <f>F57+G57-K57</f>
        <v>0</v>
      </c>
      <c r="O57" s="50"/>
      <c r="P57" s="50" t="s">
        <v>326</v>
      </c>
      <c r="Q57" s="270" t="s">
        <v>422</v>
      </c>
      <c r="R57" s="109"/>
      <c r="S57" s="104">
        <v>548</v>
      </c>
      <c r="T57" s="129" t="s">
        <v>394</v>
      </c>
      <c r="U57" s="224" t="e">
        <f>VLOOKUP(A57,#REF!,21,0)</f>
        <v>#REF!</v>
      </c>
      <c r="V57" s="225" t="e">
        <f t="shared" si="32"/>
        <v>#REF!</v>
      </c>
      <c r="W57" s="129"/>
      <c r="X57" s="107">
        <f t="shared" si="34"/>
        <v>0</v>
      </c>
      <c r="Y57" s="107">
        <f t="shared" si="35"/>
        <v>0</v>
      </c>
      <c r="Z57" s="107">
        <f t="shared" si="36"/>
        <v>0</v>
      </c>
      <c r="AA57" s="107">
        <f t="shared" si="37"/>
        <v>0</v>
      </c>
      <c r="AB57" s="107">
        <f t="shared" si="38"/>
        <v>1</v>
      </c>
      <c r="AC57" s="107">
        <f t="shared" si="39"/>
        <v>0</v>
      </c>
      <c r="AD57" s="107">
        <f t="shared" si="40"/>
        <v>0</v>
      </c>
      <c r="AF57" s="107">
        <f t="shared" si="33"/>
        <v>0</v>
      </c>
      <c r="AG57" s="107">
        <f t="shared" si="41"/>
        <v>0</v>
      </c>
      <c r="AH57" s="107">
        <f t="shared" si="42"/>
        <v>0</v>
      </c>
      <c r="AI57" s="107">
        <f t="shared" si="43"/>
        <v>0</v>
      </c>
      <c r="AJ57" s="107">
        <f t="shared" si="44"/>
        <v>0</v>
      </c>
      <c r="AK57" s="107">
        <f t="shared" si="45"/>
        <v>0</v>
      </c>
      <c r="AL57" s="107">
        <f t="shared" si="46"/>
        <v>0</v>
      </c>
    </row>
    <row r="58" spans="1:38" ht="15.6">
      <c r="A58" s="41" t="str">
        <f t="shared" si="31"/>
        <v>17..223</v>
      </c>
      <c r="B58" s="223">
        <f>IF(C58&lt;&gt;"",SUBTOTAL(103,$C$13:C58),"")</f>
        <v>46</v>
      </c>
      <c r="C58" s="51" t="s">
        <v>452</v>
      </c>
      <c r="D58" s="47" t="s">
        <v>177</v>
      </c>
      <c r="E58" s="48" t="s">
        <v>47</v>
      </c>
      <c r="F58" s="49">
        <v>49</v>
      </c>
      <c r="G58" s="49">
        <v>0</v>
      </c>
      <c r="H58" s="49">
        <v>48.5</v>
      </c>
      <c r="I58" s="47" t="s">
        <v>65</v>
      </c>
      <c r="J58" s="158" t="s">
        <v>177</v>
      </c>
      <c r="K58" s="99">
        <v>49</v>
      </c>
      <c r="L58" s="50" t="s">
        <v>47</v>
      </c>
      <c r="M58" s="50" t="s">
        <v>397</v>
      </c>
      <c r="N58" s="99"/>
      <c r="O58" s="50"/>
      <c r="P58" s="50"/>
      <c r="Q58" s="270" t="s">
        <v>422</v>
      </c>
      <c r="R58" s="109"/>
      <c r="S58" s="104">
        <v>48.5</v>
      </c>
      <c r="T58" s="129"/>
      <c r="U58" s="224" t="e">
        <f>VLOOKUP(A58,#REF!,21,0)</f>
        <v>#REF!</v>
      </c>
      <c r="V58" s="225" t="e">
        <f t="shared" si="32"/>
        <v>#REF!</v>
      </c>
      <c r="W58" s="129"/>
      <c r="X58" s="107">
        <f t="shared" si="34"/>
        <v>1</v>
      </c>
      <c r="Y58" s="107">
        <f t="shared" si="35"/>
        <v>0</v>
      </c>
      <c r="Z58" s="107">
        <f t="shared" si="36"/>
        <v>0</v>
      </c>
      <c r="AA58" s="107">
        <f t="shared" si="37"/>
        <v>0</v>
      </c>
      <c r="AB58" s="107">
        <f t="shared" si="38"/>
        <v>0</v>
      </c>
      <c r="AC58" s="107">
        <f t="shared" si="39"/>
        <v>0</v>
      </c>
      <c r="AD58" s="107">
        <f t="shared" si="40"/>
        <v>0</v>
      </c>
      <c r="AF58" s="107">
        <f t="shared" si="33"/>
        <v>0</v>
      </c>
      <c r="AG58" s="107">
        <f t="shared" si="41"/>
        <v>0</v>
      </c>
      <c r="AH58" s="107">
        <f t="shared" si="42"/>
        <v>0</v>
      </c>
      <c r="AI58" s="107">
        <f t="shared" si="43"/>
        <v>0</v>
      </c>
      <c r="AJ58" s="107">
        <f t="shared" si="44"/>
        <v>0</v>
      </c>
      <c r="AK58" s="107">
        <f t="shared" si="45"/>
        <v>0</v>
      </c>
      <c r="AL58" s="107">
        <f t="shared" si="46"/>
        <v>0</v>
      </c>
    </row>
    <row r="59" spans="1:38" ht="15.6">
      <c r="A59" s="41" t="str">
        <f t="shared" si="31"/>
        <v>17..224</v>
      </c>
      <c r="B59" s="223">
        <f>IF(C59&lt;&gt;"",SUBTOTAL(103,$C$13:C59),"")</f>
        <v>47</v>
      </c>
      <c r="C59" s="51" t="s">
        <v>453</v>
      </c>
      <c r="D59" s="47" t="s">
        <v>178</v>
      </c>
      <c r="E59" s="48" t="s">
        <v>44</v>
      </c>
      <c r="F59" s="49">
        <v>933</v>
      </c>
      <c r="G59" s="49">
        <v>0</v>
      </c>
      <c r="H59" s="49">
        <v>890.6</v>
      </c>
      <c r="I59" s="47" t="s">
        <v>65</v>
      </c>
      <c r="J59" s="158">
        <v>224</v>
      </c>
      <c r="K59" s="91">
        <v>933</v>
      </c>
      <c r="L59" s="50" t="s">
        <v>44</v>
      </c>
      <c r="M59" s="50" t="s">
        <v>341</v>
      </c>
      <c r="N59" s="99">
        <f>F59+G59-K59</f>
        <v>0</v>
      </c>
      <c r="O59" s="50"/>
      <c r="P59" s="50" t="s">
        <v>326</v>
      </c>
      <c r="Q59" s="270" t="s">
        <v>422</v>
      </c>
      <c r="R59" s="109"/>
      <c r="S59" s="104">
        <v>890.6</v>
      </c>
      <c r="T59" s="129" t="s">
        <v>394</v>
      </c>
      <c r="U59" s="224" t="e">
        <f>VLOOKUP(A59,#REF!,21,0)</f>
        <v>#REF!</v>
      </c>
      <c r="V59" s="225" t="e">
        <f t="shared" si="32"/>
        <v>#REF!</v>
      </c>
      <c r="W59" s="129"/>
      <c r="X59" s="107">
        <f t="shared" si="34"/>
        <v>0</v>
      </c>
      <c r="Y59" s="107">
        <f t="shared" si="35"/>
        <v>0</v>
      </c>
      <c r="Z59" s="107">
        <f t="shared" si="36"/>
        <v>0</v>
      </c>
      <c r="AA59" s="107">
        <f t="shared" si="37"/>
        <v>1</v>
      </c>
      <c r="AB59" s="107">
        <f t="shared" si="38"/>
        <v>0</v>
      </c>
      <c r="AC59" s="107">
        <f t="shared" si="39"/>
        <v>0</v>
      </c>
      <c r="AD59" s="107">
        <f t="shared" si="40"/>
        <v>0</v>
      </c>
      <c r="AF59" s="107">
        <f t="shared" si="33"/>
        <v>0</v>
      </c>
      <c r="AG59" s="107">
        <f t="shared" si="41"/>
        <v>0</v>
      </c>
      <c r="AH59" s="107">
        <f t="shared" si="42"/>
        <v>0</v>
      </c>
      <c r="AI59" s="107">
        <f t="shared" si="43"/>
        <v>0</v>
      </c>
      <c r="AJ59" s="107">
        <f t="shared" si="44"/>
        <v>0</v>
      </c>
      <c r="AK59" s="107">
        <f t="shared" si="45"/>
        <v>0</v>
      </c>
      <c r="AL59" s="107">
        <f t="shared" si="46"/>
        <v>0</v>
      </c>
    </row>
    <row r="60" spans="1:38" ht="15.6">
      <c r="A60" s="41" t="str">
        <f t="shared" si="31"/>
        <v>17..225</v>
      </c>
      <c r="B60" s="223">
        <f>IF(C60&lt;&gt;"",SUBTOTAL(103,$C$13:C60),"")</f>
        <v>48</v>
      </c>
      <c r="C60" s="51" t="s">
        <v>426</v>
      </c>
      <c r="D60" s="47" t="s">
        <v>179</v>
      </c>
      <c r="E60" s="48" t="s">
        <v>44</v>
      </c>
      <c r="F60" s="49">
        <v>443</v>
      </c>
      <c r="G60" s="49">
        <v>0</v>
      </c>
      <c r="H60" s="49">
        <v>443</v>
      </c>
      <c r="I60" s="47" t="s">
        <v>65</v>
      </c>
      <c r="J60" s="158">
        <v>225</v>
      </c>
      <c r="K60" s="91">
        <v>443</v>
      </c>
      <c r="L60" s="50" t="s">
        <v>44</v>
      </c>
      <c r="M60" s="50" t="s">
        <v>342</v>
      </c>
      <c r="N60" s="99">
        <f>F60+G60-K60</f>
        <v>0</v>
      </c>
      <c r="O60" s="50"/>
      <c r="P60" s="50" t="s">
        <v>326</v>
      </c>
      <c r="Q60" s="270" t="s">
        <v>422</v>
      </c>
      <c r="R60" s="109"/>
      <c r="S60" s="104">
        <v>443</v>
      </c>
      <c r="T60" s="129" t="s">
        <v>394</v>
      </c>
      <c r="U60" s="224" t="e">
        <f>VLOOKUP(A60,#REF!,21,0)</f>
        <v>#REF!</v>
      </c>
      <c r="V60" s="225" t="e">
        <f t="shared" si="32"/>
        <v>#REF!</v>
      </c>
      <c r="W60" s="129"/>
      <c r="X60" s="107">
        <f t="shared" si="34"/>
        <v>0</v>
      </c>
      <c r="Y60" s="107">
        <f t="shared" si="35"/>
        <v>0</v>
      </c>
      <c r="Z60" s="107">
        <f t="shared" si="36"/>
        <v>1</v>
      </c>
      <c r="AA60" s="107">
        <f t="shared" si="37"/>
        <v>0</v>
      </c>
      <c r="AB60" s="107">
        <f t="shared" si="38"/>
        <v>0</v>
      </c>
      <c r="AC60" s="107">
        <f t="shared" si="39"/>
        <v>0</v>
      </c>
      <c r="AD60" s="107">
        <f t="shared" si="40"/>
        <v>0</v>
      </c>
      <c r="AF60" s="107">
        <f t="shared" si="33"/>
        <v>0</v>
      </c>
      <c r="AG60" s="107">
        <f t="shared" si="41"/>
        <v>0</v>
      </c>
      <c r="AH60" s="107">
        <f t="shared" si="42"/>
        <v>0</v>
      </c>
      <c r="AI60" s="107">
        <f t="shared" si="43"/>
        <v>0</v>
      </c>
      <c r="AJ60" s="107">
        <f t="shared" si="44"/>
        <v>0</v>
      </c>
      <c r="AK60" s="107">
        <f t="shared" si="45"/>
        <v>0</v>
      </c>
      <c r="AL60" s="107">
        <f t="shared" si="46"/>
        <v>0</v>
      </c>
    </row>
    <row r="61" spans="1:38" ht="15.6">
      <c r="A61" s="41" t="str">
        <f t="shared" si="31"/>
        <v>17..226</v>
      </c>
      <c r="B61" s="223">
        <f>IF(C61&lt;&gt;"",SUBTOTAL(103,$C$13:C61),"")</f>
        <v>49</v>
      </c>
      <c r="C61" s="51" t="s">
        <v>452</v>
      </c>
      <c r="D61" s="47" t="s">
        <v>180</v>
      </c>
      <c r="E61" s="48" t="s">
        <v>47</v>
      </c>
      <c r="F61" s="49">
        <v>64</v>
      </c>
      <c r="G61" s="49">
        <v>0</v>
      </c>
      <c r="H61" s="49">
        <v>64</v>
      </c>
      <c r="I61" s="47" t="s">
        <v>65</v>
      </c>
      <c r="J61" s="158" t="s">
        <v>180</v>
      </c>
      <c r="K61" s="99">
        <v>64</v>
      </c>
      <c r="L61" s="50" t="s">
        <v>47</v>
      </c>
      <c r="M61" s="50" t="s">
        <v>397</v>
      </c>
      <c r="N61" s="99"/>
      <c r="O61" s="50"/>
      <c r="P61" s="50"/>
      <c r="Q61" s="270" t="s">
        <v>422</v>
      </c>
      <c r="R61" s="109"/>
      <c r="S61" s="104">
        <v>64</v>
      </c>
      <c r="T61" s="129"/>
      <c r="U61" s="224" t="e">
        <f>VLOOKUP(A61,#REF!,21,0)</f>
        <v>#REF!</v>
      </c>
      <c r="V61" s="225" t="e">
        <f t="shared" si="32"/>
        <v>#REF!</v>
      </c>
      <c r="W61" s="129"/>
      <c r="X61" s="107">
        <f t="shared" si="34"/>
        <v>1</v>
      </c>
      <c r="Y61" s="107">
        <f t="shared" si="35"/>
        <v>0</v>
      </c>
      <c r="Z61" s="107">
        <f t="shared" si="36"/>
        <v>0</v>
      </c>
      <c r="AA61" s="107">
        <f t="shared" si="37"/>
        <v>0</v>
      </c>
      <c r="AB61" s="107">
        <f t="shared" si="38"/>
        <v>0</v>
      </c>
      <c r="AC61" s="107">
        <f t="shared" si="39"/>
        <v>0</v>
      </c>
      <c r="AD61" s="107">
        <f t="shared" si="40"/>
        <v>0</v>
      </c>
      <c r="AF61" s="107">
        <f t="shared" si="33"/>
        <v>0</v>
      </c>
      <c r="AG61" s="107">
        <f t="shared" si="41"/>
        <v>0</v>
      </c>
      <c r="AH61" s="107">
        <f t="shared" si="42"/>
        <v>0</v>
      </c>
      <c r="AI61" s="107">
        <f t="shared" si="43"/>
        <v>0</v>
      </c>
      <c r="AJ61" s="107">
        <f t="shared" si="44"/>
        <v>0</v>
      </c>
      <c r="AK61" s="107">
        <f t="shared" si="45"/>
        <v>0</v>
      </c>
      <c r="AL61" s="107">
        <f t="shared" si="46"/>
        <v>0</v>
      </c>
    </row>
    <row r="62" spans="1:38" ht="15.6">
      <c r="A62" s="41" t="str">
        <f t="shared" si="31"/>
        <v>17..228</v>
      </c>
      <c r="B62" s="223">
        <f>IF(C62&lt;&gt;"",SUBTOTAL(103,$C$13:C62),"")</f>
        <v>50</v>
      </c>
      <c r="C62" s="51" t="s">
        <v>452</v>
      </c>
      <c r="D62" s="47" t="s">
        <v>182</v>
      </c>
      <c r="E62" s="48" t="s">
        <v>44</v>
      </c>
      <c r="F62" s="49">
        <v>167</v>
      </c>
      <c r="G62" s="49">
        <v>0</v>
      </c>
      <c r="H62" s="49">
        <v>83.5</v>
      </c>
      <c r="I62" s="47" t="s">
        <v>65</v>
      </c>
      <c r="J62" s="158" t="s">
        <v>182</v>
      </c>
      <c r="K62" s="99">
        <v>167</v>
      </c>
      <c r="L62" s="50" t="s">
        <v>44</v>
      </c>
      <c r="M62" s="50" t="s">
        <v>388</v>
      </c>
      <c r="N62" s="99"/>
      <c r="O62" s="50"/>
      <c r="P62" s="50"/>
      <c r="Q62" s="270" t="s">
        <v>422</v>
      </c>
      <c r="R62" s="109"/>
      <c r="S62" s="104">
        <v>83.5</v>
      </c>
      <c r="T62" s="129"/>
      <c r="U62" s="224" t="e">
        <f>VLOOKUP(A62,#REF!,21,0)</f>
        <v>#REF!</v>
      </c>
      <c r="V62" s="225" t="e">
        <f t="shared" si="32"/>
        <v>#REF!</v>
      </c>
      <c r="W62" s="129"/>
      <c r="X62" s="107">
        <f t="shared" si="34"/>
        <v>0</v>
      </c>
      <c r="Y62" s="107">
        <f t="shared" si="35"/>
        <v>1</v>
      </c>
      <c r="Z62" s="107">
        <f t="shared" si="36"/>
        <v>0</v>
      </c>
      <c r="AA62" s="107">
        <f t="shared" si="37"/>
        <v>0</v>
      </c>
      <c r="AB62" s="107">
        <f t="shared" si="38"/>
        <v>0</v>
      </c>
      <c r="AC62" s="107">
        <f t="shared" si="39"/>
        <v>0</v>
      </c>
      <c r="AD62" s="107">
        <f t="shared" si="40"/>
        <v>0</v>
      </c>
      <c r="AF62" s="107">
        <f t="shared" si="33"/>
        <v>0</v>
      </c>
      <c r="AG62" s="107">
        <f t="shared" si="41"/>
        <v>0</v>
      </c>
      <c r="AH62" s="107">
        <f t="shared" si="42"/>
        <v>0</v>
      </c>
      <c r="AI62" s="107">
        <f t="shared" si="43"/>
        <v>0</v>
      </c>
      <c r="AJ62" s="107">
        <f t="shared" si="44"/>
        <v>0</v>
      </c>
      <c r="AK62" s="107">
        <f t="shared" si="45"/>
        <v>0</v>
      </c>
      <c r="AL62" s="107">
        <f t="shared" si="46"/>
        <v>0</v>
      </c>
    </row>
    <row r="63" spans="1:38" ht="15.6">
      <c r="A63" s="41" t="str">
        <f t="shared" si="31"/>
        <v>17..262</v>
      </c>
      <c r="B63" s="223">
        <f>IF(C63&lt;&gt;"",SUBTOTAL(103,$C$13:C63),"")</f>
        <v>51</v>
      </c>
      <c r="C63" s="51" t="s">
        <v>452</v>
      </c>
      <c r="D63" s="47" t="s">
        <v>187</v>
      </c>
      <c r="E63" s="48" t="s">
        <v>47</v>
      </c>
      <c r="F63" s="49">
        <v>48</v>
      </c>
      <c r="G63" s="49">
        <v>0</v>
      </c>
      <c r="H63" s="49">
        <v>48</v>
      </c>
      <c r="I63" s="47" t="s">
        <v>65</v>
      </c>
      <c r="J63" s="158" t="s">
        <v>187</v>
      </c>
      <c r="K63" s="99">
        <v>48</v>
      </c>
      <c r="L63" s="50" t="s">
        <v>47</v>
      </c>
      <c r="M63" s="50" t="s">
        <v>397</v>
      </c>
      <c r="N63" s="99"/>
      <c r="O63" s="50"/>
      <c r="P63" s="50"/>
      <c r="Q63" s="270" t="s">
        <v>422</v>
      </c>
      <c r="R63" s="109"/>
      <c r="S63" s="104">
        <v>48</v>
      </c>
      <c r="T63" s="129"/>
      <c r="U63" s="224" t="e">
        <f>VLOOKUP(A63,#REF!,21,0)</f>
        <v>#REF!</v>
      </c>
      <c r="V63" s="225" t="e">
        <f t="shared" si="32"/>
        <v>#REF!</v>
      </c>
      <c r="W63" s="129"/>
      <c r="X63" s="107">
        <f t="shared" si="34"/>
        <v>1</v>
      </c>
      <c r="Y63" s="107">
        <f t="shared" si="35"/>
        <v>0</v>
      </c>
      <c r="Z63" s="107">
        <f t="shared" si="36"/>
        <v>0</v>
      </c>
      <c r="AA63" s="107">
        <f t="shared" si="37"/>
        <v>0</v>
      </c>
      <c r="AB63" s="107">
        <f t="shared" si="38"/>
        <v>0</v>
      </c>
      <c r="AC63" s="107">
        <f t="shared" si="39"/>
        <v>0</v>
      </c>
      <c r="AD63" s="107">
        <f t="shared" si="40"/>
        <v>0</v>
      </c>
      <c r="AF63" s="107">
        <f t="shared" si="33"/>
        <v>0</v>
      </c>
      <c r="AG63" s="107">
        <f t="shared" si="41"/>
        <v>0</v>
      </c>
      <c r="AH63" s="107">
        <f t="shared" si="42"/>
        <v>0</v>
      </c>
      <c r="AI63" s="107">
        <f t="shared" si="43"/>
        <v>0</v>
      </c>
      <c r="AJ63" s="107">
        <f t="shared" si="44"/>
        <v>0</v>
      </c>
      <c r="AK63" s="107">
        <f t="shared" si="45"/>
        <v>0</v>
      </c>
      <c r="AL63" s="107">
        <f t="shared" si="46"/>
        <v>0</v>
      </c>
    </row>
    <row r="64" spans="1:38" ht="15.6">
      <c r="A64" s="41" t="str">
        <f t="shared" si="31"/>
        <v>17..263</v>
      </c>
      <c r="B64" s="223">
        <f>IF(C64&lt;&gt;"",SUBTOTAL(103,$C$13:C64),"")</f>
        <v>52</v>
      </c>
      <c r="C64" s="51" t="s">
        <v>452</v>
      </c>
      <c r="D64" s="47" t="s">
        <v>188</v>
      </c>
      <c r="E64" s="48" t="s">
        <v>47</v>
      </c>
      <c r="F64" s="49">
        <v>39</v>
      </c>
      <c r="G64" s="49">
        <v>0</v>
      </c>
      <c r="H64" s="49">
        <v>39</v>
      </c>
      <c r="I64" s="47" t="s">
        <v>65</v>
      </c>
      <c r="J64" s="158" t="s">
        <v>188</v>
      </c>
      <c r="K64" s="99">
        <v>39</v>
      </c>
      <c r="L64" s="50" t="s">
        <v>47</v>
      </c>
      <c r="M64" s="50" t="s">
        <v>397</v>
      </c>
      <c r="N64" s="99"/>
      <c r="O64" s="50"/>
      <c r="P64" s="50"/>
      <c r="Q64" s="270" t="s">
        <v>422</v>
      </c>
      <c r="R64" s="109"/>
      <c r="S64" s="104">
        <v>39</v>
      </c>
      <c r="T64" s="129"/>
      <c r="U64" s="224" t="e">
        <f>VLOOKUP(A64,#REF!,21,0)</f>
        <v>#REF!</v>
      </c>
      <c r="V64" s="225" t="e">
        <f t="shared" si="32"/>
        <v>#REF!</v>
      </c>
      <c r="W64" s="129"/>
      <c r="X64" s="107">
        <f t="shared" si="34"/>
        <v>1</v>
      </c>
      <c r="Y64" s="107">
        <f t="shared" si="35"/>
        <v>0</v>
      </c>
      <c r="Z64" s="107">
        <f t="shared" si="36"/>
        <v>0</v>
      </c>
      <c r="AA64" s="107">
        <f t="shared" si="37"/>
        <v>0</v>
      </c>
      <c r="AB64" s="107">
        <f t="shared" si="38"/>
        <v>0</v>
      </c>
      <c r="AC64" s="107">
        <f t="shared" si="39"/>
        <v>0</v>
      </c>
      <c r="AD64" s="107">
        <f t="shared" si="40"/>
        <v>0</v>
      </c>
      <c r="AF64" s="107">
        <f t="shared" si="33"/>
        <v>0</v>
      </c>
      <c r="AG64" s="107">
        <f t="shared" si="41"/>
        <v>0</v>
      </c>
      <c r="AH64" s="107">
        <f t="shared" si="42"/>
        <v>0</v>
      </c>
      <c r="AI64" s="107">
        <f t="shared" si="43"/>
        <v>0</v>
      </c>
      <c r="AJ64" s="107">
        <f t="shared" si="44"/>
        <v>0</v>
      </c>
      <c r="AK64" s="107">
        <f t="shared" si="45"/>
        <v>0</v>
      </c>
      <c r="AL64" s="107">
        <f t="shared" si="46"/>
        <v>0</v>
      </c>
    </row>
    <row r="65" spans="1:782 1038:1806 2062:2830 3086:3854 4110:4878 5134:5902 6158:6926 7182:7950 8206:8974 9230:9998 10254:11022 11278:12046 12302:13070 13326:14094 14350:15118 15374:16142" ht="15.6">
      <c r="A65" s="41" t="str">
        <f t="shared" si="31"/>
        <v>17..265</v>
      </c>
      <c r="B65" s="223">
        <f>IF(C65&lt;&gt;"",SUBTOTAL(103,$C$13:C65),"")</f>
        <v>53</v>
      </c>
      <c r="C65" s="51" t="s">
        <v>452</v>
      </c>
      <c r="D65" s="47" t="s">
        <v>190</v>
      </c>
      <c r="E65" s="48" t="s">
        <v>40</v>
      </c>
      <c r="F65" s="49">
        <v>1248</v>
      </c>
      <c r="G65" s="49">
        <v>0</v>
      </c>
      <c r="H65" s="49">
        <v>922.4</v>
      </c>
      <c r="I65" s="47" t="s">
        <v>65</v>
      </c>
      <c r="J65" s="158" t="s">
        <v>190</v>
      </c>
      <c r="K65" s="99">
        <v>1248</v>
      </c>
      <c r="L65" s="50" t="s">
        <v>40</v>
      </c>
      <c r="M65" s="50" t="s">
        <v>397</v>
      </c>
      <c r="N65" s="99"/>
      <c r="O65" s="50"/>
      <c r="P65" s="50"/>
      <c r="Q65" s="270" t="s">
        <v>422</v>
      </c>
      <c r="R65" s="109"/>
      <c r="S65" s="104">
        <v>922.4</v>
      </c>
      <c r="T65" s="129"/>
      <c r="U65" s="224" t="e">
        <f>VLOOKUP(A65,#REF!,21,0)</f>
        <v>#REF!</v>
      </c>
      <c r="V65" s="225" t="e">
        <f t="shared" si="32"/>
        <v>#REF!</v>
      </c>
      <c r="W65" s="129"/>
      <c r="X65" s="107">
        <f t="shared" si="34"/>
        <v>0</v>
      </c>
      <c r="Y65" s="107">
        <f t="shared" si="35"/>
        <v>0</v>
      </c>
      <c r="Z65" s="107">
        <f t="shared" si="36"/>
        <v>0</v>
      </c>
      <c r="AA65" s="107">
        <f t="shared" si="37"/>
        <v>0</v>
      </c>
      <c r="AB65" s="107">
        <f t="shared" si="38"/>
        <v>1</v>
      </c>
      <c r="AC65" s="107">
        <f t="shared" si="39"/>
        <v>0</v>
      </c>
      <c r="AD65" s="107">
        <f t="shared" si="40"/>
        <v>0</v>
      </c>
      <c r="AF65" s="107">
        <f t="shared" si="33"/>
        <v>0</v>
      </c>
      <c r="AG65" s="107">
        <f t="shared" si="41"/>
        <v>0</v>
      </c>
      <c r="AH65" s="107">
        <f t="shared" si="42"/>
        <v>0</v>
      </c>
      <c r="AI65" s="107">
        <f t="shared" si="43"/>
        <v>0</v>
      </c>
      <c r="AJ65" s="107">
        <f t="shared" si="44"/>
        <v>0</v>
      </c>
      <c r="AK65" s="107">
        <f t="shared" si="45"/>
        <v>0</v>
      </c>
      <c r="AL65" s="107">
        <f t="shared" si="46"/>
        <v>0</v>
      </c>
    </row>
    <row r="66" spans="1:782 1038:1806 2062:2830 3086:3854 4110:4878 5134:5902 6158:6926 7182:7950 8206:8974 9230:9998 10254:11022 11278:12046 12302:13070 13326:14094 14350:15118 15374:16142" ht="15.6">
      <c r="A66" s="41" t="str">
        <f t="shared" si="31"/>
        <v>17..267</v>
      </c>
      <c r="B66" s="223">
        <f>IF(C66&lt;&gt;"",SUBTOTAL(103,$C$13:C66),"")</f>
        <v>54</v>
      </c>
      <c r="C66" s="51" t="s">
        <v>452</v>
      </c>
      <c r="D66" s="47" t="s">
        <v>191</v>
      </c>
      <c r="E66" s="48" t="s">
        <v>47</v>
      </c>
      <c r="F66" s="49">
        <v>14</v>
      </c>
      <c r="G66" s="49">
        <v>0</v>
      </c>
      <c r="H66" s="49">
        <v>0</v>
      </c>
      <c r="I66" s="47" t="s">
        <v>65</v>
      </c>
      <c r="J66" s="158" t="s">
        <v>191</v>
      </c>
      <c r="K66" s="99">
        <v>14</v>
      </c>
      <c r="L66" s="50" t="s">
        <v>47</v>
      </c>
      <c r="M66" s="50" t="s">
        <v>397</v>
      </c>
      <c r="N66" s="99"/>
      <c r="O66" s="50"/>
      <c r="P66" s="50"/>
      <c r="Q66" s="270">
        <v>0</v>
      </c>
      <c r="R66" s="109"/>
      <c r="S66" s="104">
        <v>0</v>
      </c>
      <c r="T66" s="129"/>
      <c r="U66" s="224" t="e">
        <f>VLOOKUP(A66,#REF!,21,0)</f>
        <v>#REF!</v>
      </c>
      <c r="V66" s="225" t="e">
        <f t="shared" si="32"/>
        <v>#REF!</v>
      </c>
      <c r="W66" s="129"/>
      <c r="X66" s="107">
        <f t="shared" si="34"/>
        <v>1</v>
      </c>
      <c r="Y66" s="107">
        <f t="shared" si="35"/>
        <v>0</v>
      </c>
      <c r="Z66" s="107">
        <f t="shared" si="36"/>
        <v>0</v>
      </c>
      <c r="AA66" s="107">
        <f t="shared" si="37"/>
        <v>0</v>
      </c>
      <c r="AB66" s="107">
        <f t="shared" si="38"/>
        <v>0</v>
      </c>
      <c r="AC66" s="107">
        <f t="shared" si="39"/>
        <v>0</v>
      </c>
      <c r="AD66" s="107">
        <f t="shared" si="40"/>
        <v>0</v>
      </c>
      <c r="AF66" s="107">
        <f t="shared" si="33"/>
        <v>0</v>
      </c>
      <c r="AG66" s="107">
        <f t="shared" si="41"/>
        <v>0</v>
      </c>
      <c r="AH66" s="107">
        <f t="shared" si="42"/>
        <v>0</v>
      </c>
      <c r="AI66" s="107">
        <f t="shared" si="43"/>
        <v>0</v>
      </c>
      <c r="AJ66" s="107">
        <f t="shared" si="44"/>
        <v>0</v>
      </c>
      <c r="AK66" s="107">
        <f t="shared" si="45"/>
        <v>0</v>
      </c>
      <c r="AL66" s="107">
        <f t="shared" si="46"/>
        <v>0</v>
      </c>
    </row>
    <row r="67" spans="1:782 1038:1806 2062:2830 3086:3854 4110:4878 5134:5902 6158:6926 7182:7950 8206:8974 9230:9998 10254:11022 11278:12046 12302:13070 13326:14094 14350:15118 15374:16142" ht="15.6">
      <c r="A67" s="41" t="str">
        <f t="shared" si="31"/>
        <v>17..269</v>
      </c>
      <c r="B67" s="223">
        <f>IF(C67&lt;&gt;"",SUBTOTAL(103,$C$13:C67),"")</f>
        <v>55</v>
      </c>
      <c r="C67" s="51" t="s">
        <v>452</v>
      </c>
      <c r="D67" s="47" t="s">
        <v>192</v>
      </c>
      <c r="E67" s="48" t="s">
        <v>44</v>
      </c>
      <c r="F67" s="49">
        <v>520</v>
      </c>
      <c r="G67" s="49">
        <v>0</v>
      </c>
      <c r="H67" s="49">
        <v>29.4</v>
      </c>
      <c r="I67" s="47" t="s">
        <v>65</v>
      </c>
      <c r="J67" s="158" t="s">
        <v>192</v>
      </c>
      <c r="K67" s="99">
        <v>520</v>
      </c>
      <c r="L67" s="50" t="s">
        <v>44</v>
      </c>
      <c r="M67" s="88" t="s">
        <v>389</v>
      </c>
      <c r="N67" s="99"/>
      <c r="O67" s="50"/>
      <c r="P67" s="50"/>
      <c r="Q67" s="270" t="s">
        <v>422</v>
      </c>
      <c r="R67" s="109"/>
      <c r="S67" s="104">
        <v>29.4</v>
      </c>
      <c r="T67" s="129"/>
      <c r="U67" s="224" t="e">
        <f>VLOOKUP(A67,#REF!,21,0)</f>
        <v>#REF!</v>
      </c>
      <c r="V67" s="225" t="e">
        <f t="shared" si="32"/>
        <v>#REF!</v>
      </c>
      <c r="W67" s="129"/>
      <c r="X67" s="107">
        <f t="shared" si="34"/>
        <v>0</v>
      </c>
      <c r="Y67" s="107">
        <f t="shared" si="35"/>
        <v>0</v>
      </c>
      <c r="Z67" s="107">
        <f t="shared" si="36"/>
        <v>0</v>
      </c>
      <c r="AA67" s="107">
        <f t="shared" si="37"/>
        <v>1</v>
      </c>
      <c r="AB67" s="107">
        <f t="shared" si="38"/>
        <v>0</v>
      </c>
      <c r="AC67" s="107">
        <f t="shared" si="39"/>
        <v>0</v>
      </c>
      <c r="AD67" s="107">
        <f t="shared" si="40"/>
        <v>0</v>
      </c>
      <c r="AF67" s="107">
        <f t="shared" si="33"/>
        <v>0</v>
      </c>
      <c r="AG67" s="107">
        <f t="shared" si="41"/>
        <v>0</v>
      </c>
      <c r="AH67" s="107">
        <f t="shared" si="42"/>
        <v>0</v>
      </c>
      <c r="AI67" s="107">
        <f t="shared" si="43"/>
        <v>0</v>
      </c>
      <c r="AJ67" s="107">
        <f t="shared" si="44"/>
        <v>0</v>
      </c>
      <c r="AK67" s="107">
        <f t="shared" si="45"/>
        <v>0</v>
      </c>
      <c r="AL67" s="107">
        <f t="shared" si="46"/>
        <v>0</v>
      </c>
    </row>
    <row r="68" spans="1:782 1038:1806 2062:2830 3086:3854 4110:4878 5134:5902 6158:6926 7182:7950 8206:8974 9230:9998 10254:11022 11278:12046 12302:13070 13326:14094 14350:15118 15374:16142" ht="15.6">
      <c r="A68" s="41" t="str">
        <f t="shared" si="31"/>
        <v>17..287</v>
      </c>
      <c r="B68" s="223">
        <f>IF(C68&lt;&gt;"",SUBTOTAL(103,$C$13:C68),"")</f>
        <v>56</v>
      </c>
      <c r="C68" s="51" t="s">
        <v>452</v>
      </c>
      <c r="D68" s="47" t="s">
        <v>195</v>
      </c>
      <c r="E68" s="48" t="s">
        <v>44</v>
      </c>
      <c r="F68" s="49">
        <v>417</v>
      </c>
      <c r="G68" s="49">
        <v>0</v>
      </c>
      <c r="H68" s="49">
        <v>417</v>
      </c>
      <c r="I68" s="47" t="s">
        <v>65</v>
      </c>
      <c r="J68" s="158" t="s">
        <v>195</v>
      </c>
      <c r="K68" s="99">
        <v>417</v>
      </c>
      <c r="L68" s="50" t="s">
        <v>44</v>
      </c>
      <c r="M68" s="50" t="s">
        <v>388</v>
      </c>
      <c r="N68" s="99"/>
      <c r="O68" s="50"/>
      <c r="P68" s="50"/>
      <c r="Q68" s="270" t="s">
        <v>422</v>
      </c>
      <c r="R68" s="109"/>
      <c r="S68" s="104">
        <v>417</v>
      </c>
      <c r="T68" s="129"/>
      <c r="U68" s="224" t="e">
        <f>VLOOKUP(A68,#REF!,21,0)</f>
        <v>#REF!</v>
      </c>
      <c r="V68" s="225" t="e">
        <f t="shared" si="32"/>
        <v>#REF!</v>
      </c>
      <c r="W68" s="129"/>
      <c r="X68" s="107">
        <f t="shared" si="34"/>
        <v>0</v>
      </c>
      <c r="Y68" s="107">
        <f t="shared" si="35"/>
        <v>0</v>
      </c>
      <c r="Z68" s="107">
        <f t="shared" si="36"/>
        <v>1</v>
      </c>
      <c r="AA68" s="107">
        <f t="shared" si="37"/>
        <v>0</v>
      </c>
      <c r="AB68" s="107">
        <f t="shared" si="38"/>
        <v>0</v>
      </c>
      <c r="AC68" s="107">
        <f t="shared" si="39"/>
        <v>0</v>
      </c>
      <c r="AD68" s="107">
        <f t="shared" si="40"/>
        <v>0</v>
      </c>
      <c r="AF68" s="107">
        <f t="shared" si="33"/>
        <v>0</v>
      </c>
      <c r="AG68" s="107">
        <f t="shared" si="41"/>
        <v>0</v>
      </c>
      <c r="AH68" s="107">
        <f t="shared" si="42"/>
        <v>0</v>
      </c>
      <c r="AI68" s="107">
        <f t="shared" si="43"/>
        <v>0</v>
      </c>
      <c r="AJ68" s="107">
        <f t="shared" si="44"/>
        <v>0</v>
      </c>
      <c r="AK68" s="107">
        <f t="shared" si="45"/>
        <v>0</v>
      </c>
      <c r="AL68" s="107">
        <f t="shared" si="46"/>
        <v>0</v>
      </c>
    </row>
    <row r="69" spans="1:782 1038:1806 2062:2830 3086:3854 4110:4878 5134:5902 6158:6926 7182:7950 8206:8974 9230:9998 10254:11022 11278:12046 12302:13070 13326:14094 14350:15118 15374:16142" ht="15.6">
      <c r="A69" s="41" t="str">
        <f t="shared" si="31"/>
        <v>17..288</v>
      </c>
      <c r="B69" s="223">
        <f>IF(C69&lt;&gt;"",SUBTOTAL(103,$C$13:C69),"")</f>
        <v>57</v>
      </c>
      <c r="C69" s="51" t="s">
        <v>452</v>
      </c>
      <c r="D69" s="47" t="s">
        <v>196</v>
      </c>
      <c r="E69" s="48" t="s">
        <v>47</v>
      </c>
      <c r="F69" s="49">
        <v>92</v>
      </c>
      <c r="G69" s="49">
        <v>0</v>
      </c>
      <c r="H69" s="49">
        <v>63.8</v>
      </c>
      <c r="I69" s="47" t="s">
        <v>65</v>
      </c>
      <c r="J69" s="158" t="s">
        <v>196</v>
      </c>
      <c r="K69" s="99">
        <v>92</v>
      </c>
      <c r="L69" s="50" t="s">
        <v>47</v>
      </c>
      <c r="M69" s="50" t="s">
        <v>397</v>
      </c>
      <c r="N69" s="99"/>
      <c r="O69" s="50"/>
      <c r="P69" s="50"/>
      <c r="Q69" s="270" t="s">
        <v>422</v>
      </c>
      <c r="R69" s="109"/>
      <c r="S69" s="104">
        <v>63.8</v>
      </c>
      <c r="T69" s="129"/>
      <c r="U69" s="224" t="e">
        <f>VLOOKUP(A69,#REF!,21,0)</f>
        <v>#REF!</v>
      </c>
      <c r="V69" s="225" t="e">
        <f t="shared" si="32"/>
        <v>#REF!</v>
      </c>
      <c r="W69" s="129"/>
      <c r="X69" s="107">
        <f t="shared" si="34"/>
        <v>1</v>
      </c>
      <c r="Y69" s="107">
        <f t="shared" si="35"/>
        <v>0</v>
      </c>
      <c r="Z69" s="107">
        <f t="shared" si="36"/>
        <v>0</v>
      </c>
      <c r="AA69" s="107">
        <f t="shared" si="37"/>
        <v>0</v>
      </c>
      <c r="AB69" s="107">
        <f t="shared" si="38"/>
        <v>0</v>
      </c>
      <c r="AC69" s="107">
        <f t="shared" si="39"/>
        <v>0</v>
      </c>
      <c r="AD69" s="107">
        <f t="shared" si="40"/>
        <v>0</v>
      </c>
      <c r="AF69" s="107">
        <f t="shared" si="33"/>
        <v>0</v>
      </c>
      <c r="AG69" s="107">
        <f t="shared" si="41"/>
        <v>0</v>
      </c>
      <c r="AH69" s="107">
        <f t="shared" si="42"/>
        <v>0</v>
      </c>
      <c r="AI69" s="107">
        <f t="shared" si="43"/>
        <v>0</v>
      </c>
      <c r="AJ69" s="107">
        <f t="shared" si="44"/>
        <v>0</v>
      </c>
      <c r="AK69" s="107">
        <f t="shared" si="45"/>
        <v>0</v>
      </c>
      <c r="AL69" s="107">
        <f t="shared" si="46"/>
        <v>0</v>
      </c>
    </row>
    <row r="70" spans="1:782 1038:1806 2062:2830 3086:3854 4110:4878 5134:5902 6158:6926 7182:7950 8206:8974 9230:9998 10254:11022 11278:12046 12302:13070 13326:14094 14350:15118 15374:16142" ht="15.6">
      <c r="A70" s="41" t="str">
        <f t="shared" si="31"/>
        <v>17..321</v>
      </c>
      <c r="B70" s="223">
        <f>IF(C70&lt;&gt;"",SUBTOTAL(103,$C$13:C70),"")</f>
        <v>58</v>
      </c>
      <c r="C70" s="51" t="s">
        <v>452</v>
      </c>
      <c r="D70" s="47" t="s">
        <v>198</v>
      </c>
      <c r="E70" s="48" t="s">
        <v>40</v>
      </c>
      <c r="F70" s="49">
        <v>53</v>
      </c>
      <c r="G70" s="49">
        <v>0</v>
      </c>
      <c r="H70" s="49">
        <v>53</v>
      </c>
      <c r="I70" s="47" t="s">
        <v>65</v>
      </c>
      <c r="J70" s="158" t="s">
        <v>198</v>
      </c>
      <c r="K70" s="99">
        <v>53</v>
      </c>
      <c r="L70" s="50" t="s">
        <v>40</v>
      </c>
      <c r="M70" s="50" t="s">
        <v>397</v>
      </c>
      <c r="N70" s="99"/>
      <c r="O70" s="50"/>
      <c r="P70" s="50"/>
      <c r="Q70" s="270" t="s">
        <v>422</v>
      </c>
      <c r="R70" s="109"/>
      <c r="S70" s="104">
        <v>53</v>
      </c>
      <c r="T70" s="129"/>
      <c r="U70" s="224" t="e">
        <f>VLOOKUP(A70,#REF!,21,0)</f>
        <v>#REF!</v>
      </c>
      <c r="V70" s="225" t="e">
        <f t="shared" si="32"/>
        <v>#REF!</v>
      </c>
      <c r="W70" s="129"/>
      <c r="X70" s="107">
        <f t="shared" si="34"/>
        <v>1</v>
      </c>
      <c r="Y70" s="107">
        <f t="shared" si="35"/>
        <v>0</v>
      </c>
      <c r="Z70" s="107">
        <f t="shared" si="36"/>
        <v>0</v>
      </c>
      <c r="AA70" s="107">
        <f t="shared" si="37"/>
        <v>0</v>
      </c>
      <c r="AB70" s="107">
        <f t="shared" si="38"/>
        <v>0</v>
      </c>
      <c r="AC70" s="107">
        <f t="shared" si="39"/>
        <v>0</v>
      </c>
      <c r="AD70" s="107">
        <f t="shared" si="40"/>
        <v>0</v>
      </c>
      <c r="AF70" s="107">
        <f t="shared" si="33"/>
        <v>0</v>
      </c>
      <c r="AG70" s="107">
        <f t="shared" si="41"/>
        <v>0</v>
      </c>
      <c r="AH70" s="107">
        <f t="shared" si="42"/>
        <v>0</v>
      </c>
      <c r="AI70" s="107">
        <f t="shared" si="43"/>
        <v>0</v>
      </c>
      <c r="AJ70" s="107">
        <f t="shared" si="44"/>
        <v>0</v>
      </c>
      <c r="AK70" s="107">
        <f t="shared" si="45"/>
        <v>0</v>
      </c>
      <c r="AL70" s="107">
        <f t="shared" si="46"/>
        <v>0</v>
      </c>
    </row>
    <row r="71" spans="1:782 1038:1806 2062:2830 3086:3854 4110:4878 5134:5902 6158:6926 7182:7950 8206:8974 9230:9998 10254:11022 11278:12046 12302:13070 13326:14094 14350:15118 15374:16142" ht="15.6">
      <c r="A71" s="41" t="str">
        <f t="shared" si="31"/>
        <v>17..349</v>
      </c>
      <c r="B71" s="223">
        <f>IF(C71&lt;&gt;"",SUBTOTAL(103,$C$13:C71),"")</f>
        <v>59</v>
      </c>
      <c r="C71" s="51" t="s">
        <v>452</v>
      </c>
      <c r="D71" s="47" t="s">
        <v>199</v>
      </c>
      <c r="E71" s="48" t="s">
        <v>44</v>
      </c>
      <c r="F71" s="49">
        <v>387</v>
      </c>
      <c r="G71" s="49">
        <v>0</v>
      </c>
      <c r="H71" s="49">
        <v>387</v>
      </c>
      <c r="I71" s="47" t="s">
        <v>65</v>
      </c>
      <c r="J71" s="158" t="s">
        <v>199</v>
      </c>
      <c r="K71" s="99">
        <v>387</v>
      </c>
      <c r="L71" s="50" t="s">
        <v>44</v>
      </c>
      <c r="M71" s="50" t="s">
        <v>388</v>
      </c>
      <c r="N71" s="99"/>
      <c r="O71" s="50"/>
      <c r="P71" s="50"/>
      <c r="Q71" s="270" t="s">
        <v>422</v>
      </c>
      <c r="R71" s="109"/>
      <c r="S71" s="104">
        <v>387</v>
      </c>
      <c r="T71" s="129"/>
      <c r="U71" s="224" t="e">
        <f>VLOOKUP(A71,#REF!,21,0)</f>
        <v>#REF!</v>
      </c>
      <c r="V71" s="225" t="e">
        <f t="shared" si="32"/>
        <v>#REF!</v>
      </c>
      <c r="W71" s="129"/>
      <c r="X71" s="107">
        <f t="shared" si="34"/>
        <v>0</v>
      </c>
      <c r="Y71" s="107">
        <f t="shared" si="35"/>
        <v>0</v>
      </c>
      <c r="Z71" s="107">
        <f t="shared" si="36"/>
        <v>1</v>
      </c>
      <c r="AA71" s="107">
        <f t="shared" si="37"/>
        <v>0</v>
      </c>
      <c r="AB71" s="107">
        <f t="shared" si="38"/>
        <v>0</v>
      </c>
      <c r="AC71" s="107">
        <f t="shared" si="39"/>
        <v>0</v>
      </c>
      <c r="AD71" s="107">
        <f t="shared" si="40"/>
        <v>0</v>
      </c>
      <c r="AF71" s="107">
        <f t="shared" si="33"/>
        <v>0</v>
      </c>
      <c r="AG71" s="107">
        <f t="shared" si="41"/>
        <v>0</v>
      </c>
      <c r="AH71" s="107">
        <f t="shared" si="42"/>
        <v>0</v>
      </c>
      <c r="AI71" s="107">
        <f t="shared" si="43"/>
        <v>0</v>
      </c>
      <c r="AJ71" s="107">
        <f t="shared" si="44"/>
        <v>0</v>
      </c>
      <c r="AK71" s="107">
        <f t="shared" si="45"/>
        <v>0</v>
      </c>
      <c r="AL71" s="107">
        <f t="shared" si="46"/>
        <v>0</v>
      </c>
    </row>
    <row r="72" spans="1:782 1038:1806 2062:2830 3086:3854 4110:4878 5134:5902 6158:6926 7182:7950 8206:8974 9230:9998 10254:11022 11278:12046 12302:13070 13326:14094 14350:15118 15374:16142" ht="15.6">
      <c r="A72" s="41" t="str">
        <f t="shared" si="31"/>
        <v>17..365</v>
      </c>
      <c r="B72" s="223">
        <f>IF(C72&lt;&gt;"",SUBTOTAL(103,$C$13:C72),"")</f>
        <v>60</v>
      </c>
      <c r="C72" s="51" t="s">
        <v>452</v>
      </c>
      <c r="D72" s="47" t="s">
        <v>201</v>
      </c>
      <c r="E72" s="48" t="s">
        <v>44</v>
      </c>
      <c r="F72" s="49">
        <v>275</v>
      </c>
      <c r="G72" s="49">
        <v>0</v>
      </c>
      <c r="H72" s="49">
        <v>275</v>
      </c>
      <c r="I72" s="47" t="s">
        <v>65</v>
      </c>
      <c r="J72" s="158" t="s">
        <v>201</v>
      </c>
      <c r="K72" s="99">
        <v>275</v>
      </c>
      <c r="L72" s="50" t="s">
        <v>44</v>
      </c>
      <c r="M72" s="50" t="s">
        <v>388</v>
      </c>
      <c r="N72" s="99"/>
      <c r="O72" s="50"/>
      <c r="P72" s="50" t="s">
        <v>335</v>
      </c>
      <c r="Q72" s="270" t="s">
        <v>422</v>
      </c>
      <c r="R72" s="109"/>
      <c r="S72" s="104">
        <v>275</v>
      </c>
      <c r="T72" s="129"/>
      <c r="U72" s="224" t="e">
        <f>VLOOKUP(A72,#REF!,21,0)</f>
        <v>#REF!</v>
      </c>
      <c r="V72" s="225" t="e">
        <f t="shared" si="32"/>
        <v>#REF!</v>
      </c>
      <c r="W72" s="129"/>
      <c r="X72" s="107">
        <f t="shared" si="34"/>
        <v>0</v>
      </c>
      <c r="Y72" s="107">
        <f t="shared" si="35"/>
        <v>1</v>
      </c>
      <c r="Z72" s="107">
        <f t="shared" si="36"/>
        <v>0</v>
      </c>
      <c r="AA72" s="107">
        <f t="shared" si="37"/>
        <v>0</v>
      </c>
      <c r="AB72" s="107">
        <f t="shared" si="38"/>
        <v>0</v>
      </c>
      <c r="AC72" s="107">
        <f t="shared" si="39"/>
        <v>0</v>
      </c>
      <c r="AD72" s="107">
        <f t="shared" si="40"/>
        <v>0</v>
      </c>
      <c r="AF72" s="107">
        <f t="shared" si="33"/>
        <v>0</v>
      </c>
      <c r="AG72" s="107">
        <f t="shared" si="41"/>
        <v>0</v>
      </c>
      <c r="AH72" s="107">
        <f t="shared" si="42"/>
        <v>0</v>
      </c>
      <c r="AI72" s="107">
        <f t="shared" si="43"/>
        <v>0</v>
      </c>
      <c r="AJ72" s="107">
        <f t="shared" si="44"/>
        <v>0</v>
      </c>
      <c r="AK72" s="107">
        <f t="shared" si="45"/>
        <v>0</v>
      </c>
      <c r="AL72" s="107">
        <f t="shared" si="46"/>
        <v>0</v>
      </c>
    </row>
    <row r="73" spans="1:782 1038:1806 2062:2830 3086:3854 4110:4878 5134:5902 6158:6926 7182:7950 8206:8974 9230:9998 10254:11022 11278:12046 12302:13070 13326:14094 14350:15118 15374:16142" ht="15.6">
      <c r="A73" s="41" t="str">
        <f t="shared" si="31"/>
        <v>17..366</v>
      </c>
      <c r="B73" s="223">
        <f>IF(C73&lt;&gt;"",SUBTOTAL(103,$C$13:C73),"")</f>
        <v>61</v>
      </c>
      <c r="C73" s="51" t="s">
        <v>452</v>
      </c>
      <c r="D73" s="47" t="s">
        <v>202</v>
      </c>
      <c r="E73" s="48" t="s">
        <v>44</v>
      </c>
      <c r="F73" s="49">
        <v>266</v>
      </c>
      <c r="G73" s="49">
        <v>0</v>
      </c>
      <c r="H73" s="49">
        <v>266</v>
      </c>
      <c r="I73" s="47" t="s">
        <v>65</v>
      </c>
      <c r="J73" s="158" t="s">
        <v>202</v>
      </c>
      <c r="K73" s="99">
        <v>266</v>
      </c>
      <c r="L73" s="50" t="s">
        <v>44</v>
      </c>
      <c r="M73" s="50" t="s">
        <v>388</v>
      </c>
      <c r="N73" s="99"/>
      <c r="O73" s="50"/>
      <c r="P73" s="50" t="s">
        <v>335</v>
      </c>
      <c r="Q73" s="270" t="s">
        <v>422</v>
      </c>
      <c r="R73" s="109"/>
      <c r="S73" s="104">
        <v>266</v>
      </c>
      <c r="T73" s="129"/>
      <c r="U73" s="224" t="e">
        <f>VLOOKUP(A73,#REF!,21,0)</f>
        <v>#REF!</v>
      </c>
      <c r="V73" s="225" t="e">
        <f t="shared" si="32"/>
        <v>#REF!</v>
      </c>
      <c r="W73" s="129"/>
      <c r="X73" s="107">
        <f t="shared" si="34"/>
        <v>0</v>
      </c>
      <c r="Y73" s="107">
        <f t="shared" si="35"/>
        <v>1</v>
      </c>
      <c r="Z73" s="107">
        <f t="shared" si="36"/>
        <v>0</v>
      </c>
      <c r="AA73" s="107">
        <f t="shared" si="37"/>
        <v>0</v>
      </c>
      <c r="AB73" s="107">
        <f t="shared" si="38"/>
        <v>0</v>
      </c>
      <c r="AC73" s="107">
        <f t="shared" si="39"/>
        <v>0</v>
      </c>
      <c r="AD73" s="107">
        <f t="shared" si="40"/>
        <v>0</v>
      </c>
      <c r="AF73" s="107">
        <f t="shared" si="33"/>
        <v>0</v>
      </c>
      <c r="AG73" s="107">
        <f t="shared" si="41"/>
        <v>0</v>
      </c>
      <c r="AH73" s="107">
        <f t="shared" si="42"/>
        <v>0</v>
      </c>
      <c r="AI73" s="107">
        <f t="shared" si="43"/>
        <v>0</v>
      </c>
      <c r="AJ73" s="107">
        <f t="shared" si="44"/>
        <v>0</v>
      </c>
      <c r="AK73" s="107">
        <f t="shared" si="45"/>
        <v>0</v>
      </c>
      <c r="AL73" s="107">
        <f t="shared" si="46"/>
        <v>0</v>
      </c>
    </row>
    <row r="74" spans="1:782 1038:1806 2062:2830 3086:3854 4110:4878 5134:5902 6158:6926 7182:7950 8206:8974 9230:9998 10254:11022 11278:12046 12302:13070 13326:14094 14350:15118 15374:16142" ht="15.6">
      <c r="A74" s="41" t="str">
        <f t="shared" si="31"/>
        <v>17..367.1</v>
      </c>
      <c r="B74" s="223">
        <f>IF(C74&lt;&gt;"",SUBTOTAL(103,$C$13:C74),"")</f>
        <v>62</v>
      </c>
      <c r="C74" s="51" t="s">
        <v>452</v>
      </c>
      <c r="D74" s="47" t="s">
        <v>459</v>
      </c>
      <c r="E74" s="48" t="s">
        <v>40</v>
      </c>
      <c r="F74" s="49">
        <v>547</v>
      </c>
      <c r="G74" s="49">
        <v>0</v>
      </c>
      <c r="H74" s="49">
        <v>382.1</v>
      </c>
      <c r="I74" s="47" t="s">
        <v>65</v>
      </c>
      <c r="J74" s="158" t="s">
        <v>204</v>
      </c>
      <c r="K74" s="99">
        <v>547</v>
      </c>
      <c r="L74" s="50" t="s">
        <v>40</v>
      </c>
      <c r="M74" s="50" t="s">
        <v>397</v>
      </c>
      <c r="N74" s="99"/>
      <c r="O74" s="50"/>
      <c r="P74" s="50"/>
      <c r="Q74" s="270" t="s">
        <v>422</v>
      </c>
      <c r="R74" s="109"/>
      <c r="S74" s="104">
        <v>382.1</v>
      </c>
      <c r="T74" s="129"/>
      <c r="U74" s="224" t="e">
        <f>VLOOKUP(A74,#REF!,21,0)</f>
        <v>#REF!</v>
      </c>
      <c r="V74" s="225" t="e">
        <f t="shared" si="32"/>
        <v>#REF!</v>
      </c>
      <c r="W74" s="129"/>
      <c r="X74" s="107">
        <f t="shared" si="34"/>
        <v>0</v>
      </c>
      <c r="Y74" s="107">
        <f t="shared" si="35"/>
        <v>0</v>
      </c>
      <c r="Z74" s="107">
        <f t="shared" si="36"/>
        <v>0</v>
      </c>
      <c r="AA74" s="107">
        <f t="shared" si="37"/>
        <v>1</v>
      </c>
      <c r="AB74" s="107">
        <f t="shared" si="38"/>
        <v>0</v>
      </c>
      <c r="AC74" s="107">
        <f t="shared" si="39"/>
        <v>0</v>
      </c>
      <c r="AD74" s="107">
        <f t="shared" si="40"/>
        <v>0</v>
      </c>
      <c r="AF74" s="107">
        <f t="shared" si="33"/>
        <v>0</v>
      </c>
      <c r="AG74" s="107">
        <f t="shared" si="41"/>
        <v>0</v>
      </c>
      <c r="AH74" s="107">
        <f t="shared" si="42"/>
        <v>0</v>
      </c>
      <c r="AI74" s="107">
        <f t="shared" si="43"/>
        <v>0</v>
      </c>
      <c r="AJ74" s="107">
        <f t="shared" si="44"/>
        <v>0</v>
      </c>
      <c r="AK74" s="107">
        <f t="shared" si="45"/>
        <v>0</v>
      </c>
      <c r="AL74" s="107">
        <f t="shared" si="46"/>
        <v>0</v>
      </c>
    </row>
    <row r="75" spans="1:782 1038:1806 2062:2830 3086:3854 4110:4878 5134:5902 6158:6926 7182:7950 8206:8974 9230:9998 10254:11022 11278:12046 12302:13070 13326:14094 14350:15118 15374:16142" ht="15.6">
      <c r="A75" s="41" t="str">
        <f t="shared" si="31"/>
        <v>17..367.2</v>
      </c>
      <c r="B75" s="223">
        <f>IF(C75&lt;&gt;"",SUBTOTAL(103,$C$13:C75),"")</f>
        <v>63</v>
      </c>
      <c r="C75" s="51" t="s">
        <v>452</v>
      </c>
      <c r="D75" s="47" t="s">
        <v>460</v>
      </c>
      <c r="E75" s="48" t="s">
        <v>40</v>
      </c>
      <c r="F75" s="49">
        <v>1801</v>
      </c>
      <c r="G75" s="49">
        <v>0</v>
      </c>
      <c r="H75" s="49">
        <v>1151.7</v>
      </c>
      <c r="I75" s="47" t="s">
        <v>65</v>
      </c>
      <c r="J75" s="158" t="s">
        <v>204</v>
      </c>
      <c r="K75" s="99">
        <v>1801</v>
      </c>
      <c r="L75" s="50" t="s">
        <v>40</v>
      </c>
      <c r="M75" s="50" t="s">
        <v>397</v>
      </c>
      <c r="N75" s="99"/>
      <c r="O75" s="50"/>
      <c r="P75" s="50"/>
      <c r="Q75" s="270" t="s">
        <v>422</v>
      </c>
      <c r="R75" s="109"/>
      <c r="S75" s="104">
        <v>1151.7</v>
      </c>
      <c r="T75" s="129"/>
      <c r="U75" s="224" t="e">
        <f>VLOOKUP(A75,#REF!,21,0)</f>
        <v>#REF!</v>
      </c>
      <c r="V75" s="225" t="e">
        <f t="shared" si="32"/>
        <v>#REF!</v>
      </c>
      <c r="W75" s="129"/>
      <c r="X75" s="107">
        <f t="shared" si="34"/>
        <v>0</v>
      </c>
      <c r="Y75" s="107">
        <f t="shared" si="35"/>
        <v>0</v>
      </c>
      <c r="Z75" s="107">
        <f t="shared" si="36"/>
        <v>0</v>
      </c>
      <c r="AA75" s="107">
        <f t="shared" si="37"/>
        <v>0</v>
      </c>
      <c r="AB75" s="107">
        <f t="shared" si="38"/>
        <v>1</v>
      </c>
      <c r="AC75" s="107">
        <f t="shared" si="39"/>
        <v>0</v>
      </c>
      <c r="AD75" s="107">
        <f t="shared" si="40"/>
        <v>0</v>
      </c>
      <c r="AF75" s="107">
        <f t="shared" si="33"/>
        <v>0</v>
      </c>
      <c r="AG75" s="107">
        <f t="shared" si="41"/>
        <v>0</v>
      </c>
      <c r="AH75" s="107">
        <f t="shared" si="42"/>
        <v>0</v>
      </c>
      <c r="AI75" s="107">
        <f t="shared" si="43"/>
        <v>0</v>
      </c>
      <c r="AJ75" s="107">
        <f t="shared" si="44"/>
        <v>0</v>
      </c>
      <c r="AK75" s="107">
        <f t="shared" si="45"/>
        <v>0</v>
      </c>
      <c r="AL75" s="107">
        <f t="shared" si="46"/>
        <v>0</v>
      </c>
    </row>
    <row r="76" spans="1:782 1038:1806 2062:2830 3086:3854 4110:4878 5134:5902 6158:6926 7182:7950 8206:8974 9230:9998 10254:11022 11278:12046 12302:13070 13326:14094 14350:15118 15374:16142" ht="15.6">
      <c r="A76" s="41" t="str">
        <f t="shared" si="31"/>
        <v>17..368</v>
      </c>
      <c r="B76" s="223">
        <f>IF(C76&lt;&gt;"",SUBTOTAL(103,$C$13:C76),"")</f>
        <v>64</v>
      </c>
      <c r="C76" s="51" t="s">
        <v>452</v>
      </c>
      <c r="D76" s="47" t="s">
        <v>205</v>
      </c>
      <c r="E76" s="48" t="s">
        <v>165</v>
      </c>
      <c r="F76" s="49">
        <v>24</v>
      </c>
      <c r="G76" s="49">
        <v>0</v>
      </c>
      <c r="H76" s="49">
        <v>24</v>
      </c>
      <c r="I76" s="47" t="s">
        <v>65</v>
      </c>
      <c r="J76" s="158" t="s">
        <v>205</v>
      </c>
      <c r="K76" s="99">
        <v>24</v>
      </c>
      <c r="L76" s="50" t="s">
        <v>165</v>
      </c>
      <c r="M76" s="50" t="s">
        <v>397</v>
      </c>
      <c r="N76" s="99"/>
      <c r="O76" s="50"/>
      <c r="P76" s="50"/>
      <c r="Q76" s="270" t="s">
        <v>422</v>
      </c>
      <c r="R76" s="109"/>
      <c r="S76" s="104">
        <v>24</v>
      </c>
      <c r="T76" s="129"/>
      <c r="U76" s="224" t="e">
        <f>VLOOKUP(A76,#REF!,21,0)</f>
        <v>#REF!</v>
      </c>
      <c r="V76" s="225" t="e">
        <f t="shared" si="32"/>
        <v>#REF!</v>
      </c>
      <c r="W76" s="129"/>
      <c r="X76" s="107">
        <f t="shared" si="34"/>
        <v>1</v>
      </c>
      <c r="Y76" s="107">
        <f t="shared" si="35"/>
        <v>0</v>
      </c>
      <c r="Z76" s="107">
        <f t="shared" si="36"/>
        <v>0</v>
      </c>
      <c r="AA76" s="107">
        <f t="shared" si="37"/>
        <v>0</v>
      </c>
      <c r="AB76" s="107">
        <f t="shared" si="38"/>
        <v>0</v>
      </c>
      <c r="AC76" s="107">
        <f t="shared" si="39"/>
        <v>0</v>
      </c>
      <c r="AD76" s="107">
        <f t="shared" si="40"/>
        <v>0</v>
      </c>
      <c r="AF76" s="107">
        <f t="shared" si="33"/>
        <v>0</v>
      </c>
      <c r="AG76" s="107">
        <f t="shared" si="41"/>
        <v>0</v>
      </c>
      <c r="AH76" s="107">
        <f t="shared" si="42"/>
        <v>0</v>
      </c>
      <c r="AI76" s="107">
        <f t="shared" si="43"/>
        <v>0</v>
      </c>
      <c r="AJ76" s="107">
        <f t="shared" si="44"/>
        <v>0</v>
      </c>
      <c r="AK76" s="107">
        <f t="shared" si="45"/>
        <v>0</v>
      </c>
      <c r="AL76" s="107">
        <f t="shared" si="46"/>
        <v>0</v>
      </c>
    </row>
    <row r="77" spans="1:782 1038:1806 2062:2830 3086:3854 4110:4878 5134:5902 6158:6926 7182:7950 8206:8974 9230:9998 10254:11022 11278:12046 12302:13070 13326:14094 14350:15118 15374:16142" ht="15.6">
      <c r="A77" s="41" t="str">
        <f t="shared" ref="A77:A108" si="47">I77&amp;".."&amp;D77</f>
        <v>17..396</v>
      </c>
      <c r="B77" s="223">
        <f>IF(C77&lt;&gt;"",SUBTOTAL(103,$C$13:C77),"")</f>
        <v>65</v>
      </c>
      <c r="C77" s="51" t="s">
        <v>452</v>
      </c>
      <c r="D77" s="47" t="s">
        <v>207</v>
      </c>
      <c r="E77" s="48" t="s">
        <v>44</v>
      </c>
      <c r="F77" s="49">
        <v>307</v>
      </c>
      <c r="G77" s="49">
        <v>0</v>
      </c>
      <c r="H77" s="49">
        <v>301.3</v>
      </c>
      <c r="I77" s="47" t="s">
        <v>65</v>
      </c>
      <c r="J77" s="158" t="s">
        <v>207</v>
      </c>
      <c r="K77" s="99">
        <v>307</v>
      </c>
      <c r="L77" s="50" t="s">
        <v>44</v>
      </c>
      <c r="M77" s="50" t="s">
        <v>388</v>
      </c>
      <c r="N77" s="99"/>
      <c r="O77" s="50"/>
      <c r="P77" s="50" t="s">
        <v>335</v>
      </c>
      <c r="Q77" s="270" t="s">
        <v>422</v>
      </c>
      <c r="R77" s="109"/>
      <c r="S77" s="104">
        <v>301.3</v>
      </c>
      <c r="T77" s="129"/>
      <c r="U77" s="224" t="e">
        <f>VLOOKUP(A77,#REF!,21,0)</f>
        <v>#REF!</v>
      </c>
      <c r="V77" s="225" t="e">
        <f t="shared" ref="V77:V108" si="48">EXACT(U77,C77)</f>
        <v>#REF!</v>
      </c>
      <c r="W77" s="129"/>
      <c r="X77" s="107">
        <f t="shared" si="34"/>
        <v>0</v>
      </c>
      <c r="Y77" s="107">
        <f t="shared" si="35"/>
        <v>0</v>
      </c>
      <c r="Z77" s="107">
        <f t="shared" si="36"/>
        <v>1</v>
      </c>
      <c r="AA77" s="107">
        <f t="shared" si="37"/>
        <v>0</v>
      </c>
      <c r="AB77" s="107">
        <f t="shared" si="38"/>
        <v>0</v>
      </c>
      <c r="AC77" s="107">
        <f t="shared" si="39"/>
        <v>0</v>
      </c>
      <c r="AD77" s="107">
        <f t="shared" si="40"/>
        <v>0</v>
      </c>
      <c r="AF77" s="107">
        <f t="shared" ref="AF77:AF108" si="49">IF(AND(G77&lt;=100,G77&gt;0),1,0)</f>
        <v>0</v>
      </c>
      <c r="AG77" s="107">
        <f t="shared" si="41"/>
        <v>0</v>
      </c>
      <c r="AH77" s="107">
        <f t="shared" si="42"/>
        <v>0</v>
      </c>
      <c r="AI77" s="107">
        <f t="shared" si="43"/>
        <v>0</v>
      </c>
      <c r="AJ77" s="107">
        <f t="shared" si="44"/>
        <v>0</v>
      </c>
      <c r="AK77" s="107">
        <f t="shared" si="45"/>
        <v>0</v>
      </c>
      <c r="AL77" s="107">
        <f t="shared" si="46"/>
        <v>0</v>
      </c>
    </row>
    <row r="78" spans="1:782 1038:1806 2062:2830 3086:3854 4110:4878 5134:5902 6158:6926 7182:7950 8206:8974 9230:9998 10254:11022 11278:12046 12302:13070 13326:14094 14350:15118 15374:16142" ht="15.6">
      <c r="A78" s="41" t="str">
        <f t="shared" si="47"/>
        <v>17..397</v>
      </c>
      <c r="B78" s="223">
        <f>IF(C78&lt;&gt;"",SUBTOTAL(103,$C$13:C78),"")</f>
        <v>66</v>
      </c>
      <c r="C78" s="51" t="s">
        <v>452</v>
      </c>
      <c r="D78" s="47" t="s">
        <v>208</v>
      </c>
      <c r="E78" s="48" t="s">
        <v>64</v>
      </c>
      <c r="F78" s="49">
        <v>244</v>
      </c>
      <c r="G78" s="49">
        <v>0</v>
      </c>
      <c r="H78" s="49">
        <v>244</v>
      </c>
      <c r="I78" s="47" t="s">
        <v>65</v>
      </c>
      <c r="J78" s="158" t="s">
        <v>208</v>
      </c>
      <c r="K78" s="99">
        <v>244</v>
      </c>
      <c r="L78" s="50" t="s">
        <v>64</v>
      </c>
      <c r="M78" s="50" t="s">
        <v>388</v>
      </c>
      <c r="N78" s="99"/>
      <c r="O78" s="50"/>
      <c r="P78" s="50" t="s">
        <v>335</v>
      </c>
      <c r="Q78" s="270" t="s">
        <v>422</v>
      </c>
      <c r="R78" s="109"/>
      <c r="S78" s="104">
        <v>244</v>
      </c>
      <c r="T78" s="129"/>
      <c r="U78" s="224" t="e">
        <f>VLOOKUP(A78,#REF!,21,0)</f>
        <v>#REF!</v>
      </c>
      <c r="V78" s="225" t="e">
        <f t="shared" si="48"/>
        <v>#REF!</v>
      </c>
      <c r="W78" s="129"/>
      <c r="X78" s="107">
        <f t="shared" si="34"/>
        <v>0</v>
      </c>
      <c r="Y78" s="107">
        <f t="shared" si="35"/>
        <v>1</v>
      </c>
      <c r="Z78" s="107">
        <f t="shared" si="36"/>
        <v>0</v>
      </c>
      <c r="AA78" s="107">
        <f t="shared" si="37"/>
        <v>0</v>
      </c>
      <c r="AB78" s="107">
        <f t="shared" si="38"/>
        <v>0</v>
      </c>
      <c r="AC78" s="107">
        <f t="shared" si="39"/>
        <v>0</v>
      </c>
      <c r="AD78" s="107">
        <f t="shared" si="40"/>
        <v>0</v>
      </c>
      <c r="AF78" s="107">
        <f t="shared" si="49"/>
        <v>0</v>
      </c>
      <c r="AG78" s="107">
        <f t="shared" si="41"/>
        <v>0</v>
      </c>
      <c r="AH78" s="107">
        <f t="shared" si="42"/>
        <v>0</v>
      </c>
      <c r="AI78" s="107">
        <f t="shared" si="43"/>
        <v>0</v>
      </c>
      <c r="AJ78" s="107">
        <f t="shared" si="44"/>
        <v>0</v>
      </c>
      <c r="AK78" s="107">
        <f t="shared" si="45"/>
        <v>0</v>
      </c>
      <c r="AL78" s="107">
        <f t="shared" si="46"/>
        <v>0</v>
      </c>
    </row>
    <row r="79" spans="1:782 1038:1806 2062:2830 3086:3854 4110:4878 5134:5902 6158:6926 7182:7950 8206:8974 9230:9998 10254:11022 11278:12046 12302:13070 13326:14094 14350:15118 15374:16142" ht="15.6">
      <c r="A79" s="41" t="str">
        <f t="shared" si="47"/>
        <v>17..398</v>
      </c>
      <c r="B79" s="223">
        <f>IF(C79&lt;&gt;"",SUBTOTAL(103,$C$13:C79),"")</f>
        <v>67</v>
      </c>
      <c r="C79" s="51" t="s">
        <v>452</v>
      </c>
      <c r="D79" s="47" t="s">
        <v>209</v>
      </c>
      <c r="E79" s="48" t="s">
        <v>64</v>
      </c>
      <c r="F79" s="49">
        <v>217</v>
      </c>
      <c r="G79" s="49">
        <v>0</v>
      </c>
      <c r="H79" s="49">
        <v>217</v>
      </c>
      <c r="I79" s="47" t="s">
        <v>65</v>
      </c>
      <c r="J79" s="158" t="s">
        <v>209</v>
      </c>
      <c r="K79" s="99">
        <v>217</v>
      </c>
      <c r="L79" s="50" t="s">
        <v>64</v>
      </c>
      <c r="M79" s="50" t="s">
        <v>388</v>
      </c>
      <c r="N79" s="99"/>
      <c r="O79" s="50"/>
      <c r="P79" s="50" t="s">
        <v>345</v>
      </c>
      <c r="Q79" s="270" t="s">
        <v>422</v>
      </c>
      <c r="R79" s="109"/>
      <c r="S79" s="104">
        <v>217</v>
      </c>
      <c r="T79" s="129"/>
      <c r="U79" s="224" t="e">
        <f>VLOOKUP(A79,#REF!,21,0)</f>
        <v>#REF!</v>
      </c>
      <c r="V79" s="225" t="e">
        <f t="shared" si="48"/>
        <v>#REF!</v>
      </c>
      <c r="W79" s="129"/>
      <c r="X79" s="107">
        <f t="shared" si="34"/>
        <v>0</v>
      </c>
      <c r="Y79" s="107">
        <f t="shared" si="35"/>
        <v>1</v>
      </c>
      <c r="Z79" s="107">
        <f t="shared" si="36"/>
        <v>0</v>
      </c>
      <c r="AA79" s="107">
        <f t="shared" si="37"/>
        <v>0</v>
      </c>
      <c r="AB79" s="107">
        <f t="shared" si="38"/>
        <v>0</v>
      </c>
      <c r="AC79" s="107">
        <f t="shared" si="39"/>
        <v>0</v>
      </c>
      <c r="AD79" s="107">
        <f t="shared" si="40"/>
        <v>0</v>
      </c>
      <c r="AF79" s="107">
        <f t="shared" si="49"/>
        <v>0</v>
      </c>
      <c r="AG79" s="107">
        <f t="shared" si="41"/>
        <v>0</v>
      </c>
      <c r="AH79" s="107">
        <f t="shared" si="42"/>
        <v>0</v>
      </c>
      <c r="AI79" s="107">
        <f t="shared" si="43"/>
        <v>0</v>
      </c>
      <c r="AJ79" s="107">
        <f t="shared" si="44"/>
        <v>0</v>
      </c>
      <c r="AK79" s="107">
        <f t="shared" si="45"/>
        <v>0</v>
      </c>
      <c r="AL79" s="107">
        <f t="shared" si="46"/>
        <v>0</v>
      </c>
    </row>
    <row r="80" spans="1:782 1038:1806 2062:2830 3086:3854 4110:4878 5134:5902 6158:6926 7182:7950 8206:8974 9230:9998 10254:11022 11278:12046 12302:13070 13326:14094 14350:15118 15374:16142" s="222" customFormat="1" ht="46.8">
      <c r="A80" s="41" t="str">
        <f t="shared" si="47"/>
        <v>17..399</v>
      </c>
      <c r="B80" s="223">
        <f>IF(C80&lt;&gt;"",SUBTOTAL(103,$C$13:C80),"")</f>
        <v>68</v>
      </c>
      <c r="C80" s="221" t="s">
        <v>454</v>
      </c>
      <c r="D80" s="210" t="s">
        <v>210</v>
      </c>
      <c r="E80" s="211" t="s">
        <v>44</v>
      </c>
      <c r="F80" s="212">
        <v>600</v>
      </c>
      <c r="G80" s="212">
        <v>0</v>
      </c>
      <c r="H80" s="212">
        <v>515.70000000000005</v>
      </c>
      <c r="I80" s="210" t="s">
        <v>65</v>
      </c>
      <c r="J80" s="213">
        <v>399</v>
      </c>
      <c r="K80" s="214">
        <v>600</v>
      </c>
      <c r="L80" s="215" t="s">
        <v>44</v>
      </c>
      <c r="M80" s="215" t="s">
        <v>346</v>
      </c>
      <c r="N80" s="99">
        <f>F80+G80-K80</f>
        <v>0</v>
      </c>
      <c r="O80" s="50"/>
      <c r="P80" s="50" t="s">
        <v>382</v>
      </c>
      <c r="Q80" s="269" t="s">
        <v>422</v>
      </c>
      <c r="R80" s="257"/>
      <c r="S80" s="258">
        <v>515.70000000000005</v>
      </c>
      <c r="T80" s="253" t="s">
        <v>394</v>
      </c>
      <c r="U80" s="254" t="e">
        <f>VLOOKUP(A80,#REF!,21,0)</f>
        <v>#REF!</v>
      </c>
      <c r="V80" s="255" t="e">
        <f t="shared" si="48"/>
        <v>#REF!</v>
      </c>
      <c r="W80" s="253"/>
      <c r="X80" s="107">
        <f t="shared" si="34"/>
        <v>0</v>
      </c>
      <c r="Y80" s="107">
        <f t="shared" si="35"/>
        <v>0</v>
      </c>
      <c r="Z80" s="107">
        <f t="shared" si="36"/>
        <v>0</v>
      </c>
      <c r="AA80" s="107">
        <f t="shared" si="37"/>
        <v>1</v>
      </c>
      <c r="AB80" s="107">
        <f t="shared" si="38"/>
        <v>0</v>
      </c>
      <c r="AC80" s="107">
        <f t="shared" si="39"/>
        <v>0</v>
      </c>
      <c r="AD80" s="107">
        <f t="shared" si="40"/>
        <v>0</v>
      </c>
      <c r="AE80" s="41"/>
      <c r="AF80" s="107">
        <f t="shared" si="49"/>
        <v>0</v>
      </c>
      <c r="AG80" s="107">
        <f t="shared" si="41"/>
        <v>0</v>
      </c>
      <c r="AH80" s="107">
        <f t="shared" si="42"/>
        <v>0</v>
      </c>
      <c r="AI80" s="107">
        <f t="shared" si="43"/>
        <v>0</v>
      </c>
      <c r="AJ80" s="107">
        <f t="shared" si="44"/>
        <v>0</v>
      </c>
      <c r="AK80" s="107">
        <f t="shared" si="45"/>
        <v>0</v>
      </c>
      <c r="AL80" s="107">
        <f t="shared" si="46"/>
        <v>0</v>
      </c>
      <c r="AM80" s="41"/>
      <c r="AN80" s="41"/>
      <c r="JJ80" s="41"/>
      <c r="TF80" s="41"/>
      <c r="ADB80" s="41"/>
      <c r="AMX80" s="41"/>
      <c r="AWT80" s="41"/>
      <c r="BGP80" s="41"/>
      <c r="BQL80" s="41"/>
      <c r="CAH80" s="41"/>
      <c r="CKD80" s="41"/>
      <c r="CTZ80" s="41"/>
      <c r="DDV80" s="41"/>
      <c r="DNR80" s="41"/>
      <c r="DXN80" s="41"/>
      <c r="EHJ80" s="41"/>
      <c r="ERF80" s="41"/>
      <c r="FBB80" s="41"/>
      <c r="FKX80" s="41"/>
      <c r="FUT80" s="41"/>
      <c r="GEP80" s="41"/>
      <c r="GOL80" s="41"/>
      <c r="GYH80" s="41"/>
      <c r="HID80" s="41"/>
      <c r="HRZ80" s="41"/>
      <c r="IBV80" s="41"/>
      <c r="ILR80" s="41"/>
      <c r="IVN80" s="41"/>
      <c r="JFJ80" s="41"/>
      <c r="JPF80" s="41"/>
      <c r="JZB80" s="41"/>
      <c r="KIX80" s="41"/>
      <c r="KST80" s="41"/>
      <c r="LCP80" s="41"/>
      <c r="LML80" s="41"/>
      <c r="LWH80" s="41"/>
      <c r="MGD80" s="41"/>
      <c r="MPZ80" s="41"/>
      <c r="MZV80" s="41"/>
      <c r="NJR80" s="41"/>
      <c r="NTN80" s="41"/>
      <c r="ODJ80" s="41"/>
      <c r="ONF80" s="41"/>
      <c r="OXB80" s="41"/>
      <c r="PGX80" s="41"/>
      <c r="PQT80" s="41"/>
      <c r="QAP80" s="41"/>
      <c r="QKL80" s="41"/>
      <c r="QUH80" s="41"/>
      <c r="RED80" s="41"/>
      <c r="RNZ80" s="41"/>
      <c r="RXV80" s="41"/>
      <c r="SHR80" s="41"/>
      <c r="SRN80" s="41"/>
      <c r="TBJ80" s="41"/>
      <c r="TLF80" s="41"/>
      <c r="TVB80" s="41"/>
      <c r="UEX80" s="41"/>
      <c r="UOT80" s="41"/>
      <c r="UYP80" s="41"/>
      <c r="VIL80" s="41"/>
      <c r="VSH80" s="41"/>
      <c r="WCD80" s="41"/>
      <c r="WLZ80" s="41"/>
      <c r="WVV80" s="41"/>
    </row>
    <row r="81" spans="1:782 1038:1806 2062:2830 3086:3854 4110:4878 5134:5902 6158:6926 7182:7950 8206:8974 9230:9998 10254:11022 11278:12046 12302:13070 13326:14094 14350:15118 15374:16142" ht="15.6">
      <c r="A81" s="41" t="str">
        <f t="shared" si="47"/>
        <v>17..419</v>
      </c>
      <c r="B81" s="223">
        <f>IF(C81&lt;&gt;"",SUBTOTAL(103,$C$13:C81),"")</f>
        <v>69</v>
      </c>
      <c r="C81" s="51" t="s">
        <v>452</v>
      </c>
      <c r="D81" s="47" t="s">
        <v>214</v>
      </c>
      <c r="E81" s="48" t="s">
        <v>47</v>
      </c>
      <c r="F81" s="49">
        <v>115</v>
      </c>
      <c r="G81" s="49">
        <v>0</v>
      </c>
      <c r="H81" s="49">
        <v>115</v>
      </c>
      <c r="I81" s="47" t="s">
        <v>65</v>
      </c>
      <c r="J81" s="158" t="s">
        <v>214</v>
      </c>
      <c r="K81" s="99">
        <v>115</v>
      </c>
      <c r="L81" s="50" t="s">
        <v>47</v>
      </c>
      <c r="M81" s="50" t="s">
        <v>397</v>
      </c>
      <c r="N81" s="99"/>
      <c r="O81" s="50"/>
      <c r="P81" s="50"/>
      <c r="Q81" s="270" t="s">
        <v>422</v>
      </c>
      <c r="R81" s="109"/>
      <c r="S81" s="104">
        <v>115</v>
      </c>
      <c r="T81" s="129"/>
      <c r="U81" s="224" t="e">
        <f>VLOOKUP(A81,#REF!,21,0)</f>
        <v>#REF!</v>
      </c>
      <c r="V81" s="225" t="e">
        <f t="shared" si="48"/>
        <v>#REF!</v>
      </c>
      <c r="W81" s="129"/>
      <c r="X81" s="107">
        <f t="shared" si="34"/>
        <v>0</v>
      </c>
      <c r="Y81" s="107">
        <f t="shared" si="35"/>
        <v>1</v>
      </c>
      <c r="Z81" s="107">
        <f t="shared" si="36"/>
        <v>0</v>
      </c>
      <c r="AA81" s="107">
        <f t="shared" si="37"/>
        <v>0</v>
      </c>
      <c r="AB81" s="107">
        <f t="shared" si="38"/>
        <v>0</v>
      </c>
      <c r="AC81" s="107">
        <f t="shared" si="39"/>
        <v>0</v>
      </c>
      <c r="AD81" s="107">
        <f t="shared" si="40"/>
        <v>0</v>
      </c>
      <c r="AF81" s="107">
        <f t="shared" si="49"/>
        <v>0</v>
      </c>
      <c r="AG81" s="107">
        <f t="shared" si="41"/>
        <v>0</v>
      </c>
      <c r="AH81" s="107">
        <f t="shared" si="42"/>
        <v>0</v>
      </c>
      <c r="AI81" s="107">
        <f t="shared" si="43"/>
        <v>0</v>
      </c>
      <c r="AJ81" s="107">
        <f t="shared" si="44"/>
        <v>0</v>
      </c>
      <c r="AK81" s="107">
        <f t="shared" si="45"/>
        <v>0</v>
      </c>
      <c r="AL81" s="107">
        <f t="shared" si="46"/>
        <v>0</v>
      </c>
    </row>
    <row r="82" spans="1:782 1038:1806 2062:2830 3086:3854 4110:4878 5134:5902 6158:6926 7182:7950 8206:8974 9230:9998 10254:11022 11278:12046 12302:13070 13326:14094 14350:15118 15374:16142" ht="15.6">
      <c r="A82" s="41" t="str">
        <f t="shared" si="47"/>
        <v>17..480</v>
      </c>
      <c r="B82" s="223">
        <f>IF(C82&lt;&gt;"",SUBTOTAL(103,$C$13:C82),"")</f>
        <v>70</v>
      </c>
      <c r="C82" s="51" t="s">
        <v>452</v>
      </c>
      <c r="D82" s="47" t="s">
        <v>220</v>
      </c>
      <c r="E82" s="48" t="s">
        <v>47</v>
      </c>
      <c r="F82" s="49">
        <v>284</v>
      </c>
      <c r="G82" s="49">
        <v>0</v>
      </c>
      <c r="H82" s="49">
        <v>100</v>
      </c>
      <c r="I82" s="47" t="s">
        <v>65</v>
      </c>
      <c r="J82" s="158" t="s">
        <v>220</v>
      </c>
      <c r="K82" s="99">
        <v>284</v>
      </c>
      <c r="L82" s="50" t="s">
        <v>47</v>
      </c>
      <c r="M82" s="50" t="s">
        <v>397</v>
      </c>
      <c r="N82" s="99"/>
      <c r="O82" s="50"/>
      <c r="P82" s="50"/>
      <c r="Q82" s="270" t="s">
        <v>422</v>
      </c>
      <c r="R82" s="109"/>
      <c r="S82" s="104">
        <v>100</v>
      </c>
      <c r="T82" s="129"/>
      <c r="U82" s="224" t="e">
        <f>VLOOKUP(A82,#REF!,21,0)</f>
        <v>#REF!</v>
      </c>
      <c r="V82" s="225" t="e">
        <f t="shared" si="48"/>
        <v>#REF!</v>
      </c>
      <c r="W82" s="129"/>
      <c r="X82" s="107">
        <f t="shared" ref="X82:X101" si="50">IF(AND($F82&gt;0,$F82&lt;=100),1,0)</f>
        <v>0</v>
      </c>
      <c r="Y82" s="107">
        <f t="shared" ref="Y82:Y101" si="51">IF(AND($F82&gt;100,$F82&lt;=300),1,0)</f>
        <v>1</v>
      </c>
      <c r="Z82" s="107">
        <f t="shared" ref="Z82:Z101" si="52">IF(AND($F82&gt;300,$F82&lt;=500),1,0)</f>
        <v>0</v>
      </c>
      <c r="AA82" s="107">
        <f t="shared" ref="AA82:AA101" si="53">IF(AND($F82&gt;500,$F82&lt;=1000),1,0)</f>
        <v>0</v>
      </c>
      <c r="AB82" s="107">
        <f t="shared" ref="AB82:AB101" si="54">IF(AND($F82&gt;1000,$F82&lt;=3000),1,0)</f>
        <v>0</v>
      </c>
      <c r="AC82" s="107">
        <f t="shared" ref="AC82:AC101" si="55">IF(AND($F82&gt;3000,$F82&lt;=10000),1,0)</f>
        <v>0</v>
      </c>
      <c r="AD82" s="107">
        <f t="shared" ref="AD82:AD101" si="56">IF(AND($F82&gt;10000,$F82&lt;=100000),1,0)</f>
        <v>0</v>
      </c>
      <c r="AF82" s="107">
        <f t="shared" si="49"/>
        <v>0</v>
      </c>
      <c r="AG82" s="107">
        <f t="shared" ref="AG82:AG101" si="57">IF(AND($G82&gt;100,$G82&lt;=300),1,0)</f>
        <v>0</v>
      </c>
      <c r="AH82" s="107">
        <f t="shared" ref="AH82:AH101" si="58">IF(AND($G82&gt;300,$G82&lt;=500),1,0)</f>
        <v>0</v>
      </c>
      <c r="AI82" s="107">
        <f t="shared" ref="AI82:AI101" si="59">IF(AND($G82&gt;500,$G82&lt;=1000),1,0)</f>
        <v>0</v>
      </c>
      <c r="AJ82" s="107">
        <f t="shared" ref="AJ82:AJ101" si="60">IF(AND($G82&gt;1000,$G82&lt;=3000),1,0)</f>
        <v>0</v>
      </c>
      <c r="AK82" s="107">
        <f t="shared" ref="AK82:AK101" si="61">IF(AND($G82&gt;3000,$G82&lt;=10000),1,0)</f>
        <v>0</v>
      </c>
      <c r="AL82" s="107">
        <f t="shared" ref="AL82:AL101" si="62">IF(AND($G82&gt;10000,$G82&lt;=100000),1,0)</f>
        <v>0</v>
      </c>
    </row>
    <row r="83" spans="1:782 1038:1806 2062:2830 3086:3854 4110:4878 5134:5902 6158:6926 7182:7950 8206:8974 9230:9998 10254:11022 11278:12046 12302:13070 13326:14094 14350:15118 15374:16142" ht="15.6">
      <c r="A83" s="41" t="str">
        <f t="shared" si="47"/>
        <v>17..530</v>
      </c>
      <c r="B83" s="223">
        <f>IF(C83&lt;&gt;"",SUBTOTAL(103,$C$13:C83),"")</f>
        <v>71</v>
      </c>
      <c r="C83" s="51" t="s">
        <v>452</v>
      </c>
      <c r="D83" s="47" t="s">
        <v>82</v>
      </c>
      <c r="E83" s="48" t="s">
        <v>47</v>
      </c>
      <c r="F83" s="49">
        <v>60</v>
      </c>
      <c r="G83" s="49">
        <v>0</v>
      </c>
      <c r="H83" s="49">
        <v>60</v>
      </c>
      <c r="I83" s="47" t="s">
        <v>65</v>
      </c>
      <c r="J83" s="158" t="s">
        <v>82</v>
      </c>
      <c r="K83" s="99">
        <v>60</v>
      </c>
      <c r="L83" s="50" t="s">
        <v>47</v>
      </c>
      <c r="M83" s="50" t="s">
        <v>397</v>
      </c>
      <c r="N83" s="99"/>
      <c r="O83" s="50"/>
      <c r="P83" s="50"/>
      <c r="Q83" s="270" t="s">
        <v>422</v>
      </c>
      <c r="R83" s="109"/>
      <c r="S83" s="104">
        <v>60</v>
      </c>
      <c r="T83" s="129"/>
      <c r="U83" s="224" t="e">
        <f>VLOOKUP(A83,#REF!,21,0)</f>
        <v>#REF!</v>
      </c>
      <c r="V83" s="225" t="e">
        <f t="shared" si="48"/>
        <v>#REF!</v>
      </c>
      <c r="W83" s="129"/>
      <c r="X83" s="107">
        <f t="shared" si="50"/>
        <v>1</v>
      </c>
      <c r="Y83" s="107">
        <f t="shared" si="51"/>
        <v>0</v>
      </c>
      <c r="Z83" s="107">
        <f t="shared" si="52"/>
        <v>0</v>
      </c>
      <c r="AA83" s="107">
        <f t="shared" si="53"/>
        <v>0</v>
      </c>
      <c r="AB83" s="107">
        <f t="shared" si="54"/>
        <v>0</v>
      </c>
      <c r="AC83" s="107">
        <f t="shared" si="55"/>
        <v>0</v>
      </c>
      <c r="AD83" s="107">
        <f t="shared" si="56"/>
        <v>0</v>
      </c>
      <c r="AF83" s="107">
        <f t="shared" si="49"/>
        <v>0</v>
      </c>
      <c r="AG83" s="107">
        <f t="shared" si="57"/>
        <v>0</v>
      </c>
      <c r="AH83" s="107">
        <f t="shared" si="58"/>
        <v>0</v>
      </c>
      <c r="AI83" s="107">
        <f t="shared" si="59"/>
        <v>0</v>
      </c>
      <c r="AJ83" s="107">
        <f t="shared" si="60"/>
        <v>0</v>
      </c>
      <c r="AK83" s="107">
        <f t="shared" si="61"/>
        <v>0</v>
      </c>
      <c r="AL83" s="107">
        <f t="shared" si="62"/>
        <v>0</v>
      </c>
    </row>
    <row r="84" spans="1:782 1038:1806 2062:2830 3086:3854 4110:4878 5134:5902 6158:6926 7182:7950 8206:8974 9230:9998 10254:11022 11278:12046 12302:13070 13326:14094 14350:15118 15374:16142" ht="15.6">
      <c r="A84" s="41" t="str">
        <f t="shared" si="47"/>
        <v>17..553</v>
      </c>
      <c r="B84" s="223">
        <f>IF(C84&lt;&gt;"",SUBTOTAL(103,$C$13:C84),"")</f>
        <v>72</v>
      </c>
      <c r="C84" s="51" t="s">
        <v>452</v>
      </c>
      <c r="D84" s="47" t="s">
        <v>223</v>
      </c>
      <c r="E84" s="48" t="s">
        <v>224</v>
      </c>
      <c r="F84" s="49">
        <v>0</v>
      </c>
      <c r="G84" s="49">
        <v>6163</v>
      </c>
      <c r="H84" s="49">
        <v>3192.2</v>
      </c>
      <c r="I84" s="47" t="s">
        <v>65</v>
      </c>
      <c r="J84" s="158" t="s">
        <v>223</v>
      </c>
      <c r="K84" s="91">
        <v>36441</v>
      </c>
      <c r="L84" s="50" t="s">
        <v>224</v>
      </c>
      <c r="M84" s="50" t="s">
        <v>397</v>
      </c>
      <c r="N84" s="99"/>
      <c r="O84" s="50"/>
      <c r="P84" s="50"/>
      <c r="Q84" s="270" t="s">
        <v>422</v>
      </c>
      <c r="R84" s="109"/>
      <c r="S84" s="104">
        <v>3192.2</v>
      </c>
      <c r="T84" s="129"/>
      <c r="U84" s="224" t="e">
        <f>VLOOKUP(A84,#REF!,21,0)</f>
        <v>#REF!</v>
      </c>
      <c r="V84" s="225" t="e">
        <f t="shared" si="48"/>
        <v>#REF!</v>
      </c>
      <c r="W84" s="129"/>
      <c r="X84" s="107">
        <f t="shared" si="50"/>
        <v>0</v>
      </c>
      <c r="Y84" s="107">
        <f t="shared" si="51"/>
        <v>0</v>
      </c>
      <c r="Z84" s="107">
        <f t="shared" si="52"/>
        <v>0</v>
      </c>
      <c r="AA84" s="107">
        <f t="shared" si="53"/>
        <v>0</v>
      </c>
      <c r="AB84" s="107">
        <f t="shared" si="54"/>
        <v>0</v>
      </c>
      <c r="AC84" s="107">
        <f t="shared" si="55"/>
        <v>0</v>
      </c>
      <c r="AD84" s="107">
        <f t="shared" si="56"/>
        <v>0</v>
      </c>
      <c r="AF84" s="107">
        <f t="shared" si="49"/>
        <v>0</v>
      </c>
      <c r="AG84" s="107">
        <f t="shared" si="57"/>
        <v>0</v>
      </c>
      <c r="AH84" s="107">
        <f t="shared" si="58"/>
        <v>0</v>
      </c>
      <c r="AI84" s="107">
        <f t="shared" si="59"/>
        <v>0</v>
      </c>
      <c r="AJ84" s="107">
        <f t="shared" si="60"/>
        <v>0</v>
      </c>
      <c r="AK84" s="107">
        <f t="shared" si="61"/>
        <v>1</v>
      </c>
      <c r="AL84" s="107">
        <f t="shared" si="62"/>
        <v>0</v>
      </c>
    </row>
    <row r="85" spans="1:782 1038:1806 2062:2830 3086:3854 4110:4878 5134:5902 6158:6926 7182:7950 8206:8974 9230:9998 10254:11022 11278:12046 12302:13070 13326:14094 14350:15118 15374:16142" ht="15.6">
      <c r="A85" s="41" t="str">
        <f t="shared" si="47"/>
        <v>17..559</v>
      </c>
      <c r="B85" s="223">
        <f>IF(C85&lt;&gt;"",SUBTOTAL(103,$C$13:C85),"")</f>
        <v>73</v>
      </c>
      <c r="C85" s="51" t="s">
        <v>427</v>
      </c>
      <c r="D85" s="47" t="s">
        <v>226</v>
      </c>
      <c r="E85" s="48" t="s">
        <v>44</v>
      </c>
      <c r="F85" s="49">
        <v>906</v>
      </c>
      <c r="G85" s="49">
        <v>0</v>
      </c>
      <c r="H85" s="49">
        <v>899.6</v>
      </c>
      <c r="I85" s="47" t="s">
        <v>65</v>
      </c>
      <c r="J85" s="158">
        <v>559</v>
      </c>
      <c r="K85" s="91">
        <v>906</v>
      </c>
      <c r="L85" s="50" t="s">
        <v>44</v>
      </c>
      <c r="M85" s="50" t="s">
        <v>350</v>
      </c>
      <c r="N85" s="99">
        <f>F85+G85-K85</f>
        <v>0</v>
      </c>
      <c r="O85" s="50"/>
      <c r="P85" s="50" t="s">
        <v>326</v>
      </c>
      <c r="Q85" s="270" t="s">
        <v>422</v>
      </c>
      <c r="R85" s="109"/>
      <c r="S85" s="104">
        <v>899.6</v>
      </c>
      <c r="T85" s="129" t="s">
        <v>394</v>
      </c>
      <c r="U85" s="224" t="e">
        <f>VLOOKUP(A85,#REF!,21,0)</f>
        <v>#REF!</v>
      </c>
      <c r="V85" s="225" t="e">
        <f t="shared" si="48"/>
        <v>#REF!</v>
      </c>
      <c r="W85" s="129"/>
      <c r="X85" s="107">
        <f t="shared" si="50"/>
        <v>0</v>
      </c>
      <c r="Y85" s="107">
        <f t="shared" si="51"/>
        <v>0</v>
      </c>
      <c r="Z85" s="107">
        <f t="shared" si="52"/>
        <v>0</v>
      </c>
      <c r="AA85" s="107">
        <f t="shared" si="53"/>
        <v>1</v>
      </c>
      <c r="AB85" s="107">
        <f t="shared" si="54"/>
        <v>0</v>
      </c>
      <c r="AC85" s="107">
        <f t="shared" si="55"/>
        <v>0</v>
      </c>
      <c r="AD85" s="107">
        <f t="shared" si="56"/>
        <v>0</v>
      </c>
      <c r="AF85" s="107">
        <f t="shared" si="49"/>
        <v>0</v>
      </c>
      <c r="AG85" s="107">
        <f t="shared" si="57"/>
        <v>0</v>
      </c>
      <c r="AH85" s="107">
        <f t="shared" si="58"/>
        <v>0</v>
      </c>
      <c r="AI85" s="107">
        <f t="shared" si="59"/>
        <v>0</v>
      </c>
      <c r="AJ85" s="107">
        <f t="shared" si="60"/>
        <v>0</v>
      </c>
      <c r="AK85" s="107">
        <f t="shared" si="61"/>
        <v>0</v>
      </c>
      <c r="AL85" s="107">
        <f t="shared" si="62"/>
        <v>0</v>
      </c>
    </row>
    <row r="86" spans="1:782 1038:1806 2062:2830 3086:3854 4110:4878 5134:5902 6158:6926 7182:7950 8206:8974 9230:9998 10254:11022 11278:12046 12302:13070 13326:14094 14350:15118 15374:16142" s="222" customFormat="1" ht="46.8">
      <c r="A86" s="41" t="str">
        <f t="shared" si="47"/>
        <v>17..560</v>
      </c>
      <c r="B86" s="223">
        <f>IF(C86&lt;&gt;"",SUBTOTAL(103,$C$13:C86),"")</f>
        <v>74</v>
      </c>
      <c r="C86" s="221" t="s">
        <v>454</v>
      </c>
      <c r="D86" s="210" t="s">
        <v>227</v>
      </c>
      <c r="E86" s="211" t="s">
        <v>44</v>
      </c>
      <c r="F86" s="212">
        <v>1004</v>
      </c>
      <c r="G86" s="212">
        <v>0</v>
      </c>
      <c r="H86" s="212">
        <v>750.8</v>
      </c>
      <c r="I86" s="210" t="s">
        <v>65</v>
      </c>
      <c r="J86" s="213">
        <v>560</v>
      </c>
      <c r="K86" s="214">
        <v>1004</v>
      </c>
      <c r="L86" s="215" t="s">
        <v>44</v>
      </c>
      <c r="M86" s="215" t="s">
        <v>351</v>
      </c>
      <c r="N86" s="99">
        <f>F86+G86-K86</f>
        <v>0</v>
      </c>
      <c r="O86" s="50"/>
      <c r="P86" s="50"/>
      <c r="Q86" s="269" t="s">
        <v>422</v>
      </c>
      <c r="R86" s="257"/>
      <c r="S86" s="258">
        <v>750.8</v>
      </c>
      <c r="T86" s="253" t="s">
        <v>394</v>
      </c>
      <c r="U86" s="254" t="e">
        <f>VLOOKUP(A86,#REF!,21,0)</f>
        <v>#REF!</v>
      </c>
      <c r="V86" s="255" t="e">
        <f t="shared" si="48"/>
        <v>#REF!</v>
      </c>
      <c r="W86" s="253"/>
      <c r="X86" s="107">
        <f t="shared" si="50"/>
        <v>0</v>
      </c>
      <c r="Y86" s="107">
        <f t="shared" si="51"/>
        <v>0</v>
      </c>
      <c r="Z86" s="107">
        <f t="shared" si="52"/>
        <v>0</v>
      </c>
      <c r="AA86" s="107">
        <f t="shared" si="53"/>
        <v>0</v>
      </c>
      <c r="AB86" s="107">
        <f t="shared" si="54"/>
        <v>1</v>
      </c>
      <c r="AC86" s="107">
        <f t="shared" si="55"/>
        <v>0</v>
      </c>
      <c r="AD86" s="107">
        <f t="shared" si="56"/>
        <v>0</v>
      </c>
      <c r="AE86" s="41"/>
      <c r="AF86" s="107">
        <f t="shared" si="49"/>
        <v>0</v>
      </c>
      <c r="AG86" s="107">
        <f t="shared" si="57"/>
        <v>0</v>
      </c>
      <c r="AH86" s="107">
        <f t="shared" si="58"/>
        <v>0</v>
      </c>
      <c r="AI86" s="107">
        <f t="shared" si="59"/>
        <v>0</v>
      </c>
      <c r="AJ86" s="107">
        <f t="shared" si="60"/>
        <v>0</v>
      </c>
      <c r="AK86" s="107">
        <f t="shared" si="61"/>
        <v>0</v>
      </c>
      <c r="AL86" s="107">
        <f t="shared" si="62"/>
        <v>0</v>
      </c>
      <c r="AM86" s="41"/>
      <c r="AN86" s="41"/>
      <c r="JJ86" s="41"/>
      <c r="TF86" s="41"/>
      <c r="ADB86" s="41"/>
      <c r="AMX86" s="41"/>
      <c r="AWT86" s="41"/>
      <c r="BGP86" s="41"/>
      <c r="BQL86" s="41"/>
      <c r="CAH86" s="41"/>
      <c r="CKD86" s="41"/>
      <c r="CTZ86" s="41"/>
      <c r="DDV86" s="41"/>
      <c r="DNR86" s="41"/>
      <c r="DXN86" s="41"/>
      <c r="EHJ86" s="41"/>
      <c r="ERF86" s="41"/>
      <c r="FBB86" s="41"/>
      <c r="FKX86" s="41"/>
      <c r="FUT86" s="41"/>
      <c r="GEP86" s="41"/>
      <c r="GOL86" s="41"/>
      <c r="GYH86" s="41"/>
      <c r="HID86" s="41"/>
      <c r="HRZ86" s="41"/>
      <c r="IBV86" s="41"/>
      <c r="ILR86" s="41"/>
      <c r="IVN86" s="41"/>
      <c r="JFJ86" s="41"/>
      <c r="JPF86" s="41"/>
      <c r="JZB86" s="41"/>
      <c r="KIX86" s="41"/>
      <c r="KST86" s="41"/>
      <c r="LCP86" s="41"/>
      <c r="LML86" s="41"/>
      <c r="LWH86" s="41"/>
      <c r="MGD86" s="41"/>
      <c r="MPZ86" s="41"/>
      <c r="MZV86" s="41"/>
      <c r="NJR86" s="41"/>
      <c r="NTN86" s="41"/>
      <c r="ODJ86" s="41"/>
      <c r="ONF86" s="41"/>
      <c r="OXB86" s="41"/>
      <c r="PGX86" s="41"/>
      <c r="PQT86" s="41"/>
      <c r="QAP86" s="41"/>
      <c r="QKL86" s="41"/>
      <c r="QUH86" s="41"/>
      <c r="RED86" s="41"/>
      <c r="RNZ86" s="41"/>
      <c r="RXV86" s="41"/>
      <c r="SHR86" s="41"/>
      <c r="SRN86" s="41"/>
      <c r="TBJ86" s="41"/>
      <c r="TLF86" s="41"/>
      <c r="TVB86" s="41"/>
      <c r="UEX86" s="41"/>
      <c r="UOT86" s="41"/>
      <c r="UYP86" s="41"/>
      <c r="VIL86" s="41"/>
      <c r="VSH86" s="41"/>
      <c r="WCD86" s="41"/>
      <c r="WLZ86" s="41"/>
      <c r="WVV86" s="41"/>
    </row>
    <row r="87" spans="1:782 1038:1806 2062:2830 3086:3854 4110:4878 5134:5902 6158:6926 7182:7950 8206:8974 9230:9998 10254:11022 11278:12046 12302:13070 13326:14094 14350:15118 15374:16142" s="222" customFormat="1" ht="46.8">
      <c r="A87" s="41" t="str">
        <f t="shared" si="47"/>
        <v>17..561</v>
      </c>
      <c r="B87" s="223">
        <f>IF(C87&lt;&gt;"",SUBTOTAL(103,$C$13:C87),"")</f>
        <v>75</v>
      </c>
      <c r="C87" s="221" t="s">
        <v>454</v>
      </c>
      <c r="D87" s="210" t="s">
        <v>228</v>
      </c>
      <c r="E87" s="211" t="s">
        <v>44</v>
      </c>
      <c r="F87" s="212">
        <v>241</v>
      </c>
      <c r="G87" s="212">
        <v>0</v>
      </c>
      <c r="H87" s="212">
        <v>213.1</v>
      </c>
      <c r="I87" s="210" t="s">
        <v>65</v>
      </c>
      <c r="J87" s="213">
        <v>561</v>
      </c>
      <c r="K87" s="214">
        <v>241</v>
      </c>
      <c r="L87" s="215" t="s">
        <v>44</v>
      </c>
      <c r="M87" s="215" t="s">
        <v>352</v>
      </c>
      <c r="N87" s="99">
        <f>F87+G87-K87</f>
        <v>0</v>
      </c>
      <c r="O87" s="50"/>
      <c r="P87" s="50"/>
      <c r="Q87" s="269" t="s">
        <v>422</v>
      </c>
      <c r="R87" s="257"/>
      <c r="S87" s="258">
        <v>213.1</v>
      </c>
      <c r="T87" s="253" t="s">
        <v>394</v>
      </c>
      <c r="U87" s="254" t="e">
        <f>VLOOKUP(A87,#REF!,21,0)</f>
        <v>#REF!</v>
      </c>
      <c r="V87" s="255" t="e">
        <f t="shared" si="48"/>
        <v>#REF!</v>
      </c>
      <c r="W87" s="253"/>
      <c r="X87" s="107">
        <f t="shared" si="50"/>
        <v>0</v>
      </c>
      <c r="Y87" s="107">
        <f t="shared" si="51"/>
        <v>1</v>
      </c>
      <c r="Z87" s="107">
        <f t="shared" si="52"/>
        <v>0</v>
      </c>
      <c r="AA87" s="107">
        <f t="shared" si="53"/>
        <v>0</v>
      </c>
      <c r="AB87" s="107">
        <f t="shared" si="54"/>
        <v>0</v>
      </c>
      <c r="AC87" s="107">
        <f t="shared" si="55"/>
        <v>0</v>
      </c>
      <c r="AD87" s="107">
        <f t="shared" si="56"/>
        <v>0</v>
      </c>
      <c r="AE87" s="41"/>
      <c r="AF87" s="107">
        <f t="shared" si="49"/>
        <v>0</v>
      </c>
      <c r="AG87" s="107">
        <f t="shared" si="57"/>
        <v>0</v>
      </c>
      <c r="AH87" s="107">
        <f t="shared" si="58"/>
        <v>0</v>
      </c>
      <c r="AI87" s="107">
        <f t="shared" si="59"/>
        <v>0</v>
      </c>
      <c r="AJ87" s="107">
        <f t="shared" si="60"/>
        <v>0</v>
      </c>
      <c r="AK87" s="107">
        <f t="shared" si="61"/>
        <v>0</v>
      </c>
      <c r="AL87" s="107">
        <f t="shared" si="62"/>
        <v>0</v>
      </c>
      <c r="AM87" s="41"/>
      <c r="AN87" s="41"/>
      <c r="JJ87" s="41"/>
      <c r="TF87" s="41"/>
      <c r="ADB87" s="41"/>
      <c r="AMX87" s="41"/>
      <c r="AWT87" s="41"/>
      <c r="BGP87" s="41"/>
      <c r="BQL87" s="41"/>
      <c r="CAH87" s="41"/>
      <c r="CKD87" s="41"/>
      <c r="CTZ87" s="41"/>
      <c r="DDV87" s="41"/>
      <c r="DNR87" s="41"/>
      <c r="DXN87" s="41"/>
      <c r="EHJ87" s="41"/>
      <c r="ERF87" s="41"/>
      <c r="FBB87" s="41"/>
      <c r="FKX87" s="41"/>
      <c r="FUT87" s="41"/>
      <c r="GEP87" s="41"/>
      <c r="GOL87" s="41"/>
      <c r="GYH87" s="41"/>
      <c r="HID87" s="41"/>
      <c r="HRZ87" s="41"/>
      <c r="IBV87" s="41"/>
      <c r="ILR87" s="41"/>
      <c r="IVN87" s="41"/>
      <c r="JFJ87" s="41"/>
      <c r="JPF87" s="41"/>
      <c r="JZB87" s="41"/>
      <c r="KIX87" s="41"/>
      <c r="KST87" s="41"/>
      <c r="LCP87" s="41"/>
      <c r="LML87" s="41"/>
      <c r="LWH87" s="41"/>
      <c r="MGD87" s="41"/>
      <c r="MPZ87" s="41"/>
      <c r="MZV87" s="41"/>
      <c r="NJR87" s="41"/>
      <c r="NTN87" s="41"/>
      <c r="ODJ87" s="41"/>
      <c r="ONF87" s="41"/>
      <c r="OXB87" s="41"/>
      <c r="PGX87" s="41"/>
      <c r="PQT87" s="41"/>
      <c r="QAP87" s="41"/>
      <c r="QKL87" s="41"/>
      <c r="QUH87" s="41"/>
      <c r="RED87" s="41"/>
      <c r="RNZ87" s="41"/>
      <c r="RXV87" s="41"/>
      <c r="SHR87" s="41"/>
      <c r="SRN87" s="41"/>
      <c r="TBJ87" s="41"/>
      <c r="TLF87" s="41"/>
      <c r="TVB87" s="41"/>
      <c r="UEX87" s="41"/>
      <c r="UOT87" s="41"/>
      <c r="UYP87" s="41"/>
      <c r="VIL87" s="41"/>
      <c r="VSH87" s="41"/>
      <c r="WCD87" s="41"/>
      <c r="WLZ87" s="41"/>
      <c r="WVV87" s="41"/>
    </row>
    <row r="88" spans="1:782 1038:1806 2062:2830 3086:3854 4110:4878 5134:5902 6158:6926 7182:7950 8206:8974 9230:9998 10254:11022 11278:12046 12302:13070 13326:14094 14350:15118 15374:16142" ht="15.6">
      <c r="A88" s="41" t="str">
        <f t="shared" si="47"/>
        <v>17..571</v>
      </c>
      <c r="B88" s="223">
        <f>IF(C88&lt;&gt;"",SUBTOTAL(103,$C$13:C88),"")</f>
        <v>76</v>
      </c>
      <c r="C88" s="51" t="s">
        <v>452</v>
      </c>
      <c r="D88" s="47" t="s">
        <v>39</v>
      </c>
      <c r="E88" s="48" t="s">
        <v>40</v>
      </c>
      <c r="F88" s="49">
        <v>0</v>
      </c>
      <c r="G88" s="52">
        <v>1769</v>
      </c>
      <c r="H88" s="49">
        <v>1626</v>
      </c>
      <c r="I88" s="47" t="s">
        <v>65</v>
      </c>
      <c r="J88" s="158" t="s">
        <v>39</v>
      </c>
      <c r="K88" s="91">
        <v>23943.200000000001</v>
      </c>
      <c r="L88" s="50" t="s">
        <v>40</v>
      </c>
      <c r="M88" s="50" t="s">
        <v>397</v>
      </c>
      <c r="N88" s="99"/>
      <c r="O88" s="50"/>
      <c r="P88" s="50"/>
      <c r="Q88" s="270" t="s">
        <v>422</v>
      </c>
      <c r="R88" s="109"/>
      <c r="S88" s="104">
        <v>1626</v>
      </c>
      <c r="T88" s="129"/>
      <c r="U88" s="224" t="e">
        <f>VLOOKUP(A88,#REF!,21,0)</f>
        <v>#REF!</v>
      </c>
      <c r="V88" s="225" t="e">
        <f t="shared" si="48"/>
        <v>#REF!</v>
      </c>
      <c r="W88" s="129"/>
      <c r="X88" s="107">
        <f t="shared" si="50"/>
        <v>0</v>
      </c>
      <c r="Y88" s="107">
        <f t="shared" si="51"/>
        <v>0</v>
      </c>
      <c r="Z88" s="107">
        <f t="shared" si="52"/>
        <v>0</v>
      </c>
      <c r="AA88" s="107">
        <f t="shared" si="53"/>
        <v>0</v>
      </c>
      <c r="AB88" s="107">
        <f t="shared" si="54"/>
        <v>0</v>
      </c>
      <c r="AC88" s="107">
        <f t="shared" si="55"/>
        <v>0</v>
      </c>
      <c r="AD88" s="107">
        <f t="shared" si="56"/>
        <v>0</v>
      </c>
      <c r="AF88" s="107">
        <f t="shared" si="49"/>
        <v>0</v>
      </c>
      <c r="AG88" s="107">
        <f t="shared" si="57"/>
        <v>0</v>
      </c>
      <c r="AH88" s="107">
        <f t="shared" si="58"/>
        <v>0</v>
      </c>
      <c r="AI88" s="107">
        <f t="shared" si="59"/>
        <v>0</v>
      </c>
      <c r="AJ88" s="107">
        <f t="shared" si="60"/>
        <v>1</v>
      </c>
      <c r="AK88" s="107">
        <f t="shared" si="61"/>
        <v>0</v>
      </c>
      <c r="AL88" s="107">
        <f t="shared" si="62"/>
        <v>0</v>
      </c>
    </row>
    <row r="89" spans="1:782 1038:1806 2062:2830 3086:3854 4110:4878 5134:5902 6158:6926 7182:7950 8206:8974 9230:9998 10254:11022 11278:12046 12302:13070 13326:14094 14350:15118 15374:16142" ht="15.6">
      <c r="A89" s="41" t="str">
        <f t="shared" si="47"/>
        <v>17..595</v>
      </c>
      <c r="B89" s="223">
        <f>IF(C89&lt;&gt;"",SUBTOTAL(103,$C$13:C89),"")</f>
        <v>77</v>
      </c>
      <c r="C89" s="51" t="s">
        <v>452</v>
      </c>
      <c r="D89" s="47" t="s">
        <v>230</v>
      </c>
      <c r="E89" s="48" t="s">
        <v>47</v>
      </c>
      <c r="F89" s="49">
        <v>78</v>
      </c>
      <c r="G89" s="49">
        <v>0</v>
      </c>
      <c r="H89" s="49">
        <v>54.1</v>
      </c>
      <c r="I89" s="47" t="s">
        <v>65</v>
      </c>
      <c r="J89" s="158" t="s">
        <v>230</v>
      </c>
      <c r="K89" s="99">
        <v>78</v>
      </c>
      <c r="L89" s="50" t="s">
        <v>47</v>
      </c>
      <c r="M89" s="50" t="s">
        <v>397</v>
      </c>
      <c r="N89" s="99"/>
      <c r="O89" s="50"/>
      <c r="P89" s="50"/>
      <c r="Q89" s="270" t="s">
        <v>422</v>
      </c>
      <c r="R89" s="109"/>
      <c r="S89" s="104">
        <v>54.1</v>
      </c>
      <c r="T89" s="129"/>
      <c r="U89" s="224" t="e">
        <f>VLOOKUP(A89,#REF!,21,0)</f>
        <v>#REF!</v>
      </c>
      <c r="V89" s="225" t="e">
        <f t="shared" si="48"/>
        <v>#REF!</v>
      </c>
      <c r="W89" s="129"/>
      <c r="X89" s="107">
        <f t="shared" si="50"/>
        <v>1</v>
      </c>
      <c r="Y89" s="107">
        <f t="shared" si="51"/>
        <v>0</v>
      </c>
      <c r="Z89" s="107">
        <f t="shared" si="52"/>
        <v>0</v>
      </c>
      <c r="AA89" s="107">
        <f t="shared" si="53"/>
        <v>0</v>
      </c>
      <c r="AB89" s="107">
        <f t="shared" si="54"/>
        <v>0</v>
      </c>
      <c r="AC89" s="107">
        <f t="shared" si="55"/>
        <v>0</v>
      </c>
      <c r="AD89" s="107">
        <f t="shared" si="56"/>
        <v>0</v>
      </c>
      <c r="AF89" s="107">
        <f t="shared" si="49"/>
        <v>0</v>
      </c>
      <c r="AG89" s="107">
        <f t="shared" si="57"/>
        <v>0</v>
      </c>
      <c r="AH89" s="107">
        <f t="shared" si="58"/>
        <v>0</v>
      </c>
      <c r="AI89" s="107">
        <f t="shared" si="59"/>
        <v>0</v>
      </c>
      <c r="AJ89" s="107">
        <f t="shared" si="60"/>
        <v>0</v>
      </c>
      <c r="AK89" s="107">
        <f t="shared" si="61"/>
        <v>0</v>
      </c>
      <c r="AL89" s="107">
        <f t="shared" si="62"/>
        <v>0</v>
      </c>
    </row>
    <row r="90" spans="1:782 1038:1806 2062:2830 3086:3854 4110:4878 5134:5902 6158:6926 7182:7950 8206:8974 9230:9998 10254:11022 11278:12046 12302:13070 13326:14094 14350:15118 15374:16142" ht="15.6">
      <c r="A90" s="41" t="str">
        <f t="shared" si="47"/>
        <v>17..597</v>
      </c>
      <c r="B90" s="223">
        <f>IF(C90&lt;&gt;"",SUBTOTAL(103,$C$13:C90),"")</f>
        <v>78</v>
      </c>
      <c r="C90" s="51" t="s">
        <v>428</v>
      </c>
      <c r="D90" s="47" t="s">
        <v>232</v>
      </c>
      <c r="E90" s="48" t="s">
        <v>44</v>
      </c>
      <c r="F90" s="49">
        <v>424</v>
      </c>
      <c r="G90" s="49">
        <v>0</v>
      </c>
      <c r="H90" s="49">
        <v>424</v>
      </c>
      <c r="I90" s="47" t="s">
        <v>65</v>
      </c>
      <c r="J90" s="158">
        <v>597</v>
      </c>
      <c r="K90" s="91">
        <v>424</v>
      </c>
      <c r="L90" s="50" t="s">
        <v>44</v>
      </c>
      <c r="M90" s="50" t="s">
        <v>353</v>
      </c>
      <c r="N90" s="99">
        <f>F90+G90-K90</f>
        <v>0</v>
      </c>
      <c r="O90" s="50"/>
      <c r="P90" s="50" t="s">
        <v>326</v>
      </c>
      <c r="Q90" s="270" t="s">
        <v>422</v>
      </c>
      <c r="R90" s="109"/>
      <c r="S90" s="104">
        <v>424</v>
      </c>
      <c r="T90" s="129" t="s">
        <v>402</v>
      </c>
      <c r="U90" s="224" t="e">
        <f>VLOOKUP(A90,#REF!,21,0)</f>
        <v>#REF!</v>
      </c>
      <c r="V90" s="225" t="e">
        <f t="shared" si="48"/>
        <v>#REF!</v>
      </c>
      <c r="W90" s="129"/>
      <c r="X90" s="107">
        <f t="shared" si="50"/>
        <v>0</v>
      </c>
      <c r="Y90" s="107">
        <f t="shared" si="51"/>
        <v>0</v>
      </c>
      <c r="Z90" s="107">
        <f t="shared" si="52"/>
        <v>1</v>
      </c>
      <c r="AA90" s="107">
        <f t="shared" si="53"/>
        <v>0</v>
      </c>
      <c r="AB90" s="107">
        <f t="shared" si="54"/>
        <v>0</v>
      </c>
      <c r="AC90" s="107">
        <f t="shared" si="55"/>
        <v>0</v>
      </c>
      <c r="AD90" s="107">
        <f t="shared" si="56"/>
        <v>0</v>
      </c>
      <c r="AF90" s="107">
        <f t="shared" si="49"/>
        <v>0</v>
      </c>
      <c r="AG90" s="107">
        <f t="shared" si="57"/>
        <v>0</v>
      </c>
      <c r="AH90" s="107">
        <f t="shared" si="58"/>
        <v>0</v>
      </c>
      <c r="AI90" s="107">
        <f t="shared" si="59"/>
        <v>0</v>
      </c>
      <c r="AJ90" s="107">
        <f t="shared" si="60"/>
        <v>0</v>
      </c>
      <c r="AK90" s="107">
        <f t="shared" si="61"/>
        <v>0</v>
      </c>
      <c r="AL90" s="107">
        <f t="shared" si="62"/>
        <v>0</v>
      </c>
    </row>
    <row r="91" spans="1:782 1038:1806 2062:2830 3086:3854 4110:4878 5134:5902 6158:6926 7182:7950 8206:8974 9230:9998 10254:11022 11278:12046 12302:13070 13326:14094 14350:15118 15374:16142" ht="15.6">
      <c r="A91" s="41" t="str">
        <f t="shared" si="47"/>
        <v>17..598</v>
      </c>
      <c r="B91" s="223">
        <f>IF(C91&lt;&gt;"",SUBTOTAL(103,$C$13:C91),"")</f>
        <v>79</v>
      </c>
      <c r="C91" s="51" t="s">
        <v>452</v>
      </c>
      <c r="D91" s="47" t="s">
        <v>42</v>
      </c>
      <c r="E91" s="48" t="s">
        <v>40</v>
      </c>
      <c r="F91" s="49">
        <v>280</v>
      </c>
      <c r="G91" s="49">
        <v>0</v>
      </c>
      <c r="H91" s="49">
        <v>201.5</v>
      </c>
      <c r="I91" s="47" t="s">
        <v>65</v>
      </c>
      <c r="J91" s="158" t="s">
        <v>42</v>
      </c>
      <c r="K91" s="99">
        <v>280</v>
      </c>
      <c r="L91" s="50" t="s">
        <v>40</v>
      </c>
      <c r="M91" s="50" t="s">
        <v>397</v>
      </c>
      <c r="N91" s="99"/>
      <c r="O91" s="50"/>
      <c r="P91" s="50"/>
      <c r="Q91" s="270" t="s">
        <v>422</v>
      </c>
      <c r="R91" s="109"/>
      <c r="S91" s="104">
        <v>201.5</v>
      </c>
      <c r="T91" s="129"/>
      <c r="U91" s="224" t="e">
        <f>VLOOKUP(A91,#REF!,21,0)</f>
        <v>#REF!</v>
      </c>
      <c r="V91" s="225" t="e">
        <f t="shared" si="48"/>
        <v>#REF!</v>
      </c>
      <c r="W91" s="129"/>
      <c r="X91" s="107">
        <f t="shared" si="50"/>
        <v>0</v>
      </c>
      <c r="Y91" s="107">
        <f t="shared" si="51"/>
        <v>1</v>
      </c>
      <c r="Z91" s="107">
        <f t="shared" si="52"/>
        <v>0</v>
      </c>
      <c r="AA91" s="107">
        <f t="shared" si="53"/>
        <v>0</v>
      </c>
      <c r="AB91" s="107">
        <f t="shared" si="54"/>
        <v>0</v>
      </c>
      <c r="AC91" s="107">
        <f t="shared" si="55"/>
        <v>0</v>
      </c>
      <c r="AD91" s="107">
        <f t="shared" si="56"/>
        <v>0</v>
      </c>
      <c r="AF91" s="107">
        <f t="shared" si="49"/>
        <v>0</v>
      </c>
      <c r="AG91" s="107">
        <f t="shared" si="57"/>
        <v>0</v>
      </c>
      <c r="AH91" s="107">
        <f t="shared" si="58"/>
        <v>0</v>
      </c>
      <c r="AI91" s="107">
        <f t="shared" si="59"/>
        <v>0</v>
      </c>
      <c r="AJ91" s="107">
        <f t="shared" si="60"/>
        <v>0</v>
      </c>
      <c r="AK91" s="107">
        <f t="shared" si="61"/>
        <v>0</v>
      </c>
      <c r="AL91" s="107">
        <f t="shared" si="62"/>
        <v>0</v>
      </c>
    </row>
    <row r="92" spans="1:782 1038:1806 2062:2830 3086:3854 4110:4878 5134:5902 6158:6926 7182:7950 8206:8974 9230:9998 10254:11022 11278:12046 12302:13070 13326:14094 14350:15118 15374:16142" ht="15.6">
      <c r="A92" s="41" t="str">
        <f t="shared" si="47"/>
        <v>17..682</v>
      </c>
      <c r="B92" s="223">
        <f>IF(C92&lt;&gt;"",SUBTOTAL(103,$C$13:C92),"")</f>
        <v>80</v>
      </c>
      <c r="C92" s="51" t="s">
        <v>452</v>
      </c>
      <c r="D92" s="47" t="s">
        <v>54</v>
      </c>
      <c r="E92" s="48" t="s">
        <v>44</v>
      </c>
      <c r="F92" s="49">
        <v>452</v>
      </c>
      <c r="G92" s="49">
        <v>0</v>
      </c>
      <c r="H92" s="49">
        <v>452</v>
      </c>
      <c r="I92" s="47" t="s">
        <v>65</v>
      </c>
      <c r="J92" s="158" t="s">
        <v>54</v>
      </c>
      <c r="K92" s="99">
        <v>452</v>
      </c>
      <c r="L92" s="50" t="s">
        <v>44</v>
      </c>
      <c r="M92" s="88" t="s">
        <v>389</v>
      </c>
      <c r="N92" s="99"/>
      <c r="O92" s="50"/>
      <c r="P92" s="50" t="s">
        <v>355</v>
      </c>
      <c r="Q92" s="270" t="s">
        <v>422</v>
      </c>
      <c r="R92" s="109"/>
      <c r="S92" s="104">
        <v>452</v>
      </c>
      <c r="T92" s="129"/>
      <c r="U92" s="224" t="e">
        <f>VLOOKUP(A92,#REF!,21,0)</f>
        <v>#REF!</v>
      </c>
      <c r="V92" s="225" t="e">
        <f t="shared" si="48"/>
        <v>#REF!</v>
      </c>
      <c r="W92" s="129"/>
      <c r="X92" s="107">
        <f t="shared" si="50"/>
        <v>0</v>
      </c>
      <c r="Y92" s="107">
        <f t="shared" si="51"/>
        <v>0</v>
      </c>
      <c r="Z92" s="107">
        <f t="shared" si="52"/>
        <v>1</v>
      </c>
      <c r="AA92" s="107">
        <f t="shared" si="53"/>
        <v>0</v>
      </c>
      <c r="AB92" s="107">
        <f t="shared" si="54"/>
        <v>0</v>
      </c>
      <c r="AC92" s="107">
        <f t="shared" si="55"/>
        <v>0</v>
      </c>
      <c r="AD92" s="107">
        <f t="shared" si="56"/>
        <v>0</v>
      </c>
      <c r="AF92" s="107">
        <f t="shared" si="49"/>
        <v>0</v>
      </c>
      <c r="AG92" s="107">
        <f t="shared" si="57"/>
        <v>0</v>
      </c>
      <c r="AH92" s="107">
        <f t="shared" si="58"/>
        <v>0</v>
      </c>
      <c r="AI92" s="107">
        <f t="shared" si="59"/>
        <v>0</v>
      </c>
      <c r="AJ92" s="107">
        <f t="shared" si="60"/>
        <v>0</v>
      </c>
      <c r="AK92" s="107">
        <f t="shared" si="61"/>
        <v>0</v>
      </c>
      <c r="AL92" s="107">
        <f t="shared" si="62"/>
        <v>0</v>
      </c>
    </row>
    <row r="93" spans="1:782 1038:1806 2062:2830 3086:3854 4110:4878 5134:5902 6158:6926 7182:7950 8206:8974 9230:9998 10254:11022 11278:12046 12302:13070 13326:14094 14350:15118 15374:16142" ht="15.6">
      <c r="A93" s="41" t="str">
        <f t="shared" si="47"/>
        <v>17..754</v>
      </c>
      <c r="B93" s="223">
        <f>IF(C93&lt;&gt;"",SUBTOTAL(103,$C$13:C93),"")</f>
        <v>81</v>
      </c>
      <c r="C93" s="51" t="s">
        <v>452</v>
      </c>
      <c r="D93" s="47" t="s">
        <v>237</v>
      </c>
      <c r="E93" s="48" t="s">
        <v>40</v>
      </c>
      <c r="F93" s="49">
        <v>156</v>
      </c>
      <c r="G93" s="49">
        <v>0</v>
      </c>
      <c r="H93" s="49">
        <v>116.7</v>
      </c>
      <c r="I93" s="47" t="s">
        <v>65</v>
      </c>
      <c r="J93" s="158" t="s">
        <v>237</v>
      </c>
      <c r="K93" s="99">
        <v>156</v>
      </c>
      <c r="L93" s="50" t="s">
        <v>40</v>
      </c>
      <c r="M93" s="50" t="s">
        <v>397</v>
      </c>
      <c r="N93" s="99"/>
      <c r="O93" s="50"/>
      <c r="P93" s="50"/>
      <c r="Q93" s="270" t="s">
        <v>422</v>
      </c>
      <c r="R93" s="109"/>
      <c r="S93" s="104">
        <v>116.7</v>
      </c>
      <c r="T93" s="129"/>
      <c r="U93" s="224" t="e">
        <f>VLOOKUP(A93,#REF!,21,0)</f>
        <v>#REF!</v>
      </c>
      <c r="V93" s="225" t="e">
        <f t="shared" si="48"/>
        <v>#REF!</v>
      </c>
      <c r="W93" s="129"/>
      <c r="X93" s="107">
        <f t="shared" si="50"/>
        <v>0</v>
      </c>
      <c r="Y93" s="107">
        <f t="shared" si="51"/>
        <v>1</v>
      </c>
      <c r="Z93" s="107">
        <f t="shared" si="52"/>
        <v>0</v>
      </c>
      <c r="AA93" s="107">
        <f t="shared" si="53"/>
        <v>0</v>
      </c>
      <c r="AB93" s="107">
        <f t="shared" si="54"/>
        <v>0</v>
      </c>
      <c r="AC93" s="107">
        <f t="shared" si="55"/>
        <v>0</v>
      </c>
      <c r="AD93" s="107">
        <f t="shared" si="56"/>
        <v>0</v>
      </c>
      <c r="AF93" s="107">
        <f t="shared" si="49"/>
        <v>0</v>
      </c>
      <c r="AG93" s="107">
        <f t="shared" si="57"/>
        <v>0</v>
      </c>
      <c r="AH93" s="107">
        <f t="shared" si="58"/>
        <v>0</v>
      </c>
      <c r="AI93" s="107">
        <f t="shared" si="59"/>
        <v>0</v>
      </c>
      <c r="AJ93" s="107">
        <f t="shared" si="60"/>
        <v>0</v>
      </c>
      <c r="AK93" s="107">
        <f t="shared" si="61"/>
        <v>0</v>
      </c>
      <c r="AL93" s="107">
        <f t="shared" si="62"/>
        <v>0</v>
      </c>
    </row>
    <row r="94" spans="1:782 1038:1806 2062:2830 3086:3854 4110:4878 5134:5902 6158:6926 7182:7950 8206:8974 9230:9998 10254:11022 11278:12046 12302:13070 13326:14094 14350:15118 15374:16142" ht="15.6">
      <c r="A94" s="41" t="str">
        <f t="shared" si="47"/>
        <v>17..756</v>
      </c>
      <c r="B94" s="223">
        <f>IF(C94&lt;&gt;"",SUBTOTAL(103,$C$13:C94),"")</f>
        <v>82</v>
      </c>
      <c r="C94" s="51" t="s">
        <v>452</v>
      </c>
      <c r="D94" s="47" t="s">
        <v>238</v>
      </c>
      <c r="E94" s="48" t="s">
        <v>47</v>
      </c>
      <c r="F94" s="49">
        <v>377</v>
      </c>
      <c r="G94" s="49">
        <v>0</v>
      </c>
      <c r="H94" s="49">
        <v>179.9</v>
      </c>
      <c r="I94" s="47" t="s">
        <v>65</v>
      </c>
      <c r="J94" s="158" t="s">
        <v>238</v>
      </c>
      <c r="K94" s="99">
        <v>377</v>
      </c>
      <c r="L94" s="50" t="s">
        <v>47</v>
      </c>
      <c r="M94" s="50" t="s">
        <v>397</v>
      </c>
      <c r="N94" s="99"/>
      <c r="O94" s="50"/>
      <c r="P94" s="50"/>
      <c r="Q94" s="270" t="s">
        <v>422</v>
      </c>
      <c r="R94" s="109"/>
      <c r="S94" s="104">
        <v>179.9</v>
      </c>
      <c r="T94" s="129"/>
      <c r="U94" s="224" t="e">
        <f>VLOOKUP(A94,#REF!,21,0)</f>
        <v>#REF!</v>
      </c>
      <c r="V94" s="225" t="e">
        <f t="shared" si="48"/>
        <v>#REF!</v>
      </c>
      <c r="W94" s="129"/>
      <c r="X94" s="107">
        <f t="shared" si="50"/>
        <v>0</v>
      </c>
      <c r="Y94" s="107">
        <f t="shared" si="51"/>
        <v>0</v>
      </c>
      <c r="Z94" s="107">
        <f t="shared" si="52"/>
        <v>1</v>
      </c>
      <c r="AA94" s="107">
        <f t="shared" si="53"/>
        <v>0</v>
      </c>
      <c r="AB94" s="107">
        <f t="shared" si="54"/>
        <v>0</v>
      </c>
      <c r="AC94" s="107">
        <f t="shared" si="55"/>
        <v>0</v>
      </c>
      <c r="AD94" s="107">
        <f t="shared" si="56"/>
        <v>0</v>
      </c>
      <c r="AF94" s="107">
        <f t="shared" si="49"/>
        <v>0</v>
      </c>
      <c r="AG94" s="107">
        <f t="shared" si="57"/>
        <v>0</v>
      </c>
      <c r="AH94" s="107">
        <f t="shared" si="58"/>
        <v>0</v>
      </c>
      <c r="AI94" s="107">
        <f t="shared" si="59"/>
        <v>0</v>
      </c>
      <c r="AJ94" s="107">
        <f t="shared" si="60"/>
        <v>0</v>
      </c>
      <c r="AK94" s="107">
        <f t="shared" si="61"/>
        <v>0</v>
      </c>
      <c r="AL94" s="107">
        <f t="shared" si="62"/>
        <v>0</v>
      </c>
    </row>
    <row r="95" spans="1:782 1038:1806 2062:2830 3086:3854 4110:4878 5134:5902 6158:6926 7182:7950 8206:8974 9230:9998 10254:11022 11278:12046 12302:13070 13326:14094 14350:15118 15374:16142" ht="15.6">
      <c r="A95" s="41" t="str">
        <f t="shared" si="47"/>
        <v>17..757</v>
      </c>
      <c r="B95" s="223">
        <f>IF(C95&lt;&gt;"",SUBTOTAL(103,$C$13:C95),"")</f>
        <v>83</v>
      </c>
      <c r="C95" s="51" t="s">
        <v>452</v>
      </c>
      <c r="D95" s="47" t="s">
        <v>239</v>
      </c>
      <c r="E95" s="48" t="s">
        <v>47</v>
      </c>
      <c r="F95" s="49">
        <v>102</v>
      </c>
      <c r="G95" s="49">
        <v>0</v>
      </c>
      <c r="H95" s="49">
        <v>85.6</v>
      </c>
      <c r="I95" s="47" t="s">
        <v>65</v>
      </c>
      <c r="J95" s="158" t="s">
        <v>239</v>
      </c>
      <c r="K95" s="99">
        <v>102</v>
      </c>
      <c r="L95" s="50" t="s">
        <v>47</v>
      </c>
      <c r="M95" s="50" t="s">
        <v>397</v>
      </c>
      <c r="N95" s="99"/>
      <c r="O95" s="50"/>
      <c r="P95" s="50"/>
      <c r="Q95" s="270" t="s">
        <v>422</v>
      </c>
      <c r="R95" s="109"/>
      <c r="S95" s="104">
        <v>85.6</v>
      </c>
      <c r="T95" s="129"/>
      <c r="U95" s="224" t="e">
        <f>VLOOKUP(A95,#REF!,21,0)</f>
        <v>#REF!</v>
      </c>
      <c r="V95" s="225" t="e">
        <f t="shared" si="48"/>
        <v>#REF!</v>
      </c>
      <c r="W95" s="129"/>
      <c r="X95" s="107">
        <f t="shared" si="50"/>
        <v>0</v>
      </c>
      <c r="Y95" s="107">
        <f t="shared" si="51"/>
        <v>1</v>
      </c>
      <c r="Z95" s="107">
        <f t="shared" si="52"/>
        <v>0</v>
      </c>
      <c r="AA95" s="107">
        <f t="shared" si="53"/>
        <v>0</v>
      </c>
      <c r="AB95" s="107">
        <f t="shared" si="54"/>
        <v>0</v>
      </c>
      <c r="AC95" s="107">
        <f t="shared" si="55"/>
        <v>0</v>
      </c>
      <c r="AD95" s="107">
        <f t="shared" si="56"/>
        <v>0</v>
      </c>
      <c r="AF95" s="107">
        <f t="shared" si="49"/>
        <v>0</v>
      </c>
      <c r="AG95" s="107">
        <f t="shared" si="57"/>
        <v>0</v>
      </c>
      <c r="AH95" s="107">
        <f t="shared" si="58"/>
        <v>0</v>
      </c>
      <c r="AI95" s="107">
        <f t="shared" si="59"/>
        <v>0</v>
      </c>
      <c r="AJ95" s="107">
        <f t="shared" si="60"/>
        <v>0</v>
      </c>
      <c r="AK95" s="107">
        <f t="shared" si="61"/>
        <v>0</v>
      </c>
      <c r="AL95" s="107">
        <f t="shared" si="62"/>
        <v>0</v>
      </c>
    </row>
    <row r="96" spans="1:782 1038:1806 2062:2830 3086:3854 4110:4878 5134:5902 6158:6926 7182:7950 8206:8974 9230:9998 10254:11022 11278:12046 12302:13070 13326:14094 14350:15118 15374:16142" ht="15.6">
      <c r="A96" s="41" t="str">
        <f t="shared" si="47"/>
        <v>17..758</v>
      </c>
      <c r="B96" s="223">
        <f>IF(C96&lt;&gt;"",SUBTOTAL(103,$C$13:C96),"")</f>
        <v>84</v>
      </c>
      <c r="C96" s="51" t="s">
        <v>452</v>
      </c>
      <c r="D96" s="47" t="s">
        <v>57</v>
      </c>
      <c r="E96" s="48" t="s">
        <v>47</v>
      </c>
      <c r="F96" s="49">
        <v>0</v>
      </c>
      <c r="G96" s="49">
        <v>88</v>
      </c>
      <c r="H96" s="49">
        <v>88</v>
      </c>
      <c r="I96" s="47" t="s">
        <v>65</v>
      </c>
      <c r="J96" s="158" t="s">
        <v>57</v>
      </c>
      <c r="K96" s="91">
        <v>217.1</v>
      </c>
      <c r="L96" s="50" t="s">
        <v>64</v>
      </c>
      <c r="M96" s="50" t="s">
        <v>397</v>
      </c>
      <c r="N96" s="99"/>
      <c r="O96" s="50"/>
      <c r="P96" s="50"/>
      <c r="Q96" s="270" t="s">
        <v>422</v>
      </c>
      <c r="R96" s="109"/>
      <c r="S96" s="104">
        <v>88</v>
      </c>
      <c r="T96" s="129"/>
      <c r="U96" s="224" t="e">
        <f>VLOOKUP(A96,#REF!,21,0)</f>
        <v>#REF!</v>
      </c>
      <c r="V96" s="225" t="e">
        <f t="shared" si="48"/>
        <v>#REF!</v>
      </c>
      <c r="W96" s="129"/>
      <c r="X96" s="107">
        <f t="shared" si="50"/>
        <v>0</v>
      </c>
      <c r="Y96" s="107">
        <f t="shared" si="51"/>
        <v>0</v>
      </c>
      <c r="Z96" s="107">
        <f t="shared" si="52"/>
        <v>0</v>
      </c>
      <c r="AA96" s="107">
        <f t="shared" si="53"/>
        <v>0</v>
      </c>
      <c r="AB96" s="107">
        <f t="shared" si="54"/>
        <v>0</v>
      </c>
      <c r="AC96" s="107">
        <f t="shared" si="55"/>
        <v>0</v>
      </c>
      <c r="AD96" s="107">
        <f t="shared" si="56"/>
        <v>0</v>
      </c>
      <c r="AF96" s="107">
        <f t="shared" si="49"/>
        <v>1</v>
      </c>
      <c r="AG96" s="107">
        <f t="shared" si="57"/>
        <v>0</v>
      </c>
      <c r="AH96" s="107">
        <f t="shared" si="58"/>
        <v>0</v>
      </c>
      <c r="AI96" s="107">
        <f t="shared" si="59"/>
        <v>0</v>
      </c>
      <c r="AJ96" s="107">
        <f t="shared" si="60"/>
        <v>0</v>
      </c>
      <c r="AK96" s="107">
        <f t="shared" si="61"/>
        <v>0</v>
      </c>
      <c r="AL96" s="107">
        <f t="shared" si="62"/>
        <v>0</v>
      </c>
    </row>
    <row r="97" spans="1:38" ht="15.6">
      <c r="A97" s="41" t="str">
        <f t="shared" si="47"/>
        <v>17..791</v>
      </c>
      <c r="B97" s="223">
        <f>IF(C97&lt;&gt;"",SUBTOTAL(103,$C$13:C97),"")</f>
        <v>85</v>
      </c>
      <c r="C97" s="51" t="s">
        <v>452</v>
      </c>
      <c r="D97" s="47" t="s">
        <v>112</v>
      </c>
      <c r="E97" s="48" t="s">
        <v>40</v>
      </c>
      <c r="F97" s="49">
        <v>194</v>
      </c>
      <c r="G97" s="49">
        <v>0</v>
      </c>
      <c r="H97" s="49">
        <v>178.1</v>
      </c>
      <c r="I97" s="47" t="s">
        <v>65</v>
      </c>
      <c r="J97" s="158" t="s">
        <v>112</v>
      </c>
      <c r="K97" s="99">
        <v>194</v>
      </c>
      <c r="L97" s="50" t="s">
        <v>40</v>
      </c>
      <c r="M97" s="50" t="s">
        <v>397</v>
      </c>
      <c r="N97" s="99"/>
      <c r="O97" s="50"/>
      <c r="P97" s="50"/>
      <c r="Q97" s="270" t="s">
        <v>422</v>
      </c>
      <c r="R97" s="109"/>
      <c r="S97" s="104">
        <v>178.1</v>
      </c>
      <c r="T97" s="129"/>
      <c r="U97" s="224" t="e">
        <f>VLOOKUP(A97,#REF!,21,0)</f>
        <v>#REF!</v>
      </c>
      <c r="V97" s="225" t="e">
        <f t="shared" si="48"/>
        <v>#REF!</v>
      </c>
      <c r="W97" s="129"/>
      <c r="X97" s="107">
        <f t="shared" si="50"/>
        <v>0</v>
      </c>
      <c r="Y97" s="107">
        <f t="shared" si="51"/>
        <v>1</v>
      </c>
      <c r="Z97" s="107">
        <f t="shared" si="52"/>
        <v>0</v>
      </c>
      <c r="AA97" s="107">
        <f t="shared" si="53"/>
        <v>0</v>
      </c>
      <c r="AB97" s="107">
        <f t="shared" si="54"/>
        <v>0</v>
      </c>
      <c r="AC97" s="107">
        <f t="shared" si="55"/>
        <v>0</v>
      </c>
      <c r="AD97" s="107">
        <f t="shared" si="56"/>
        <v>0</v>
      </c>
      <c r="AF97" s="107">
        <f t="shared" si="49"/>
        <v>0</v>
      </c>
      <c r="AG97" s="107">
        <f t="shared" si="57"/>
        <v>0</v>
      </c>
      <c r="AH97" s="107">
        <f t="shared" si="58"/>
        <v>0</v>
      </c>
      <c r="AI97" s="107">
        <f t="shared" si="59"/>
        <v>0</v>
      </c>
      <c r="AJ97" s="107">
        <f t="shared" si="60"/>
        <v>0</v>
      </c>
      <c r="AK97" s="107">
        <f t="shared" si="61"/>
        <v>0</v>
      </c>
      <c r="AL97" s="107">
        <f t="shared" si="62"/>
        <v>0</v>
      </c>
    </row>
    <row r="98" spans="1:38" ht="15.6">
      <c r="A98" s="41" t="str">
        <f t="shared" si="47"/>
        <v>17..794</v>
      </c>
      <c r="B98" s="223">
        <f>IF(C98&lt;&gt;"",SUBTOTAL(103,$C$13:C98),"")</f>
        <v>86</v>
      </c>
      <c r="C98" s="51" t="s">
        <v>452</v>
      </c>
      <c r="D98" s="47" t="s">
        <v>58</v>
      </c>
      <c r="E98" s="48" t="s">
        <v>47</v>
      </c>
      <c r="F98" s="49">
        <v>0</v>
      </c>
      <c r="G98" s="49">
        <v>698</v>
      </c>
      <c r="H98" s="49">
        <v>504.7</v>
      </c>
      <c r="I98" s="47" t="s">
        <v>65</v>
      </c>
      <c r="J98" s="158" t="s">
        <v>58</v>
      </c>
      <c r="K98" s="91">
        <v>835.4</v>
      </c>
      <c r="L98" s="50" t="s">
        <v>47</v>
      </c>
      <c r="M98" s="50" t="s">
        <v>397</v>
      </c>
      <c r="N98" s="99"/>
      <c r="O98" s="50"/>
      <c r="P98" s="50"/>
      <c r="Q98" s="270" t="s">
        <v>422</v>
      </c>
      <c r="R98" s="109"/>
      <c r="S98" s="104">
        <v>504.7</v>
      </c>
      <c r="T98" s="129"/>
      <c r="U98" s="224" t="e">
        <f>VLOOKUP(A98,#REF!,21,0)</f>
        <v>#REF!</v>
      </c>
      <c r="V98" s="225" t="e">
        <f t="shared" si="48"/>
        <v>#REF!</v>
      </c>
      <c r="W98" s="129"/>
      <c r="X98" s="107">
        <f t="shared" si="50"/>
        <v>0</v>
      </c>
      <c r="Y98" s="107">
        <f t="shared" si="51"/>
        <v>0</v>
      </c>
      <c r="Z98" s="107">
        <f t="shared" si="52"/>
        <v>0</v>
      </c>
      <c r="AA98" s="107">
        <f t="shared" si="53"/>
        <v>0</v>
      </c>
      <c r="AB98" s="107">
        <f t="shared" si="54"/>
        <v>0</v>
      </c>
      <c r="AC98" s="107">
        <f t="shared" si="55"/>
        <v>0</v>
      </c>
      <c r="AD98" s="107">
        <f t="shared" si="56"/>
        <v>0</v>
      </c>
      <c r="AF98" s="107">
        <f t="shared" si="49"/>
        <v>0</v>
      </c>
      <c r="AG98" s="107">
        <f t="shared" si="57"/>
        <v>0</v>
      </c>
      <c r="AH98" s="107">
        <f t="shared" si="58"/>
        <v>0</v>
      </c>
      <c r="AI98" s="107">
        <f t="shared" si="59"/>
        <v>1</v>
      </c>
      <c r="AJ98" s="107">
        <f t="shared" si="60"/>
        <v>0</v>
      </c>
      <c r="AK98" s="107">
        <f t="shared" si="61"/>
        <v>0</v>
      </c>
      <c r="AL98" s="107">
        <f t="shared" si="62"/>
        <v>0</v>
      </c>
    </row>
    <row r="99" spans="1:38" ht="15.6">
      <c r="A99" s="41" t="str">
        <f t="shared" si="47"/>
        <v>17..799</v>
      </c>
      <c r="B99" s="223">
        <f>IF(C99&lt;&gt;"",SUBTOTAL(103,$C$13:C99),"")</f>
        <v>87</v>
      </c>
      <c r="C99" s="51" t="s">
        <v>452</v>
      </c>
      <c r="D99" s="47" t="s">
        <v>245</v>
      </c>
      <c r="E99" s="48" t="s">
        <v>52</v>
      </c>
      <c r="F99" s="49">
        <v>510</v>
      </c>
      <c r="G99" s="49">
        <v>0</v>
      </c>
      <c r="H99" s="49">
        <v>31.2</v>
      </c>
      <c r="I99" s="47" t="s">
        <v>65</v>
      </c>
      <c r="J99" s="158" t="s">
        <v>245</v>
      </c>
      <c r="K99" s="99">
        <v>510</v>
      </c>
      <c r="L99" s="50" t="s">
        <v>52</v>
      </c>
      <c r="M99" s="50" t="s">
        <v>397</v>
      </c>
      <c r="N99" s="99"/>
      <c r="O99" s="50"/>
      <c r="P99" s="50"/>
      <c r="Q99" s="270" t="s">
        <v>422</v>
      </c>
      <c r="R99" s="109"/>
      <c r="S99" s="104">
        <v>31.2</v>
      </c>
      <c r="T99" s="129"/>
      <c r="U99" s="224" t="e">
        <f>VLOOKUP(A99,#REF!,21,0)</f>
        <v>#REF!</v>
      </c>
      <c r="V99" s="225" t="e">
        <f t="shared" si="48"/>
        <v>#REF!</v>
      </c>
      <c r="W99" s="129"/>
      <c r="X99" s="107">
        <f t="shared" si="50"/>
        <v>0</v>
      </c>
      <c r="Y99" s="107">
        <f t="shared" si="51"/>
        <v>0</v>
      </c>
      <c r="Z99" s="107">
        <f t="shared" si="52"/>
        <v>0</v>
      </c>
      <c r="AA99" s="107">
        <f t="shared" si="53"/>
        <v>1</v>
      </c>
      <c r="AB99" s="107">
        <f t="shared" si="54"/>
        <v>0</v>
      </c>
      <c r="AC99" s="107">
        <f t="shared" si="55"/>
        <v>0</v>
      </c>
      <c r="AD99" s="107">
        <f t="shared" si="56"/>
        <v>0</v>
      </c>
      <c r="AF99" s="107">
        <f t="shared" si="49"/>
        <v>0</v>
      </c>
      <c r="AG99" s="107">
        <f t="shared" si="57"/>
        <v>0</v>
      </c>
      <c r="AH99" s="107">
        <f t="shared" si="58"/>
        <v>0</v>
      </c>
      <c r="AI99" s="107">
        <f t="shared" si="59"/>
        <v>0</v>
      </c>
      <c r="AJ99" s="107">
        <f t="shared" si="60"/>
        <v>0</v>
      </c>
      <c r="AK99" s="107">
        <f t="shared" si="61"/>
        <v>0</v>
      </c>
      <c r="AL99" s="107">
        <f t="shared" si="62"/>
        <v>0</v>
      </c>
    </row>
    <row r="100" spans="1:38" ht="15.6">
      <c r="A100" s="41" t="str">
        <f t="shared" si="47"/>
        <v>17..811</v>
      </c>
      <c r="B100" s="223">
        <f>IF(C100&lt;&gt;"",SUBTOTAL(103,$C$13:C100),"")</f>
        <v>88</v>
      </c>
      <c r="C100" s="51" t="s">
        <v>452</v>
      </c>
      <c r="D100" s="47" t="s">
        <v>246</v>
      </c>
      <c r="E100" s="48" t="s">
        <v>52</v>
      </c>
      <c r="F100" s="49">
        <v>41</v>
      </c>
      <c r="G100" s="49">
        <v>0</v>
      </c>
      <c r="H100" s="49">
        <v>0</v>
      </c>
      <c r="I100" s="47" t="s">
        <v>65</v>
      </c>
      <c r="J100" s="158" t="s">
        <v>246</v>
      </c>
      <c r="K100" s="99">
        <v>41</v>
      </c>
      <c r="L100" s="50" t="s">
        <v>52</v>
      </c>
      <c r="M100" s="50" t="s">
        <v>397</v>
      </c>
      <c r="N100" s="99"/>
      <c r="O100" s="50"/>
      <c r="P100" s="50"/>
      <c r="Q100" s="270">
        <v>0</v>
      </c>
      <c r="R100" s="109"/>
      <c r="S100" s="104">
        <v>0</v>
      </c>
      <c r="T100" s="129"/>
      <c r="U100" s="224" t="e">
        <f>VLOOKUP(A100,#REF!,21,0)</f>
        <v>#REF!</v>
      </c>
      <c r="V100" s="225" t="e">
        <f t="shared" si="48"/>
        <v>#REF!</v>
      </c>
      <c r="W100" s="129"/>
      <c r="X100" s="107">
        <f t="shared" si="50"/>
        <v>1</v>
      </c>
      <c r="Y100" s="107">
        <f t="shared" si="51"/>
        <v>0</v>
      </c>
      <c r="Z100" s="107">
        <f t="shared" si="52"/>
        <v>0</v>
      </c>
      <c r="AA100" s="107">
        <f t="shared" si="53"/>
        <v>0</v>
      </c>
      <c r="AB100" s="107">
        <f t="shared" si="54"/>
        <v>0</v>
      </c>
      <c r="AC100" s="107">
        <f t="shared" si="55"/>
        <v>0</v>
      </c>
      <c r="AD100" s="107">
        <f t="shared" si="56"/>
        <v>0</v>
      </c>
      <c r="AF100" s="107">
        <f t="shared" si="49"/>
        <v>0</v>
      </c>
      <c r="AG100" s="107">
        <f t="shared" si="57"/>
        <v>0</v>
      </c>
      <c r="AH100" s="107">
        <f t="shared" si="58"/>
        <v>0</v>
      </c>
      <c r="AI100" s="107">
        <f t="shared" si="59"/>
        <v>0</v>
      </c>
      <c r="AJ100" s="107">
        <f t="shared" si="60"/>
        <v>0</v>
      </c>
      <c r="AK100" s="107">
        <f t="shared" si="61"/>
        <v>0</v>
      </c>
      <c r="AL100" s="107">
        <f t="shared" si="62"/>
        <v>0</v>
      </c>
    </row>
    <row r="101" spans="1:38" ht="15.6">
      <c r="A101" s="41" t="str">
        <f t="shared" si="47"/>
        <v>17..812</v>
      </c>
      <c r="B101" s="223">
        <f>IF(C101&lt;&gt;"",SUBTOTAL(103,$C$13:C101),"")</f>
        <v>89</v>
      </c>
      <c r="C101" s="51" t="s">
        <v>452</v>
      </c>
      <c r="D101" s="47" t="s">
        <v>247</v>
      </c>
      <c r="E101" s="48" t="s">
        <v>52</v>
      </c>
      <c r="F101" s="49">
        <v>16</v>
      </c>
      <c r="G101" s="49">
        <v>0</v>
      </c>
      <c r="H101" s="49">
        <v>0</v>
      </c>
      <c r="I101" s="47" t="s">
        <v>65</v>
      </c>
      <c r="J101" s="158" t="s">
        <v>247</v>
      </c>
      <c r="K101" s="99">
        <v>16</v>
      </c>
      <c r="L101" s="50" t="s">
        <v>52</v>
      </c>
      <c r="M101" s="50" t="s">
        <v>397</v>
      </c>
      <c r="N101" s="99"/>
      <c r="O101" s="50"/>
      <c r="P101" s="50"/>
      <c r="Q101" s="270">
        <v>0</v>
      </c>
      <c r="R101" s="109"/>
      <c r="S101" s="104">
        <v>0</v>
      </c>
      <c r="T101" s="129"/>
      <c r="U101" s="224" t="e">
        <f>VLOOKUP(A101,#REF!,21,0)</f>
        <v>#REF!</v>
      </c>
      <c r="V101" s="225" t="e">
        <f t="shared" si="48"/>
        <v>#REF!</v>
      </c>
      <c r="W101" s="129"/>
      <c r="X101" s="107">
        <f t="shared" si="50"/>
        <v>1</v>
      </c>
      <c r="Y101" s="107">
        <f t="shared" si="51"/>
        <v>0</v>
      </c>
      <c r="Z101" s="107">
        <f t="shared" si="52"/>
        <v>0</v>
      </c>
      <c r="AA101" s="107">
        <f t="shared" si="53"/>
        <v>0</v>
      </c>
      <c r="AB101" s="107">
        <f t="shared" si="54"/>
        <v>0</v>
      </c>
      <c r="AC101" s="107">
        <f t="shared" si="55"/>
        <v>0</v>
      </c>
      <c r="AD101" s="107">
        <f t="shared" si="56"/>
        <v>0</v>
      </c>
      <c r="AF101" s="107">
        <f t="shared" si="49"/>
        <v>0</v>
      </c>
      <c r="AG101" s="107">
        <f t="shared" si="57"/>
        <v>0</v>
      </c>
      <c r="AH101" s="107">
        <f t="shared" si="58"/>
        <v>0</v>
      </c>
      <c r="AI101" s="107">
        <f t="shared" si="59"/>
        <v>0</v>
      </c>
      <c r="AJ101" s="107">
        <f t="shared" si="60"/>
        <v>0</v>
      </c>
      <c r="AK101" s="107">
        <f t="shared" si="61"/>
        <v>0</v>
      </c>
      <c r="AL101" s="107">
        <f t="shared" si="62"/>
        <v>0</v>
      </c>
    </row>
    <row r="102" spans="1:38" ht="15.6">
      <c r="A102" s="41" t="str">
        <f t="shared" si="47"/>
        <v>17..866</v>
      </c>
      <c r="B102" s="223">
        <f>IF(C102&lt;&gt;"",SUBTOTAL(103,$C$13:C102),"")</f>
        <v>90</v>
      </c>
      <c r="C102" s="51" t="s">
        <v>452</v>
      </c>
      <c r="D102" s="47" t="s">
        <v>118</v>
      </c>
      <c r="E102" s="48" t="s">
        <v>52</v>
      </c>
      <c r="F102" s="49">
        <v>16</v>
      </c>
      <c r="G102" s="49">
        <v>0</v>
      </c>
      <c r="H102" s="49">
        <v>16</v>
      </c>
      <c r="I102" s="47" t="s">
        <v>65</v>
      </c>
      <c r="J102" s="158" t="s">
        <v>118</v>
      </c>
      <c r="K102" s="99">
        <v>16</v>
      </c>
      <c r="L102" s="50" t="s">
        <v>52</v>
      </c>
      <c r="M102" s="50" t="s">
        <v>397</v>
      </c>
      <c r="N102" s="99"/>
      <c r="O102" s="50"/>
      <c r="P102" s="50"/>
      <c r="Q102" s="270" t="s">
        <v>422</v>
      </c>
      <c r="R102" s="109"/>
      <c r="S102" s="104">
        <v>16</v>
      </c>
      <c r="T102" s="129"/>
      <c r="U102" s="224" t="e">
        <f>VLOOKUP(A102,#REF!,21,0)</f>
        <v>#REF!</v>
      </c>
      <c r="V102" s="225" t="e">
        <f t="shared" si="48"/>
        <v>#REF!</v>
      </c>
      <c r="W102" s="129"/>
      <c r="X102" s="107">
        <f t="shared" ref="X102:X120" si="63">IF(AND($F102&gt;0,$F102&lt;=100),1,0)</f>
        <v>1</v>
      </c>
      <c r="Y102" s="107">
        <f t="shared" ref="Y102:Y120" si="64">IF(AND($F102&gt;100,$F102&lt;=300),1,0)</f>
        <v>0</v>
      </c>
      <c r="Z102" s="107">
        <f t="shared" ref="Z102:Z120" si="65">IF(AND($F102&gt;300,$F102&lt;=500),1,0)</f>
        <v>0</v>
      </c>
      <c r="AA102" s="107">
        <f t="shared" ref="AA102:AA120" si="66">IF(AND($F102&gt;500,$F102&lt;=1000),1,0)</f>
        <v>0</v>
      </c>
      <c r="AB102" s="107">
        <f t="shared" ref="AB102:AB120" si="67">IF(AND($F102&gt;1000,$F102&lt;=3000),1,0)</f>
        <v>0</v>
      </c>
      <c r="AC102" s="107">
        <f t="shared" ref="AC102:AC120" si="68">IF(AND($F102&gt;3000,$F102&lt;=10000),1,0)</f>
        <v>0</v>
      </c>
      <c r="AD102" s="107">
        <f t="shared" ref="AD102:AD120" si="69">IF(AND($F102&gt;10000,$F102&lt;=100000),1,0)</f>
        <v>0</v>
      </c>
      <c r="AF102" s="107">
        <f t="shared" si="49"/>
        <v>0</v>
      </c>
      <c r="AG102" s="107">
        <f t="shared" ref="AG102:AG120" si="70">IF(AND($G102&gt;100,$G102&lt;=300),1,0)</f>
        <v>0</v>
      </c>
      <c r="AH102" s="107">
        <f t="shared" ref="AH102:AH120" si="71">IF(AND($G102&gt;300,$G102&lt;=500),1,0)</f>
        <v>0</v>
      </c>
      <c r="AI102" s="107">
        <f t="shared" ref="AI102:AI120" si="72">IF(AND($G102&gt;500,$G102&lt;=1000),1,0)</f>
        <v>0</v>
      </c>
      <c r="AJ102" s="107">
        <f t="shared" ref="AJ102:AJ120" si="73">IF(AND($G102&gt;1000,$G102&lt;=3000),1,0)</f>
        <v>0</v>
      </c>
      <c r="AK102" s="107">
        <f t="shared" ref="AK102:AK120" si="74">IF(AND($G102&gt;3000,$G102&lt;=10000),1,0)</f>
        <v>0</v>
      </c>
      <c r="AL102" s="107">
        <f t="shared" ref="AL102:AL120" si="75">IF(AND($G102&gt;10000,$G102&lt;=100000),1,0)</f>
        <v>0</v>
      </c>
    </row>
    <row r="103" spans="1:38" ht="15.6">
      <c r="A103" s="41" t="str">
        <f t="shared" si="47"/>
        <v>17..870</v>
      </c>
      <c r="B103" s="223">
        <f>IF(C103&lt;&gt;"",SUBTOTAL(103,$C$13:C103),"")</f>
        <v>91</v>
      </c>
      <c r="C103" s="51" t="s">
        <v>452</v>
      </c>
      <c r="D103" s="47" t="s">
        <v>257</v>
      </c>
      <c r="E103" s="48" t="s">
        <v>52</v>
      </c>
      <c r="F103" s="49">
        <v>46</v>
      </c>
      <c r="G103" s="49">
        <v>0</v>
      </c>
      <c r="H103" s="49">
        <v>46</v>
      </c>
      <c r="I103" s="47" t="s">
        <v>65</v>
      </c>
      <c r="J103" s="158" t="s">
        <v>257</v>
      </c>
      <c r="K103" s="99">
        <v>46</v>
      </c>
      <c r="L103" s="50" t="s">
        <v>52</v>
      </c>
      <c r="M103" s="50" t="s">
        <v>397</v>
      </c>
      <c r="N103" s="99"/>
      <c r="O103" s="50"/>
      <c r="P103" s="50"/>
      <c r="Q103" s="270" t="s">
        <v>422</v>
      </c>
      <c r="R103" s="109"/>
      <c r="S103" s="104">
        <v>46</v>
      </c>
      <c r="T103" s="129"/>
      <c r="U103" s="224" t="e">
        <f>VLOOKUP(A103,#REF!,21,0)</f>
        <v>#REF!</v>
      </c>
      <c r="V103" s="225" t="e">
        <f t="shared" si="48"/>
        <v>#REF!</v>
      </c>
      <c r="W103" s="129"/>
      <c r="X103" s="107">
        <f t="shared" si="63"/>
        <v>1</v>
      </c>
      <c r="Y103" s="107">
        <f t="shared" si="64"/>
        <v>0</v>
      </c>
      <c r="Z103" s="107">
        <f t="shared" si="65"/>
        <v>0</v>
      </c>
      <c r="AA103" s="107">
        <f t="shared" si="66"/>
        <v>0</v>
      </c>
      <c r="AB103" s="107">
        <f t="shared" si="67"/>
        <v>0</v>
      </c>
      <c r="AC103" s="107">
        <f t="shared" si="68"/>
        <v>0</v>
      </c>
      <c r="AD103" s="107">
        <f t="shared" si="69"/>
        <v>0</v>
      </c>
      <c r="AF103" s="107">
        <f t="shared" si="49"/>
        <v>0</v>
      </c>
      <c r="AG103" s="107">
        <f t="shared" si="70"/>
        <v>0</v>
      </c>
      <c r="AH103" s="107">
        <f t="shared" si="71"/>
        <v>0</v>
      </c>
      <c r="AI103" s="107">
        <f t="shared" si="72"/>
        <v>0</v>
      </c>
      <c r="AJ103" s="107">
        <f t="shared" si="73"/>
        <v>0</v>
      </c>
      <c r="AK103" s="107">
        <f t="shared" si="74"/>
        <v>0</v>
      </c>
      <c r="AL103" s="107">
        <f t="shared" si="75"/>
        <v>0</v>
      </c>
    </row>
    <row r="104" spans="1:38" ht="15.6">
      <c r="A104" s="41" t="str">
        <f t="shared" si="47"/>
        <v>17..871</v>
      </c>
      <c r="B104" s="223">
        <f>IF(C104&lt;&gt;"",SUBTOTAL(103,$C$13:C104),"")</f>
        <v>92</v>
      </c>
      <c r="C104" s="51" t="s">
        <v>427</v>
      </c>
      <c r="D104" s="47" t="s">
        <v>258</v>
      </c>
      <c r="E104" s="48" t="s">
        <v>64</v>
      </c>
      <c r="F104" s="49">
        <v>0</v>
      </c>
      <c r="G104" s="49">
        <v>1475</v>
      </c>
      <c r="H104" s="49">
        <v>1142.0999999999999</v>
      </c>
      <c r="I104" s="47" t="s">
        <v>65</v>
      </c>
      <c r="J104" s="158">
        <v>871</v>
      </c>
      <c r="K104" s="91">
        <v>1121</v>
      </c>
      <c r="L104" s="50" t="s">
        <v>64</v>
      </c>
      <c r="M104" s="50" t="s">
        <v>358</v>
      </c>
      <c r="N104" s="99">
        <f>F104+G104-K104</f>
        <v>354</v>
      </c>
      <c r="O104" s="50"/>
      <c r="P104" s="50" t="s">
        <v>326</v>
      </c>
      <c r="Q104" s="270" t="s">
        <v>422</v>
      </c>
      <c r="R104" s="109"/>
      <c r="S104" s="104">
        <v>1142.0999999999999</v>
      </c>
      <c r="T104" s="129" t="s">
        <v>394</v>
      </c>
      <c r="U104" s="224" t="e">
        <f>VLOOKUP(A104,#REF!,21,0)</f>
        <v>#REF!</v>
      </c>
      <c r="V104" s="225" t="e">
        <f t="shared" si="48"/>
        <v>#REF!</v>
      </c>
      <c r="W104" s="129"/>
      <c r="X104" s="107">
        <f t="shared" si="63"/>
        <v>0</v>
      </c>
      <c r="Y104" s="107">
        <f t="shared" si="64"/>
        <v>0</v>
      </c>
      <c r="Z104" s="107">
        <f t="shared" si="65"/>
        <v>0</v>
      </c>
      <c r="AA104" s="107">
        <f t="shared" si="66"/>
        <v>0</v>
      </c>
      <c r="AB104" s="107">
        <f t="shared" si="67"/>
        <v>0</v>
      </c>
      <c r="AC104" s="107">
        <f t="shared" si="68"/>
        <v>0</v>
      </c>
      <c r="AD104" s="107">
        <f t="shared" si="69"/>
        <v>0</v>
      </c>
      <c r="AF104" s="107">
        <f t="shared" si="49"/>
        <v>0</v>
      </c>
      <c r="AG104" s="107">
        <f t="shared" si="70"/>
        <v>0</v>
      </c>
      <c r="AH104" s="107">
        <f t="shared" si="71"/>
        <v>0</v>
      </c>
      <c r="AI104" s="107">
        <f t="shared" si="72"/>
        <v>0</v>
      </c>
      <c r="AJ104" s="107">
        <f t="shared" si="73"/>
        <v>1</v>
      </c>
      <c r="AK104" s="107">
        <f t="shared" si="74"/>
        <v>0</v>
      </c>
      <c r="AL104" s="107">
        <f t="shared" si="75"/>
        <v>0</v>
      </c>
    </row>
    <row r="105" spans="1:38" ht="15.6">
      <c r="A105" s="41" t="str">
        <f t="shared" si="47"/>
        <v>17..872</v>
      </c>
      <c r="B105" s="223">
        <f>IF(C105&lt;&gt;"",SUBTOTAL(103,$C$13:C105),"")</f>
        <v>93</v>
      </c>
      <c r="C105" s="51" t="s">
        <v>452</v>
      </c>
      <c r="D105" s="47" t="s">
        <v>259</v>
      </c>
      <c r="E105" s="48" t="s">
        <v>44</v>
      </c>
      <c r="F105" s="49">
        <v>855</v>
      </c>
      <c r="G105" s="49">
        <v>0</v>
      </c>
      <c r="H105" s="49">
        <v>259.10000000000002</v>
      </c>
      <c r="I105" s="47" t="s">
        <v>65</v>
      </c>
      <c r="J105" s="158" t="s">
        <v>259</v>
      </c>
      <c r="K105" s="99">
        <v>855</v>
      </c>
      <c r="L105" s="50" t="s">
        <v>44</v>
      </c>
      <c r="M105" s="88" t="s">
        <v>389</v>
      </c>
      <c r="N105" s="99"/>
      <c r="O105" s="50"/>
      <c r="P105" s="50" t="s">
        <v>359</v>
      </c>
      <c r="Q105" s="270" t="s">
        <v>422</v>
      </c>
      <c r="R105" s="109"/>
      <c r="S105" s="104">
        <v>259.10000000000002</v>
      </c>
      <c r="T105" s="129"/>
      <c r="U105" s="224" t="e">
        <f>VLOOKUP(A105,#REF!,21,0)</f>
        <v>#REF!</v>
      </c>
      <c r="V105" s="225" t="e">
        <f t="shared" si="48"/>
        <v>#REF!</v>
      </c>
      <c r="W105" s="129"/>
      <c r="X105" s="107">
        <f t="shared" si="63"/>
        <v>0</v>
      </c>
      <c r="Y105" s="107">
        <f t="shared" si="64"/>
        <v>0</v>
      </c>
      <c r="Z105" s="107">
        <f t="shared" si="65"/>
        <v>0</v>
      </c>
      <c r="AA105" s="107">
        <f t="shared" si="66"/>
        <v>1</v>
      </c>
      <c r="AB105" s="107">
        <f t="shared" si="67"/>
        <v>0</v>
      </c>
      <c r="AC105" s="107">
        <f t="shared" si="68"/>
        <v>0</v>
      </c>
      <c r="AD105" s="107">
        <f t="shared" si="69"/>
        <v>0</v>
      </c>
      <c r="AF105" s="107">
        <f t="shared" si="49"/>
        <v>0</v>
      </c>
      <c r="AG105" s="107">
        <f t="shared" si="70"/>
        <v>0</v>
      </c>
      <c r="AH105" s="107">
        <f t="shared" si="71"/>
        <v>0</v>
      </c>
      <c r="AI105" s="107">
        <f t="shared" si="72"/>
        <v>0</v>
      </c>
      <c r="AJ105" s="107">
        <f t="shared" si="73"/>
        <v>0</v>
      </c>
      <c r="AK105" s="107">
        <f t="shared" si="74"/>
        <v>0</v>
      </c>
      <c r="AL105" s="107">
        <f t="shared" si="75"/>
        <v>0</v>
      </c>
    </row>
    <row r="106" spans="1:38" ht="15.6">
      <c r="A106" s="41" t="str">
        <f t="shared" si="47"/>
        <v>17..916</v>
      </c>
      <c r="B106" s="223">
        <f>IF(C106&lt;&gt;"",SUBTOTAL(103,$C$13:C106),"")</f>
        <v>94</v>
      </c>
      <c r="C106" s="51" t="s">
        <v>452</v>
      </c>
      <c r="D106" s="47" t="s">
        <v>262</v>
      </c>
      <c r="E106" s="48" t="s">
        <v>61</v>
      </c>
      <c r="F106" s="49">
        <v>0</v>
      </c>
      <c r="G106" s="49">
        <v>1572</v>
      </c>
      <c r="H106" s="49">
        <v>1280.5999999999999</v>
      </c>
      <c r="I106" s="47" t="s">
        <v>65</v>
      </c>
      <c r="J106" s="158" t="s">
        <v>262</v>
      </c>
      <c r="K106" s="91">
        <v>2402.5</v>
      </c>
      <c r="L106" s="50" t="s">
        <v>61</v>
      </c>
      <c r="M106" s="50" t="s">
        <v>397</v>
      </c>
      <c r="N106" s="99"/>
      <c r="O106" s="50"/>
      <c r="P106" s="50"/>
      <c r="Q106" s="270" t="s">
        <v>422</v>
      </c>
      <c r="R106" s="109"/>
      <c r="S106" s="104">
        <v>1280.5999999999999</v>
      </c>
      <c r="T106" s="129"/>
      <c r="U106" s="224" t="e">
        <f>VLOOKUP(A106,#REF!,21,0)</f>
        <v>#REF!</v>
      </c>
      <c r="V106" s="225" t="e">
        <f t="shared" si="48"/>
        <v>#REF!</v>
      </c>
      <c r="W106" s="129"/>
      <c r="X106" s="107">
        <f t="shared" si="63"/>
        <v>0</v>
      </c>
      <c r="Y106" s="107">
        <f t="shared" si="64"/>
        <v>0</v>
      </c>
      <c r="Z106" s="107">
        <f t="shared" si="65"/>
        <v>0</v>
      </c>
      <c r="AA106" s="107">
        <f t="shared" si="66"/>
        <v>0</v>
      </c>
      <c r="AB106" s="107">
        <f t="shared" si="67"/>
        <v>0</v>
      </c>
      <c r="AC106" s="107">
        <f t="shared" si="68"/>
        <v>0</v>
      </c>
      <c r="AD106" s="107">
        <f t="shared" si="69"/>
        <v>0</v>
      </c>
      <c r="AF106" s="107">
        <f t="shared" si="49"/>
        <v>0</v>
      </c>
      <c r="AG106" s="107">
        <f t="shared" si="70"/>
        <v>0</v>
      </c>
      <c r="AH106" s="107">
        <f t="shared" si="71"/>
        <v>0</v>
      </c>
      <c r="AI106" s="107">
        <f t="shared" si="72"/>
        <v>0</v>
      </c>
      <c r="AJ106" s="107">
        <f t="shared" si="73"/>
        <v>1</v>
      </c>
      <c r="AK106" s="107">
        <f t="shared" si="74"/>
        <v>0</v>
      </c>
      <c r="AL106" s="107">
        <f t="shared" si="75"/>
        <v>0</v>
      </c>
    </row>
    <row r="107" spans="1:38" ht="15.6">
      <c r="A107" s="41" t="str">
        <f t="shared" si="47"/>
        <v>17..1048</v>
      </c>
      <c r="B107" s="223">
        <f>IF(C107&lt;&gt;"",SUBTOTAL(103,$C$13:C107),"")</f>
        <v>95</v>
      </c>
      <c r="C107" s="51" t="s">
        <v>452</v>
      </c>
      <c r="D107" s="47" t="s">
        <v>265</v>
      </c>
      <c r="E107" s="48" t="s">
        <v>52</v>
      </c>
      <c r="F107" s="49">
        <v>4</v>
      </c>
      <c r="G107" s="49">
        <v>0</v>
      </c>
      <c r="H107" s="49">
        <v>0</v>
      </c>
      <c r="I107" s="47" t="s">
        <v>65</v>
      </c>
      <c r="J107" s="158" t="s">
        <v>265</v>
      </c>
      <c r="K107" s="99">
        <v>4</v>
      </c>
      <c r="L107" s="50" t="s">
        <v>52</v>
      </c>
      <c r="M107" s="50" t="s">
        <v>397</v>
      </c>
      <c r="N107" s="99"/>
      <c r="O107" s="50"/>
      <c r="P107" s="50"/>
      <c r="Q107" s="270">
        <v>0</v>
      </c>
      <c r="R107" s="109"/>
      <c r="S107" s="104">
        <v>0</v>
      </c>
      <c r="T107" s="129"/>
      <c r="U107" s="224" t="e">
        <f>VLOOKUP(A107,#REF!,21,0)</f>
        <v>#REF!</v>
      </c>
      <c r="V107" s="225" t="e">
        <f t="shared" si="48"/>
        <v>#REF!</v>
      </c>
      <c r="W107" s="129"/>
      <c r="X107" s="107">
        <f t="shared" si="63"/>
        <v>1</v>
      </c>
      <c r="Y107" s="107">
        <f t="shared" si="64"/>
        <v>0</v>
      </c>
      <c r="Z107" s="107">
        <f t="shared" si="65"/>
        <v>0</v>
      </c>
      <c r="AA107" s="107">
        <f t="shared" si="66"/>
        <v>0</v>
      </c>
      <c r="AB107" s="107">
        <f t="shared" si="67"/>
        <v>0</v>
      </c>
      <c r="AC107" s="107">
        <f t="shared" si="68"/>
        <v>0</v>
      </c>
      <c r="AD107" s="107">
        <f t="shared" si="69"/>
        <v>0</v>
      </c>
      <c r="AF107" s="107">
        <f t="shared" si="49"/>
        <v>0</v>
      </c>
      <c r="AG107" s="107">
        <f t="shared" si="70"/>
        <v>0</v>
      </c>
      <c r="AH107" s="107">
        <f t="shared" si="71"/>
        <v>0</v>
      </c>
      <c r="AI107" s="107">
        <f t="shared" si="72"/>
        <v>0</v>
      </c>
      <c r="AJ107" s="107">
        <f t="shared" si="73"/>
        <v>0</v>
      </c>
      <c r="AK107" s="107">
        <f t="shared" si="74"/>
        <v>0</v>
      </c>
      <c r="AL107" s="107">
        <f t="shared" si="75"/>
        <v>0</v>
      </c>
    </row>
    <row r="108" spans="1:38" ht="15.6">
      <c r="A108" s="41" t="str">
        <f t="shared" si="47"/>
        <v>17..1049</v>
      </c>
      <c r="B108" s="223">
        <f>IF(C108&lt;&gt;"",SUBTOTAL(103,$C$13:C108),"")</f>
        <v>96</v>
      </c>
      <c r="C108" s="51" t="s">
        <v>452</v>
      </c>
      <c r="D108" s="47" t="s">
        <v>266</v>
      </c>
      <c r="E108" s="48" t="s">
        <v>52</v>
      </c>
      <c r="F108" s="49">
        <v>6</v>
      </c>
      <c r="G108" s="49">
        <v>0</v>
      </c>
      <c r="H108" s="49">
        <v>6</v>
      </c>
      <c r="I108" s="47" t="s">
        <v>65</v>
      </c>
      <c r="J108" s="158" t="s">
        <v>266</v>
      </c>
      <c r="K108" s="99">
        <v>6</v>
      </c>
      <c r="L108" s="50" t="s">
        <v>52</v>
      </c>
      <c r="M108" s="50" t="s">
        <v>397</v>
      </c>
      <c r="N108" s="99"/>
      <c r="O108" s="50"/>
      <c r="P108" s="50"/>
      <c r="Q108" s="270" t="s">
        <v>422</v>
      </c>
      <c r="R108" s="109"/>
      <c r="S108" s="104">
        <v>6</v>
      </c>
      <c r="T108" s="129"/>
      <c r="U108" s="224" t="e">
        <f>VLOOKUP(A108,#REF!,21,0)</f>
        <v>#REF!</v>
      </c>
      <c r="V108" s="225" t="e">
        <f t="shared" si="48"/>
        <v>#REF!</v>
      </c>
      <c r="W108" s="129"/>
      <c r="X108" s="107">
        <f t="shared" si="63"/>
        <v>1</v>
      </c>
      <c r="Y108" s="107">
        <f t="shared" si="64"/>
        <v>0</v>
      </c>
      <c r="Z108" s="107">
        <f t="shared" si="65"/>
        <v>0</v>
      </c>
      <c r="AA108" s="107">
        <f t="shared" si="66"/>
        <v>0</v>
      </c>
      <c r="AB108" s="107">
        <f t="shared" si="67"/>
        <v>0</v>
      </c>
      <c r="AC108" s="107">
        <f t="shared" si="68"/>
        <v>0</v>
      </c>
      <c r="AD108" s="107">
        <f t="shared" si="69"/>
        <v>0</v>
      </c>
      <c r="AF108" s="107">
        <f t="shared" si="49"/>
        <v>0</v>
      </c>
      <c r="AG108" s="107">
        <f t="shared" si="70"/>
        <v>0</v>
      </c>
      <c r="AH108" s="107">
        <f t="shared" si="71"/>
        <v>0</v>
      </c>
      <c r="AI108" s="107">
        <f t="shared" si="72"/>
        <v>0</v>
      </c>
      <c r="AJ108" s="107">
        <f t="shared" si="73"/>
        <v>0</v>
      </c>
      <c r="AK108" s="107">
        <f t="shared" si="74"/>
        <v>0</v>
      </c>
      <c r="AL108" s="107">
        <f t="shared" si="75"/>
        <v>0</v>
      </c>
    </row>
    <row r="109" spans="1:38" ht="15.6">
      <c r="A109" s="41" t="str">
        <f t="shared" ref="A109:A129" si="76">I109&amp;".."&amp;D109</f>
        <v>17..1158</v>
      </c>
      <c r="B109" s="223">
        <f>IF(C109&lt;&gt;"",SUBTOTAL(103,$C$13:C109),"")</f>
        <v>97</v>
      </c>
      <c r="C109" s="51" t="s">
        <v>452</v>
      </c>
      <c r="D109" s="47" t="s">
        <v>272</v>
      </c>
      <c r="E109" s="48" t="s">
        <v>55</v>
      </c>
      <c r="F109" s="49">
        <v>0</v>
      </c>
      <c r="G109" s="49">
        <v>277</v>
      </c>
      <c r="H109" s="49">
        <v>41.5</v>
      </c>
      <c r="I109" s="47" t="s">
        <v>65</v>
      </c>
      <c r="J109" s="158" t="s">
        <v>1</v>
      </c>
      <c r="K109" s="91"/>
      <c r="L109" s="50"/>
      <c r="M109" s="88" t="s">
        <v>389</v>
      </c>
      <c r="N109" s="99"/>
      <c r="O109" s="50"/>
      <c r="P109" s="50" t="s">
        <v>359</v>
      </c>
      <c r="Q109" s="270" t="s">
        <v>422</v>
      </c>
      <c r="R109" s="109"/>
      <c r="S109" s="104">
        <v>41.5</v>
      </c>
      <c r="T109" s="129"/>
      <c r="U109" s="224" t="e">
        <f>VLOOKUP(A109,#REF!,21,0)</f>
        <v>#REF!</v>
      </c>
      <c r="V109" s="225" t="e">
        <f t="shared" ref="V109:V128" si="77">EXACT(U109,C109)</f>
        <v>#REF!</v>
      </c>
      <c r="W109" s="129"/>
      <c r="X109" s="107">
        <f t="shared" si="63"/>
        <v>0</v>
      </c>
      <c r="Y109" s="107">
        <f t="shared" si="64"/>
        <v>0</v>
      </c>
      <c r="Z109" s="107">
        <f t="shared" si="65"/>
        <v>0</v>
      </c>
      <c r="AA109" s="107">
        <f t="shared" si="66"/>
        <v>0</v>
      </c>
      <c r="AB109" s="107">
        <f t="shared" si="67"/>
        <v>0</v>
      </c>
      <c r="AC109" s="107">
        <f t="shared" si="68"/>
        <v>0</v>
      </c>
      <c r="AD109" s="107">
        <f t="shared" si="69"/>
        <v>0</v>
      </c>
      <c r="AF109" s="107">
        <f t="shared" ref="AF109:AF128" si="78">IF(AND(G109&lt;=100,G109&gt;0),1,0)</f>
        <v>0</v>
      </c>
      <c r="AG109" s="107">
        <f t="shared" si="70"/>
        <v>1</v>
      </c>
      <c r="AH109" s="107">
        <f t="shared" si="71"/>
        <v>0</v>
      </c>
      <c r="AI109" s="107">
        <f t="shared" si="72"/>
        <v>0</v>
      </c>
      <c r="AJ109" s="107">
        <f t="shared" si="73"/>
        <v>0</v>
      </c>
      <c r="AK109" s="107">
        <f t="shared" si="74"/>
        <v>0</v>
      </c>
      <c r="AL109" s="107">
        <f t="shared" si="75"/>
        <v>0</v>
      </c>
    </row>
    <row r="110" spans="1:38" ht="15.6">
      <c r="A110" s="41" t="str">
        <f t="shared" si="76"/>
        <v>17..963</v>
      </c>
      <c r="B110" s="223">
        <f>IF(C110&lt;&gt;"",SUBTOTAL(103,$C$13:C110),"")</f>
        <v>98</v>
      </c>
      <c r="C110" s="51" t="s">
        <v>452</v>
      </c>
      <c r="D110" s="47">
        <v>963</v>
      </c>
      <c r="E110" s="48" t="s">
        <v>55</v>
      </c>
      <c r="F110" s="49">
        <v>5413</v>
      </c>
      <c r="G110" s="49">
        <v>0</v>
      </c>
      <c r="H110" s="49">
        <v>397.4</v>
      </c>
      <c r="I110" s="47">
        <v>17</v>
      </c>
      <c r="J110" s="158">
        <v>963</v>
      </c>
      <c r="K110" s="99">
        <v>5413</v>
      </c>
      <c r="L110" s="50" t="s">
        <v>55</v>
      </c>
      <c r="M110" s="88" t="s">
        <v>389</v>
      </c>
      <c r="N110" s="99"/>
      <c r="O110" s="50"/>
      <c r="P110" s="50"/>
      <c r="Q110" s="270" t="s">
        <v>422</v>
      </c>
      <c r="R110" s="109"/>
      <c r="S110" s="104">
        <v>397.4</v>
      </c>
      <c r="T110" s="129"/>
      <c r="U110" s="224" t="e">
        <f>VLOOKUP(A110,#REF!,21,0)</f>
        <v>#REF!</v>
      </c>
      <c r="V110" s="225" t="e">
        <f t="shared" si="77"/>
        <v>#REF!</v>
      </c>
      <c r="W110" s="129"/>
      <c r="X110" s="107">
        <f t="shared" si="63"/>
        <v>0</v>
      </c>
      <c r="Y110" s="107">
        <f t="shared" si="64"/>
        <v>0</v>
      </c>
      <c r="Z110" s="107">
        <f t="shared" si="65"/>
        <v>0</v>
      </c>
      <c r="AA110" s="107">
        <f t="shared" si="66"/>
        <v>0</v>
      </c>
      <c r="AB110" s="107">
        <f t="shared" si="67"/>
        <v>0</v>
      </c>
      <c r="AC110" s="107">
        <f t="shared" si="68"/>
        <v>1</v>
      </c>
      <c r="AD110" s="107">
        <f t="shared" si="69"/>
        <v>0</v>
      </c>
      <c r="AF110" s="107">
        <f t="shared" si="78"/>
        <v>0</v>
      </c>
      <c r="AG110" s="107">
        <f t="shared" si="70"/>
        <v>0</v>
      </c>
      <c r="AH110" s="107">
        <f t="shared" si="71"/>
        <v>0</v>
      </c>
      <c r="AI110" s="107">
        <f t="shared" si="72"/>
        <v>0</v>
      </c>
      <c r="AJ110" s="107">
        <f t="shared" si="73"/>
        <v>0</v>
      </c>
      <c r="AK110" s="107">
        <f t="shared" si="74"/>
        <v>0</v>
      </c>
      <c r="AL110" s="107">
        <f t="shared" si="75"/>
        <v>0</v>
      </c>
    </row>
    <row r="111" spans="1:38" ht="15.6">
      <c r="A111" s="41" t="str">
        <f t="shared" si="76"/>
        <v>17..1170</v>
      </c>
      <c r="B111" s="223">
        <f>IF(C111&lt;&gt;"",SUBTOTAL(103,$C$13:C111),"")</f>
        <v>99</v>
      </c>
      <c r="C111" s="51" t="s">
        <v>452</v>
      </c>
      <c r="D111" s="47" t="s">
        <v>283</v>
      </c>
      <c r="E111" s="48" t="s">
        <v>61</v>
      </c>
      <c r="F111" s="49">
        <v>197</v>
      </c>
      <c r="G111" s="49">
        <v>0</v>
      </c>
      <c r="H111" s="49">
        <v>11.6</v>
      </c>
      <c r="I111" s="47" t="s">
        <v>65</v>
      </c>
      <c r="J111" s="158" t="s">
        <v>283</v>
      </c>
      <c r="K111" s="99">
        <v>197</v>
      </c>
      <c r="L111" s="50" t="s">
        <v>61</v>
      </c>
      <c r="M111" s="50" t="s">
        <v>397</v>
      </c>
      <c r="N111" s="99"/>
      <c r="O111" s="50"/>
      <c r="P111" s="50"/>
      <c r="Q111" s="270" t="s">
        <v>422</v>
      </c>
      <c r="R111" s="109"/>
      <c r="S111" s="104">
        <v>11.6</v>
      </c>
      <c r="T111" s="129"/>
      <c r="U111" s="224" t="e">
        <f>VLOOKUP(A111,#REF!,21,0)</f>
        <v>#REF!</v>
      </c>
      <c r="V111" s="225" t="e">
        <f t="shared" si="77"/>
        <v>#REF!</v>
      </c>
      <c r="W111" s="129"/>
      <c r="X111" s="107">
        <f t="shared" si="63"/>
        <v>0</v>
      </c>
      <c r="Y111" s="107">
        <f t="shared" si="64"/>
        <v>1</v>
      </c>
      <c r="Z111" s="107">
        <f t="shared" si="65"/>
        <v>0</v>
      </c>
      <c r="AA111" s="107">
        <f t="shared" si="66"/>
        <v>0</v>
      </c>
      <c r="AB111" s="107">
        <f t="shared" si="67"/>
        <v>0</v>
      </c>
      <c r="AC111" s="107">
        <f t="shared" si="68"/>
        <v>0</v>
      </c>
      <c r="AD111" s="107">
        <f t="shared" si="69"/>
        <v>0</v>
      </c>
      <c r="AF111" s="107">
        <f t="shared" si="78"/>
        <v>0</v>
      </c>
      <c r="AG111" s="107">
        <f t="shared" si="70"/>
        <v>0</v>
      </c>
      <c r="AH111" s="107">
        <f t="shared" si="71"/>
        <v>0</v>
      </c>
      <c r="AI111" s="107">
        <f t="shared" si="72"/>
        <v>0</v>
      </c>
      <c r="AJ111" s="107">
        <f t="shared" si="73"/>
        <v>0</v>
      </c>
      <c r="AK111" s="107">
        <f t="shared" si="74"/>
        <v>0</v>
      </c>
      <c r="AL111" s="107">
        <f t="shared" si="75"/>
        <v>0</v>
      </c>
    </row>
    <row r="112" spans="1:38" ht="15.6">
      <c r="A112" s="41" t="str">
        <f t="shared" si="76"/>
        <v>17..1173</v>
      </c>
      <c r="B112" s="223">
        <f>IF(C112&lt;&gt;"",SUBTOTAL(103,$C$13:C112),"")</f>
        <v>100</v>
      </c>
      <c r="C112" s="51" t="s">
        <v>452</v>
      </c>
      <c r="D112" s="47">
        <v>1173</v>
      </c>
      <c r="E112" s="48" t="s">
        <v>61</v>
      </c>
      <c r="F112" s="55">
        <v>0</v>
      </c>
      <c r="G112" s="49">
        <v>869</v>
      </c>
      <c r="H112" s="49">
        <v>620.1</v>
      </c>
      <c r="I112" s="47">
        <v>17</v>
      </c>
      <c r="J112" s="158" t="s">
        <v>1</v>
      </c>
      <c r="K112" s="91"/>
      <c r="L112" s="50"/>
      <c r="M112" s="50" t="s">
        <v>397</v>
      </c>
      <c r="N112" s="99"/>
      <c r="O112" s="50"/>
      <c r="P112" s="50"/>
      <c r="Q112" s="270" t="s">
        <v>422</v>
      </c>
      <c r="R112" s="109"/>
      <c r="S112" s="104">
        <v>620.1</v>
      </c>
      <c r="T112" s="129"/>
      <c r="U112" s="224" t="e">
        <f>VLOOKUP(A112,#REF!,21,0)</f>
        <v>#REF!</v>
      </c>
      <c r="V112" s="225" t="e">
        <f t="shared" si="77"/>
        <v>#REF!</v>
      </c>
      <c r="W112" s="129"/>
      <c r="X112" s="107">
        <f t="shared" si="63"/>
        <v>0</v>
      </c>
      <c r="Y112" s="107">
        <f t="shared" si="64"/>
        <v>0</v>
      </c>
      <c r="Z112" s="107">
        <f t="shared" si="65"/>
        <v>0</v>
      </c>
      <c r="AA112" s="107">
        <f t="shared" si="66"/>
        <v>0</v>
      </c>
      <c r="AB112" s="107">
        <f t="shared" si="67"/>
        <v>0</v>
      </c>
      <c r="AC112" s="107">
        <f t="shared" si="68"/>
        <v>0</v>
      </c>
      <c r="AD112" s="107">
        <f t="shared" si="69"/>
        <v>0</v>
      </c>
      <c r="AF112" s="107">
        <f t="shared" si="78"/>
        <v>0</v>
      </c>
      <c r="AG112" s="107">
        <f t="shared" si="70"/>
        <v>0</v>
      </c>
      <c r="AH112" s="107">
        <f t="shared" si="71"/>
        <v>0</v>
      </c>
      <c r="AI112" s="107">
        <f t="shared" si="72"/>
        <v>1</v>
      </c>
      <c r="AJ112" s="107">
        <f t="shared" si="73"/>
        <v>0</v>
      </c>
      <c r="AK112" s="107">
        <f t="shared" si="74"/>
        <v>0</v>
      </c>
      <c r="AL112" s="107">
        <f t="shared" si="75"/>
        <v>0</v>
      </c>
    </row>
    <row r="113" spans="1:782 1038:1806 2062:2830 3086:3854 4110:4878 5134:5902 6158:6926 7182:7950 8206:8974 9230:9998 10254:11022 11278:12046 12302:13070 13326:14094 14350:15118 15374:16142" ht="15.6">
      <c r="A113" s="41" t="str">
        <f t="shared" si="76"/>
        <v>23..41</v>
      </c>
      <c r="B113" s="223">
        <f>IF(C113&lt;&gt;"",SUBTOTAL(103,$C$13:C113),"")</f>
        <v>101</v>
      </c>
      <c r="C113" s="51" t="s">
        <v>452</v>
      </c>
      <c r="D113" s="47" t="s">
        <v>86</v>
      </c>
      <c r="E113" s="48" t="s">
        <v>47</v>
      </c>
      <c r="F113" s="49">
        <v>810</v>
      </c>
      <c r="G113" s="49">
        <v>0</v>
      </c>
      <c r="H113" s="49">
        <v>162.9</v>
      </c>
      <c r="I113" s="47" t="s">
        <v>70</v>
      </c>
      <c r="J113" s="158" t="s">
        <v>86</v>
      </c>
      <c r="K113" s="99">
        <v>810</v>
      </c>
      <c r="L113" s="50" t="s">
        <v>47</v>
      </c>
      <c r="M113" s="50" t="s">
        <v>397</v>
      </c>
      <c r="N113" s="99"/>
      <c r="O113" s="50"/>
      <c r="P113" s="50"/>
      <c r="Q113" s="270" t="s">
        <v>422</v>
      </c>
      <c r="R113" s="109"/>
      <c r="S113" s="104">
        <v>162.9</v>
      </c>
      <c r="T113" s="129"/>
      <c r="U113" s="224" t="e">
        <f>VLOOKUP(A113,#REF!,21,0)</f>
        <v>#REF!</v>
      </c>
      <c r="V113" s="225" t="e">
        <f t="shared" si="77"/>
        <v>#REF!</v>
      </c>
      <c r="W113" s="129"/>
      <c r="X113" s="107">
        <f t="shared" si="63"/>
        <v>0</v>
      </c>
      <c r="Y113" s="107">
        <f t="shared" si="64"/>
        <v>0</v>
      </c>
      <c r="Z113" s="107">
        <f t="shared" si="65"/>
        <v>0</v>
      </c>
      <c r="AA113" s="107">
        <f t="shared" si="66"/>
        <v>1</v>
      </c>
      <c r="AB113" s="107">
        <f t="shared" si="67"/>
        <v>0</v>
      </c>
      <c r="AC113" s="107">
        <f t="shared" si="68"/>
        <v>0</v>
      </c>
      <c r="AD113" s="107">
        <f t="shared" si="69"/>
        <v>0</v>
      </c>
      <c r="AF113" s="107">
        <f t="shared" si="78"/>
        <v>0</v>
      </c>
      <c r="AG113" s="107">
        <f t="shared" si="70"/>
        <v>0</v>
      </c>
      <c r="AH113" s="107">
        <f t="shared" si="71"/>
        <v>0</v>
      </c>
      <c r="AI113" s="107">
        <f t="shared" si="72"/>
        <v>0</v>
      </c>
      <c r="AJ113" s="107">
        <f t="shared" si="73"/>
        <v>0</v>
      </c>
      <c r="AK113" s="107">
        <f t="shared" si="74"/>
        <v>0</v>
      </c>
      <c r="AL113" s="107">
        <f t="shared" si="75"/>
        <v>0</v>
      </c>
    </row>
    <row r="114" spans="1:782 1038:1806 2062:2830 3086:3854 4110:4878 5134:5902 6158:6926 7182:7950 8206:8974 9230:9998 10254:11022 11278:12046 12302:13070 13326:14094 14350:15118 15374:16142" ht="15.6">
      <c r="A114" s="41" t="str">
        <f t="shared" si="76"/>
        <v>23..45</v>
      </c>
      <c r="B114" s="223">
        <f>IF(C114&lt;&gt;"",SUBTOTAL(103,$C$13:C114),"")</f>
        <v>102</v>
      </c>
      <c r="C114" s="51" t="s">
        <v>452</v>
      </c>
      <c r="D114" s="47" t="s">
        <v>90</v>
      </c>
      <c r="E114" s="48" t="s">
        <v>52</v>
      </c>
      <c r="F114" s="49">
        <v>0</v>
      </c>
      <c r="G114" s="49">
        <v>1170</v>
      </c>
      <c r="H114" s="49">
        <v>27.9</v>
      </c>
      <c r="I114" s="47" t="s">
        <v>70</v>
      </c>
      <c r="J114" s="158" t="s">
        <v>90</v>
      </c>
      <c r="K114" s="91">
        <v>5351.2</v>
      </c>
      <c r="L114" s="50" t="s">
        <v>52</v>
      </c>
      <c r="M114" s="50" t="s">
        <v>397</v>
      </c>
      <c r="N114" s="99"/>
      <c r="O114" s="50"/>
      <c r="P114" s="50"/>
      <c r="Q114" s="270" t="s">
        <v>422</v>
      </c>
      <c r="R114" s="109"/>
      <c r="S114" s="104">
        <v>27.9</v>
      </c>
      <c r="T114" s="129"/>
      <c r="U114" s="224" t="e">
        <f>VLOOKUP(A114,#REF!,21,0)</f>
        <v>#REF!</v>
      </c>
      <c r="V114" s="225" t="e">
        <f t="shared" si="77"/>
        <v>#REF!</v>
      </c>
      <c r="W114" s="129"/>
      <c r="X114" s="107">
        <f t="shared" si="63"/>
        <v>0</v>
      </c>
      <c r="Y114" s="107">
        <f t="shared" si="64"/>
        <v>0</v>
      </c>
      <c r="Z114" s="107">
        <f t="shared" si="65"/>
        <v>0</v>
      </c>
      <c r="AA114" s="107">
        <f t="shared" si="66"/>
        <v>0</v>
      </c>
      <c r="AB114" s="107">
        <f t="shared" si="67"/>
        <v>0</v>
      </c>
      <c r="AC114" s="107">
        <f t="shared" si="68"/>
        <v>0</v>
      </c>
      <c r="AD114" s="107">
        <f t="shared" si="69"/>
        <v>0</v>
      </c>
      <c r="AF114" s="107">
        <f t="shared" si="78"/>
        <v>0</v>
      </c>
      <c r="AG114" s="107">
        <f t="shared" si="70"/>
        <v>0</v>
      </c>
      <c r="AH114" s="107">
        <f t="shared" si="71"/>
        <v>0</v>
      </c>
      <c r="AI114" s="107">
        <f t="shared" si="72"/>
        <v>0</v>
      </c>
      <c r="AJ114" s="107">
        <f t="shared" si="73"/>
        <v>1</v>
      </c>
      <c r="AK114" s="107">
        <f t="shared" si="74"/>
        <v>0</v>
      </c>
      <c r="AL114" s="107">
        <f t="shared" si="75"/>
        <v>0</v>
      </c>
    </row>
    <row r="115" spans="1:782 1038:1806 2062:2830 3086:3854 4110:4878 5134:5902 6158:6926 7182:7950 8206:8974 9230:9998 10254:11022 11278:12046 12302:13070 13326:14094 14350:15118 15374:16142" ht="15.6">
      <c r="A115" s="41" t="str">
        <f t="shared" si="76"/>
        <v>23..81</v>
      </c>
      <c r="B115" s="223">
        <f>IF(C115&lt;&gt;"",SUBTOTAL(103,$C$13:C115),"")</f>
        <v>103</v>
      </c>
      <c r="C115" s="51" t="s">
        <v>452</v>
      </c>
      <c r="D115" s="47" t="s">
        <v>120</v>
      </c>
      <c r="E115" s="48" t="s">
        <v>40</v>
      </c>
      <c r="F115" s="49">
        <v>1575</v>
      </c>
      <c r="G115" s="49">
        <v>0</v>
      </c>
      <c r="H115" s="49">
        <v>769.6</v>
      </c>
      <c r="I115" s="47" t="s">
        <v>70</v>
      </c>
      <c r="J115" s="158" t="s">
        <v>120</v>
      </c>
      <c r="K115" s="99">
        <v>1575</v>
      </c>
      <c r="L115" s="50" t="s">
        <v>40</v>
      </c>
      <c r="M115" s="50" t="s">
        <v>397</v>
      </c>
      <c r="N115" s="99"/>
      <c r="O115" s="50"/>
      <c r="P115" s="50"/>
      <c r="Q115" s="270" t="s">
        <v>422</v>
      </c>
      <c r="R115" s="109"/>
      <c r="S115" s="104">
        <v>769.6</v>
      </c>
      <c r="T115" s="129"/>
      <c r="U115" s="224" t="e">
        <f>VLOOKUP(A115,#REF!,21,0)</f>
        <v>#REF!</v>
      </c>
      <c r="V115" s="225" t="e">
        <f t="shared" si="77"/>
        <v>#REF!</v>
      </c>
      <c r="W115" s="129"/>
      <c r="X115" s="107">
        <f t="shared" si="63"/>
        <v>0</v>
      </c>
      <c r="Y115" s="107">
        <f t="shared" si="64"/>
        <v>0</v>
      </c>
      <c r="Z115" s="107">
        <f t="shared" si="65"/>
        <v>0</v>
      </c>
      <c r="AA115" s="107">
        <f t="shared" si="66"/>
        <v>0</v>
      </c>
      <c r="AB115" s="107">
        <f t="shared" si="67"/>
        <v>1</v>
      </c>
      <c r="AC115" s="107">
        <f t="shared" si="68"/>
        <v>0</v>
      </c>
      <c r="AD115" s="107">
        <f t="shared" si="69"/>
        <v>0</v>
      </c>
      <c r="AF115" s="107">
        <f t="shared" si="78"/>
        <v>0</v>
      </c>
      <c r="AG115" s="107">
        <f t="shared" si="70"/>
        <v>0</v>
      </c>
      <c r="AH115" s="107">
        <f t="shared" si="71"/>
        <v>0</v>
      </c>
      <c r="AI115" s="107">
        <f t="shared" si="72"/>
        <v>0</v>
      </c>
      <c r="AJ115" s="107">
        <f t="shared" si="73"/>
        <v>0</v>
      </c>
      <c r="AK115" s="107">
        <f t="shared" si="74"/>
        <v>0</v>
      </c>
      <c r="AL115" s="107">
        <f t="shared" si="75"/>
        <v>0</v>
      </c>
    </row>
    <row r="116" spans="1:782 1038:1806 2062:2830 3086:3854 4110:4878 5134:5902 6158:6926 7182:7950 8206:8974 9230:9998 10254:11022 11278:12046 12302:13070 13326:14094 14350:15118 15374:16142" ht="15.6">
      <c r="A116" s="41" t="str">
        <f t="shared" si="76"/>
        <v>23..85</v>
      </c>
      <c r="B116" s="223">
        <f>IF(C116&lt;&gt;"",SUBTOTAL(103,$C$13:C116),"")</f>
        <v>104</v>
      </c>
      <c r="C116" s="51" t="s">
        <v>452</v>
      </c>
      <c r="D116" s="47" t="s">
        <v>124</v>
      </c>
      <c r="E116" s="48" t="s">
        <v>44</v>
      </c>
      <c r="F116" s="49">
        <v>381</v>
      </c>
      <c r="G116" s="49">
        <v>0</v>
      </c>
      <c r="H116" s="49">
        <v>30.6</v>
      </c>
      <c r="I116" s="47" t="s">
        <v>70</v>
      </c>
      <c r="J116" s="158" t="s">
        <v>124</v>
      </c>
      <c r="K116" s="99">
        <v>381</v>
      </c>
      <c r="L116" s="50" t="s">
        <v>44</v>
      </c>
      <c r="M116" s="88" t="s">
        <v>389</v>
      </c>
      <c r="N116" s="99"/>
      <c r="O116" s="50"/>
      <c r="P116" s="50"/>
      <c r="Q116" s="270" t="s">
        <v>422</v>
      </c>
      <c r="R116" s="109"/>
      <c r="S116" s="104">
        <v>30.6</v>
      </c>
      <c r="T116" s="129"/>
      <c r="U116" s="224" t="e">
        <f>VLOOKUP(A116,#REF!,21,0)</f>
        <v>#REF!</v>
      </c>
      <c r="V116" s="225" t="e">
        <f t="shared" si="77"/>
        <v>#REF!</v>
      </c>
      <c r="W116" s="129"/>
      <c r="X116" s="107">
        <f t="shared" si="63"/>
        <v>0</v>
      </c>
      <c r="Y116" s="107">
        <f t="shared" si="64"/>
        <v>0</v>
      </c>
      <c r="Z116" s="107">
        <f t="shared" si="65"/>
        <v>1</v>
      </c>
      <c r="AA116" s="107">
        <f t="shared" si="66"/>
        <v>0</v>
      </c>
      <c r="AB116" s="107">
        <f t="shared" si="67"/>
        <v>0</v>
      </c>
      <c r="AC116" s="107">
        <f t="shared" si="68"/>
        <v>0</v>
      </c>
      <c r="AD116" s="107">
        <f t="shared" si="69"/>
        <v>0</v>
      </c>
      <c r="AF116" s="107">
        <f t="shared" si="78"/>
        <v>0</v>
      </c>
      <c r="AG116" s="107">
        <f t="shared" si="70"/>
        <v>0</v>
      </c>
      <c r="AH116" s="107">
        <f t="shared" si="71"/>
        <v>0</v>
      </c>
      <c r="AI116" s="107">
        <f t="shared" si="72"/>
        <v>0</v>
      </c>
      <c r="AJ116" s="107">
        <f t="shared" si="73"/>
        <v>0</v>
      </c>
      <c r="AK116" s="107">
        <f t="shared" si="74"/>
        <v>0</v>
      </c>
      <c r="AL116" s="107">
        <f t="shared" si="75"/>
        <v>0</v>
      </c>
    </row>
    <row r="117" spans="1:782 1038:1806 2062:2830 3086:3854 4110:4878 5134:5902 6158:6926 7182:7950 8206:8974 9230:9998 10254:11022 11278:12046 12302:13070 13326:14094 14350:15118 15374:16142" ht="15.6">
      <c r="A117" s="41" t="str">
        <f t="shared" si="76"/>
        <v>23..86</v>
      </c>
      <c r="B117" s="223">
        <f>IF(C117&lt;&gt;"",SUBTOTAL(103,$C$13:C117),"")</f>
        <v>105</v>
      </c>
      <c r="C117" s="51" t="s">
        <v>452</v>
      </c>
      <c r="D117" s="47" t="s">
        <v>125</v>
      </c>
      <c r="E117" s="48" t="s">
        <v>44</v>
      </c>
      <c r="F117" s="49">
        <v>522</v>
      </c>
      <c r="G117" s="49">
        <v>0</v>
      </c>
      <c r="H117" s="49">
        <v>468.8</v>
      </c>
      <c r="I117" s="47" t="s">
        <v>70</v>
      </c>
      <c r="J117" s="158" t="s">
        <v>125</v>
      </c>
      <c r="K117" s="99">
        <v>522</v>
      </c>
      <c r="L117" s="50" t="s">
        <v>44</v>
      </c>
      <c r="M117" s="50" t="s">
        <v>388</v>
      </c>
      <c r="N117" s="99"/>
      <c r="O117" s="50"/>
      <c r="P117" s="50" t="s">
        <v>359</v>
      </c>
      <c r="Q117" s="270" t="s">
        <v>422</v>
      </c>
      <c r="R117" s="109"/>
      <c r="S117" s="104">
        <v>468.8</v>
      </c>
      <c r="T117" s="129"/>
      <c r="U117" s="224" t="e">
        <f>VLOOKUP(A117,#REF!,21,0)</f>
        <v>#REF!</v>
      </c>
      <c r="V117" s="225" t="e">
        <f t="shared" si="77"/>
        <v>#REF!</v>
      </c>
      <c r="W117" s="129"/>
      <c r="X117" s="107">
        <f t="shared" si="63"/>
        <v>0</v>
      </c>
      <c r="Y117" s="107">
        <f t="shared" si="64"/>
        <v>0</v>
      </c>
      <c r="Z117" s="107">
        <f t="shared" si="65"/>
        <v>0</v>
      </c>
      <c r="AA117" s="107">
        <f t="shared" si="66"/>
        <v>1</v>
      </c>
      <c r="AB117" s="107">
        <f t="shared" si="67"/>
        <v>0</v>
      </c>
      <c r="AC117" s="107">
        <f t="shared" si="68"/>
        <v>0</v>
      </c>
      <c r="AD117" s="107">
        <f t="shared" si="69"/>
        <v>0</v>
      </c>
      <c r="AF117" s="107">
        <f t="shared" si="78"/>
        <v>0</v>
      </c>
      <c r="AG117" s="107">
        <f t="shared" si="70"/>
        <v>0</v>
      </c>
      <c r="AH117" s="107">
        <f t="shared" si="71"/>
        <v>0</v>
      </c>
      <c r="AI117" s="107">
        <f t="shared" si="72"/>
        <v>0</v>
      </c>
      <c r="AJ117" s="107">
        <f t="shared" si="73"/>
        <v>0</v>
      </c>
      <c r="AK117" s="107">
        <f t="shared" si="74"/>
        <v>0</v>
      </c>
      <c r="AL117" s="107">
        <f t="shared" si="75"/>
        <v>0</v>
      </c>
    </row>
    <row r="118" spans="1:782 1038:1806 2062:2830 3086:3854 4110:4878 5134:5902 6158:6926 7182:7950 8206:8974 9230:9998 10254:11022 11278:12046 12302:13070 13326:14094 14350:15118 15374:16142" ht="15.6">
      <c r="A118" s="41" t="str">
        <f t="shared" si="76"/>
        <v>23..87</v>
      </c>
      <c r="B118" s="223">
        <f>IF(C118&lt;&gt;"",SUBTOTAL(103,$C$13:C118),"")</f>
        <v>106</v>
      </c>
      <c r="C118" s="51" t="s">
        <v>452</v>
      </c>
      <c r="D118" s="47" t="s">
        <v>126</v>
      </c>
      <c r="E118" s="48" t="s">
        <v>61</v>
      </c>
      <c r="F118" s="49">
        <v>0</v>
      </c>
      <c r="G118" s="49">
        <v>1696</v>
      </c>
      <c r="H118" s="49">
        <v>1132.5999999999999</v>
      </c>
      <c r="I118" s="47" t="s">
        <v>70</v>
      </c>
      <c r="J118" s="158" t="s">
        <v>126</v>
      </c>
      <c r="K118" s="91">
        <v>540.9</v>
      </c>
      <c r="L118" s="50" t="s">
        <v>61</v>
      </c>
      <c r="M118" s="50" t="s">
        <v>397</v>
      </c>
      <c r="N118" s="99"/>
      <c r="O118" s="50"/>
      <c r="P118" s="50"/>
      <c r="Q118" s="270" t="s">
        <v>422</v>
      </c>
      <c r="R118" s="109"/>
      <c r="S118" s="104">
        <v>1132.5999999999999</v>
      </c>
      <c r="T118" s="129"/>
      <c r="U118" s="224" t="e">
        <f>VLOOKUP(A118,#REF!,21,0)</f>
        <v>#REF!</v>
      </c>
      <c r="V118" s="225" t="e">
        <f t="shared" si="77"/>
        <v>#REF!</v>
      </c>
      <c r="W118" s="129"/>
      <c r="X118" s="107">
        <f t="shared" si="63"/>
        <v>0</v>
      </c>
      <c r="Y118" s="107">
        <f t="shared" si="64"/>
        <v>0</v>
      </c>
      <c r="Z118" s="107">
        <f t="shared" si="65"/>
        <v>0</v>
      </c>
      <c r="AA118" s="107">
        <f t="shared" si="66"/>
        <v>0</v>
      </c>
      <c r="AB118" s="107">
        <f t="shared" si="67"/>
        <v>0</v>
      </c>
      <c r="AC118" s="107">
        <f t="shared" si="68"/>
        <v>0</v>
      </c>
      <c r="AD118" s="107">
        <f t="shared" si="69"/>
        <v>0</v>
      </c>
      <c r="AF118" s="107">
        <f t="shared" si="78"/>
        <v>0</v>
      </c>
      <c r="AG118" s="107">
        <f t="shared" si="70"/>
        <v>0</v>
      </c>
      <c r="AH118" s="107">
        <f t="shared" si="71"/>
        <v>0</v>
      </c>
      <c r="AI118" s="107">
        <f t="shared" si="72"/>
        <v>0</v>
      </c>
      <c r="AJ118" s="107">
        <f t="shared" si="73"/>
        <v>1</v>
      </c>
      <c r="AK118" s="107">
        <f t="shared" si="74"/>
        <v>0</v>
      </c>
      <c r="AL118" s="107">
        <f t="shared" si="75"/>
        <v>0</v>
      </c>
    </row>
    <row r="119" spans="1:782 1038:1806 2062:2830 3086:3854 4110:4878 5134:5902 6158:6926 7182:7950 8206:8974 9230:9998 10254:11022 11278:12046 12302:13070 13326:14094 14350:15118 15374:16142" ht="15.6">
      <c r="A119" s="41" t="str">
        <f t="shared" si="76"/>
        <v>23..88</v>
      </c>
      <c r="B119" s="223">
        <f>IF(C119&lt;&gt;"",SUBTOTAL(103,$C$13:C119),"")</f>
        <v>107</v>
      </c>
      <c r="C119" s="51" t="s">
        <v>452</v>
      </c>
      <c r="D119" s="47" t="s">
        <v>128</v>
      </c>
      <c r="E119" s="48" t="s">
        <v>165</v>
      </c>
      <c r="F119" s="49">
        <v>31</v>
      </c>
      <c r="G119" s="49">
        <v>0</v>
      </c>
      <c r="H119" s="49">
        <v>31</v>
      </c>
      <c r="I119" s="47" t="s">
        <v>70</v>
      </c>
      <c r="J119" s="158" t="s">
        <v>128</v>
      </c>
      <c r="K119" s="99">
        <v>31</v>
      </c>
      <c r="L119" s="50" t="s">
        <v>165</v>
      </c>
      <c r="M119" s="50" t="s">
        <v>397</v>
      </c>
      <c r="N119" s="99"/>
      <c r="O119" s="50"/>
      <c r="P119" s="50"/>
      <c r="Q119" s="270" t="s">
        <v>422</v>
      </c>
      <c r="R119" s="109"/>
      <c r="S119" s="104">
        <v>31</v>
      </c>
      <c r="T119" s="129"/>
      <c r="U119" s="224" t="e">
        <f>VLOOKUP(A119,#REF!,21,0)</f>
        <v>#REF!</v>
      </c>
      <c r="V119" s="225" t="e">
        <f t="shared" si="77"/>
        <v>#REF!</v>
      </c>
      <c r="W119" s="129"/>
      <c r="X119" s="107">
        <f t="shared" si="63"/>
        <v>1</v>
      </c>
      <c r="Y119" s="107">
        <f t="shared" si="64"/>
        <v>0</v>
      </c>
      <c r="Z119" s="107">
        <f t="shared" si="65"/>
        <v>0</v>
      </c>
      <c r="AA119" s="107">
        <f t="shared" si="66"/>
        <v>0</v>
      </c>
      <c r="AB119" s="107">
        <f t="shared" si="67"/>
        <v>0</v>
      </c>
      <c r="AC119" s="107">
        <f t="shared" si="68"/>
        <v>0</v>
      </c>
      <c r="AD119" s="107">
        <f t="shared" si="69"/>
        <v>0</v>
      </c>
      <c r="AF119" s="107">
        <f t="shared" si="78"/>
        <v>0</v>
      </c>
      <c r="AG119" s="107">
        <f t="shared" si="70"/>
        <v>0</v>
      </c>
      <c r="AH119" s="107">
        <f t="shared" si="71"/>
        <v>0</v>
      </c>
      <c r="AI119" s="107">
        <f t="shared" si="72"/>
        <v>0</v>
      </c>
      <c r="AJ119" s="107">
        <f t="shared" si="73"/>
        <v>0</v>
      </c>
      <c r="AK119" s="107">
        <f t="shared" si="74"/>
        <v>0</v>
      </c>
      <c r="AL119" s="107">
        <f t="shared" si="75"/>
        <v>0</v>
      </c>
    </row>
    <row r="120" spans="1:782 1038:1806 2062:2830 3086:3854 4110:4878 5134:5902 6158:6926 7182:7950 8206:8974 9230:9998 10254:11022 11278:12046 12302:13070 13326:14094 14350:15118 15374:16142" ht="15.6">
      <c r="A120" s="41" t="str">
        <f t="shared" si="76"/>
        <v>23..140</v>
      </c>
      <c r="B120" s="223">
        <f>IF(C120&lt;&gt;"",SUBTOTAL(103,$C$13:C120),"")</f>
        <v>108</v>
      </c>
      <c r="C120" s="51" t="s">
        <v>452</v>
      </c>
      <c r="D120" s="47" t="s">
        <v>164</v>
      </c>
      <c r="E120" s="48" t="s">
        <v>47</v>
      </c>
      <c r="F120" s="49">
        <v>45</v>
      </c>
      <c r="G120" s="49">
        <v>0</v>
      </c>
      <c r="H120" s="49">
        <v>45</v>
      </c>
      <c r="I120" s="47" t="s">
        <v>70</v>
      </c>
      <c r="J120" s="158" t="s">
        <v>164</v>
      </c>
      <c r="K120" s="99">
        <v>45</v>
      </c>
      <c r="L120" s="50" t="s">
        <v>47</v>
      </c>
      <c r="M120" s="50" t="s">
        <v>397</v>
      </c>
      <c r="N120" s="99"/>
      <c r="O120" s="50"/>
      <c r="P120" s="50"/>
      <c r="Q120" s="270" t="s">
        <v>422</v>
      </c>
      <c r="R120" s="109"/>
      <c r="S120" s="104">
        <v>45</v>
      </c>
      <c r="T120" s="129"/>
      <c r="U120" s="224" t="e">
        <f>VLOOKUP(A120,#REF!,21,0)</f>
        <v>#REF!</v>
      </c>
      <c r="V120" s="225" t="e">
        <f t="shared" si="77"/>
        <v>#REF!</v>
      </c>
      <c r="W120" s="129"/>
      <c r="X120" s="107">
        <f t="shared" si="63"/>
        <v>1</v>
      </c>
      <c r="Y120" s="107">
        <f t="shared" si="64"/>
        <v>0</v>
      </c>
      <c r="Z120" s="107">
        <f t="shared" si="65"/>
        <v>0</v>
      </c>
      <c r="AA120" s="107">
        <f t="shared" si="66"/>
        <v>0</v>
      </c>
      <c r="AB120" s="107">
        <f t="shared" si="67"/>
        <v>0</v>
      </c>
      <c r="AC120" s="107">
        <f t="shared" si="68"/>
        <v>0</v>
      </c>
      <c r="AD120" s="107">
        <f t="shared" si="69"/>
        <v>0</v>
      </c>
      <c r="AF120" s="107">
        <f t="shared" si="78"/>
        <v>0</v>
      </c>
      <c r="AG120" s="107">
        <f t="shared" si="70"/>
        <v>0</v>
      </c>
      <c r="AH120" s="107">
        <f t="shared" si="71"/>
        <v>0</v>
      </c>
      <c r="AI120" s="107">
        <f t="shared" si="72"/>
        <v>0</v>
      </c>
      <c r="AJ120" s="107">
        <f t="shared" si="73"/>
        <v>0</v>
      </c>
      <c r="AK120" s="107">
        <f t="shared" si="74"/>
        <v>0</v>
      </c>
      <c r="AL120" s="107">
        <f t="shared" si="75"/>
        <v>0</v>
      </c>
    </row>
    <row r="121" spans="1:782 1038:1806 2062:2830 3086:3854 4110:4878 5134:5902 6158:6926 7182:7950 8206:8974 9230:9998 10254:11022 11278:12046 12302:13070 13326:14094 14350:15118 15374:16142" ht="15.6">
      <c r="A121" s="41" t="str">
        <f t="shared" si="76"/>
        <v>23..182</v>
      </c>
      <c r="B121" s="223">
        <f>IF(C121&lt;&gt;"",SUBTOTAL(103,$C$13:C121),"")</f>
        <v>109</v>
      </c>
      <c r="C121" s="51" t="s">
        <v>452</v>
      </c>
      <c r="D121" s="47" t="s">
        <v>193</v>
      </c>
      <c r="E121" s="48" t="s">
        <v>47</v>
      </c>
      <c r="F121" s="49">
        <v>79</v>
      </c>
      <c r="G121" s="49">
        <v>0</v>
      </c>
      <c r="H121" s="49">
        <v>40.200000000000003</v>
      </c>
      <c r="I121" s="47" t="s">
        <v>70</v>
      </c>
      <c r="J121" s="158" t="s">
        <v>193</v>
      </c>
      <c r="K121" s="99">
        <v>79</v>
      </c>
      <c r="L121" s="50" t="s">
        <v>47</v>
      </c>
      <c r="M121" s="50" t="s">
        <v>397</v>
      </c>
      <c r="N121" s="99"/>
      <c r="O121" s="50"/>
      <c r="P121" s="50"/>
      <c r="Q121" s="270" t="s">
        <v>422</v>
      </c>
      <c r="R121" s="109"/>
      <c r="S121" s="104">
        <v>40.200000000000003</v>
      </c>
      <c r="T121" s="129"/>
      <c r="U121" s="224" t="e">
        <f>VLOOKUP(A121,#REF!,21,0)</f>
        <v>#REF!</v>
      </c>
      <c r="V121" s="225" t="e">
        <f t="shared" si="77"/>
        <v>#REF!</v>
      </c>
      <c r="W121" s="129"/>
      <c r="X121" s="107">
        <f t="shared" ref="X121:X126" si="79">IF(AND($F121&gt;0,$F121&lt;=100),1,0)</f>
        <v>1</v>
      </c>
      <c r="Y121" s="107">
        <f t="shared" ref="Y121:Y128" si="80">IF(AND($F121&gt;100,$F121&lt;=300),1,0)</f>
        <v>0</v>
      </c>
      <c r="Z121" s="107">
        <f t="shared" ref="Z121:Z128" si="81">IF(AND($F121&gt;300,$F121&lt;=500),1,0)</f>
        <v>0</v>
      </c>
      <c r="AA121" s="107">
        <f t="shared" ref="AA121:AA128" si="82">IF(AND($F121&gt;500,$F121&lt;=1000),1,0)</f>
        <v>0</v>
      </c>
      <c r="AB121" s="107">
        <f t="shared" ref="AB121:AB128" si="83">IF(AND($F121&gt;1000,$F121&lt;=3000),1,0)</f>
        <v>0</v>
      </c>
      <c r="AC121" s="107">
        <f t="shared" ref="AC121:AC128" si="84">IF(AND($F121&gt;3000,$F121&lt;=10000),1,0)</f>
        <v>0</v>
      </c>
      <c r="AD121" s="107">
        <f t="shared" ref="AD121:AD128" si="85">IF(AND($F121&gt;10000,$F121&lt;=100000),1,0)</f>
        <v>0</v>
      </c>
      <c r="AF121" s="107">
        <f t="shared" si="78"/>
        <v>0</v>
      </c>
      <c r="AG121" s="107">
        <f t="shared" ref="AG121:AG128" si="86">IF(AND($G121&gt;100,$G121&lt;=300),1,0)</f>
        <v>0</v>
      </c>
      <c r="AH121" s="107">
        <f t="shared" ref="AH121:AH128" si="87">IF(AND($G121&gt;300,$G121&lt;=500),1,0)</f>
        <v>0</v>
      </c>
      <c r="AI121" s="107">
        <f t="shared" ref="AI121:AI128" si="88">IF(AND($G121&gt;500,$G121&lt;=1000),1,0)</f>
        <v>0</v>
      </c>
      <c r="AJ121" s="107">
        <f t="shared" ref="AJ121:AJ128" si="89">IF(AND($G121&gt;1000,$G121&lt;=3000),1,0)</f>
        <v>0</v>
      </c>
      <c r="AK121" s="107">
        <f t="shared" ref="AK121:AK128" si="90">IF(AND($G121&gt;3000,$G121&lt;=10000),1,0)</f>
        <v>0</v>
      </c>
      <c r="AL121" s="107">
        <f t="shared" ref="AL121:AL128" si="91">IF(AND($G121&gt;10000,$G121&lt;=100000),1,0)</f>
        <v>0</v>
      </c>
    </row>
    <row r="122" spans="1:782 1038:1806 2062:2830 3086:3854 4110:4878 5134:5902 6158:6926 7182:7950 8206:8974 9230:9998 10254:11022 11278:12046 12302:13070 13326:14094 14350:15118 15374:16142" ht="15.6">
      <c r="A122" s="41" t="str">
        <f t="shared" si="76"/>
        <v>23..183</v>
      </c>
      <c r="B122" s="223">
        <f>IF(C122&lt;&gt;"",SUBTOTAL(103,$C$13:C122),"")</f>
        <v>110</v>
      </c>
      <c r="C122" s="51" t="s">
        <v>428</v>
      </c>
      <c r="D122" s="47" t="s">
        <v>194</v>
      </c>
      <c r="E122" s="48" t="s">
        <v>44</v>
      </c>
      <c r="F122" s="49">
        <v>1155</v>
      </c>
      <c r="G122" s="49">
        <v>0</v>
      </c>
      <c r="H122" s="49">
        <v>881.5</v>
      </c>
      <c r="I122" s="47" t="s">
        <v>70</v>
      </c>
      <c r="J122" s="158">
        <v>183</v>
      </c>
      <c r="K122" s="91">
        <v>1155</v>
      </c>
      <c r="L122" s="50" t="s">
        <v>44</v>
      </c>
      <c r="M122" s="50" t="s">
        <v>363</v>
      </c>
      <c r="N122" s="99">
        <f>F122+G122-K122</f>
        <v>0</v>
      </c>
      <c r="O122" s="50"/>
      <c r="P122" s="50" t="s">
        <v>326</v>
      </c>
      <c r="Q122" s="270" t="s">
        <v>422</v>
      </c>
      <c r="R122" s="109"/>
      <c r="S122" s="104">
        <v>881.5</v>
      </c>
      <c r="T122" s="129" t="s">
        <v>402</v>
      </c>
      <c r="U122" s="224" t="e">
        <f>VLOOKUP(A122,#REF!,21,0)</f>
        <v>#REF!</v>
      </c>
      <c r="V122" s="225" t="e">
        <f t="shared" si="77"/>
        <v>#REF!</v>
      </c>
      <c r="W122" s="129"/>
      <c r="X122" s="107">
        <f t="shared" si="79"/>
        <v>0</v>
      </c>
      <c r="Y122" s="107">
        <f t="shared" si="80"/>
        <v>0</v>
      </c>
      <c r="Z122" s="107">
        <f t="shared" si="81"/>
        <v>0</v>
      </c>
      <c r="AA122" s="107">
        <f t="shared" si="82"/>
        <v>0</v>
      </c>
      <c r="AB122" s="107">
        <f t="shared" si="83"/>
        <v>1</v>
      </c>
      <c r="AC122" s="107">
        <f t="shared" si="84"/>
        <v>0</v>
      </c>
      <c r="AD122" s="107">
        <f t="shared" si="85"/>
        <v>0</v>
      </c>
      <c r="AF122" s="107">
        <f t="shared" si="78"/>
        <v>0</v>
      </c>
      <c r="AG122" s="107">
        <f t="shared" si="86"/>
        <v>0</v>
      </c>
      <c r="AH122" s="107">
        <f t="shared" si="87"/>
        <v>0</v>
      </c>
      <c r="AI122" s="107">
        <f t="shared" si="88"/>
        <v>0</v>
      </c>
      <c r="AJ122" s="107">
        <f t="shared" si="89"/>
        <v>0</v>
      </c>
      <c r="AK122" s="107">
        <f t="shared" si="90"/>
        <v>0</v>
      </c>
      <c r="AL122" s="107">
        <f t="shared" si="91"/>
        <v>0</v>
      </c>
    </row>
    <row r="123" spans="1:782 1038:1806 2062:2830 3086:3854 4110:4878 5134:5902 6158:6926 7182:7950 8206:8974 9230:9998 10254:11022 11278:12046 12302:13070 13326:14094 14350:15118 15374:16142" s="222" customFormat="1" ht="140.4">
      <c r="A123" s="41" t="str">
        <f t="shared" si="76"/>
        <v>23..186</v>
      </c>
      <c r="B123" s="223">
        <f>IF(C123&lt;&gt;"",SUBTOTAL(103,$C$13:C123),"")</f>
        <v>111</v>
      </c>
      <c r="C123" s="221" t="s">
        <v>455</v>
      </c>
      <c r="D123" s="210" t="s">
        <v>197</v>
      </c>
      <c r="E123" s="211" t="s">
        <v>44</v>
      </c>
      <c r="F123" s="212">
        <v>1065</v>
      </c>
      <c r="G123" s="212">
        <v>0</v>
      </c>
      <c r="H123" s="212">
        <v>87.5</v>
      </c>
      <c r="I123" s="210" t="s">
        <v>70</v>
      </c>
      <c r="J123" s="213">
        <v>186</v>
      </c>
      <c r="K123" s="214">
        <v>1065</v>
      </c>
      <c r="L123" s="215" t="s">
        <v>44</v>
      </c>
      <c r="M123" s="215" t="s">
        <v>395</v>
      </c>
      <c r="N123" s="99"/>
      <c r="O123" s="50"/>
      <c r="P123" s="50" t="s">
        <v>383</v>
      </c>
      <c r="Q123" s="269" t="s">
        <v>422</v>
      </c>
      <c r="R123" s="257"/>
      <c r="S123" s="258">
        <v>87.5</v>
      </c>
      <c r="T123" s="253" t="s">
        <v>396</v>
      </c>
      <c r="U123" s="254" t="e">
        <f>VLOOKUP(A123,#REF!,21,0)</f>
        <v>#REF!</v>
      </c>
      <c r="V123" s="255" t="e">
        <f t="shared" si="77"/>
        <v>#REF!</v>
      </c>
      <c r="W123" s="253"/>
      <c r="X123" s="107">
        <f t="shared" si="79"/>
        <v>0</v>
      </c>
      <c r="Y123" s="107">
        <f t="shared" si="80"/>
        <v>0</v>
      </c>
      <c r="Z123" s="107">
        <f t="shared" si="81"/>
        <v>0</v>
      </c>
      <c r="AA123" s="107">
        <f t="shared" si="82"/>
        <v>0</v>
      </c>
      <c r="AB123" s="107">
        <f t="shared" si="83"/>
        <v>1</v>
      </c>
      <c r="AC123" s="107">
        <f t="shared" si="84"/>
        <v>0</v>
      </c>
      <c r="AD123" s="107">
        <f t="shared" si="85"/>
        <v>0</v>
      </c>
      <c r="AE123" s="41"/>
      <c r="AF123" s="107">
        <f t="shared" si="78"/>
        <v>0</v>
      </c>
      <c r="AG123" s="107">
        <f t="shared" si="86"/>
        <v>0</v>
      </c>
      <c r="AH123" s="107">
        <f t="shared" si="87"/>
        <v>0</v>
      </c>
      <c r="AI123" s="107">
        <f t="shared" si="88"/>
        <v>0</v>
      </c>
      <c r="AJ123" s="107">
        <f t="shared" si="89"/>
        <v>0</v>
      </c>
      <c r="AK123" s="107">
        <f t="shared" si="90"/>
        <v>0</v>
      </c>
      <c r="AL123" s="107">
        <f t="shared" si="91"/>
        <v>0</v>
      </c>
      <c r="AM123" s="41"/>
      <c r="AN123" s="41"/>
      <c r="JJ123" s="41"/>
      <c r="TF123" s="41"/>
      <c r="ADB123" s="41"/>
      <c r="AMX123" s="41"/>
      <c r="AWT123" s="41"/>
      <c r="BGP123" s="41"/>
      <c r="BQL123" s="41"/>
      <c r="CAH123" s="41"/>
      <c r="CKD123" s="41"/>
      <c r="CTZ123" s="41"/>
      <c r="DDV123" s="41"/>
      <c r="DNR123" s="41"/>
      <c r="DXN123" s="41"/>
      <c r="EHJ123" s="41"/>
      <c r="ERF123" s="41"/>
      <c r="FBB123" s="41"/>
      <c r="FKX123" s="41"/>
      <c r="FUT123" s="41"/>
      <c r="GEP123" s="41"/>
      <c r="GOL123" s="41"/>
      <c r="GYH123" s="41"/>
      <c r="HID123" s="41"/>
      <c r="HRZ123" s="41"/>
      <c r="IBV123" s="41"/>
      <c r="ILR123" s="41"/>
      <c r="IVN123" s="41"/>
      <c r="JFJ123" s="41"/>
      <c r="JPF123" s="41"/>
      <c r="JZB123" s="41"/>
      <c r="KIX123" s="41"/>
      <c r="KST123" s="41"/>
      <c r="LCP123" s="41"/>
      <c r="LML123" s="41"/>
      <c r="LWH123" s="41"/>
      <c r="MGD123" s="41"/>
      <c r="MPZ123" s="41"/>
      <c r="MZV123" s="41"/>
      <c r="NJR123" s="41"/>
      <c r="NTN123" s="41"/>
      <c r="ODJ123" s="41"/>
      <c r="ONF123" s="41"/>
      <c r="OXB123" s="41"/>
      <c r="PGX123" s="41"/>
      <c r="PQT123" s="41"/>
      <c r="QAP123" s="41"/>
      <c r="QKL123" s="41"/>
      <c r="QUH123" s="41"/>
      <c r="RED123" s="41"/>
      <c r="RNZ123" s="41"/>
      <c r="RXV123" s="41"/>
      <c r="SHR123" s="41"/>
      <c r="SRN123" s="41"/>
      <c r="TBJ123" s="41"/>
      <c r="TLF123" s="41"/>
      <c r="TVB123" s="41"/>
      <c r="UEX123" s="41"/>
      <c r="UOT123" s="41"/>
      <c r="UYP123" s="41"/>
      <c r="VIL123" s="41"/>
      <c r="VSH123" s="41"/>
      <c r="WCD123" s="41"/>
      <c r="WLZ123" s="41"/>
      <c r="WVV123" s="41"/>
    </row>
    <row r="124" spans="1:782 1038:1806 2062:2830 3086:3854 4110:4878 5134:5902 6158:6926 7182:7950 8206:8974 9230:9998 10254:11022 11278:12046 12302:13070 13326:14094 14350:15118 15374:16142" s="222" customFormat="1" ht="31.2">
      <c r="A124" s="41" t="str">
        <f t="shared" si="76"/>
        <v>23..191</v>
      </c>
      <c r="B124" s="223">
        <f>IF(C124&lt;&gt;"",SUBTOTAL(103,$C$13:C124),"")</f>
        <v>112</v>
      </c>
      <c r="C124" s="220" t="s">
        <v>401</v>
      </c>
      <c r="D124" s="210" t="s">
        <v>200</v>
      </c>
      <c r="E124" s="211" t="s">
        <v>44</v>
      </c>
      <c r="F124" s="212">
        <v>801</v>
      </c>
      <c r="G124" s="212">
        <v>0</v>
      </c>
      <c r="H124" s="212">
        <v>514.70000000000005</v>
      </c>
      <c r="I124" s="210" t="s">
        <v>70</v>
      </c>
      <c r="J124" s="213">
        <v>191</v>
      </c>
      <c r="K124" s="214">
        <v>801</v>
      </c>
      <c r="L124" s="215" t="s">
        <v>44</v>
      </c>
      <c r="M124" s="215" t="s">
        <v>364</v>
      </c>
      <c r="N124" s="99">
        <f>F124+G124-K124</f>
        <v>0</v>
      </c>
      <c r="O124" s="50"/>
      <c r="P124" s="50" t="s">
        <v>326</v>
      </c>
      <c r="Q124" s="269" t="s">
        <v>393</v>
      </c>
      <c r="R124" s="252"/>
      <c r="S124" s="258">
        <v>514.70000000000005</v>
      </c>
      <c r="T124" s="253" t="s">
        <v>394</v>
      </c>
      <c r="U124" s="254" t="e">
        <f>VLOOKUP(A124,#REF!,21,0)</f>
        <v>#REF!</v>
      </c>
      <c r="V124" s="255" t="e">
        <f t="shared" si="77"/>
        <v>#REF!</v>
      </c>
      <c r="W124" s="253"/>
      <c r="X124" s="107">
        <f t="shared" si="79"/>
        <v>0</v>
      </c>
      <c r="Y124" s="107">
        <f t="shared" si="80"/>
        <v>0</v>
      </c>
      <c r="Z124" s="107">
        <f t="shared" si="81"/>
        <v>0</v>
      </c>
      <c r="AA124" s="107">
        <f t="shared" si="82"/>
        <v>1</v>
      </c>
      <c r="AB124" s="107">
        <f t="shared" si="83"/>
        <v>0</v>
      </c>
      <c r="AC124" s="107">
        <f t="shared" si="84"/>
        <v>0</v>
      </c>
      <c r="AD124" s="107">
        <f t="shared" si="85"/>
        <v>0</v>
      </c>
      <c r="AE124" s="41"/>
      <c r="AF124" s="107">
        <f t="shared" si="78"/>
        <v>0</v>
      </c>
      <c r="AG124" s="107">
        <f t="shared" si="86"/>
        <v>0</v>
      </c>
      <c r="AH124" s="107">
        <f t="shared" si="87"/>
        <v>0</v>
      </c>
      <c r="AI124" s="107">
        <f t="shared" si="88"/>
        <v>0</v>
      </c>
      <c r="AJ124" s="107">
        <f t="shared" si="89"/>
        <v>0</v>
      </c>
      <c r="AK124" s="107">
        <f t="shared" si="90"/>
        <v>0</v>
      </c>
      <c r="AL124" s="107">
        <f t="shared" si="91"/>
        <v>0</v>
      </c>
      <c r="AM124" s="41"/>
      <c r="AN124" s="41"/>
      <c r="JJ124" s="41"/>
      <c r="TF124" s="41"/>
      <c r="ADB124" s="41"/>
      <c r="AMX124" s="41"/>
      <c r="AWT124" s="41"/>
      <c r="BGP124" s="41"/>
      <c r="BQL124" s="41"/>
      <c r="CAH124" s="41"/>
      <c r="CKD124" s="41"/>
      <c r="CTZ124" s="41"/>
      <c r="DDV124" s="41"/>
      <c r="DNR124" s="41"/>
      <c r="DXN124" s="41"/>
      <c r="EHJ124" s="41"/>
      <c r="ERF124" s="41"/>
      <c r="FBB124" s="41"/>
      <c r="FKX124" s="41"/>
      <c r="FUT124" s="41"/>
      <c r="GEP124" s="41"/>
      <c r="GOL124" s="41"/>
      <c r="GYH124" s="41"/>
      <c r="HID124" s="41"/>
      <c r="HRZ124" s="41"/>
      <c r="IBV124" s="41"/>
      <c r="ILR124" s="41"/>
      <c r="IVN124" s="41"/>
      <c r="JFJ124" s="41"/>
      <c r="JPF124" s="41"/>
      <c r="JZB124" s="41"/>
      <c r="KIX124" s="41"/>
      <c r="KST124" s="41"/>
      <c r="LCP124" s="41"/>
      <c r="LML124" s="41"/>
      <c r="LWH124" s="41"/>
      <c r="MGD124" s="41"/>
      <c r="MPZ124" s="41"/>
      <c r="MZV124" s="41"/>
      <c r="NJR124" s="41"/>
      <c r="NTN124" s="41"/>
      <c r="ODJ124" s="41"/>
      <c r="ONF124" s="41"/>
      <c r="OXB124" s="41"/>
      <c r="PGX124" s="41"/>
      <c r="PQT124" s="41"/>
      <c r="QAP124" s="41"/>
      <c r="QKL124" s="41"/>
      <c r="QUH124" s="41"/>
      <c r="RED124" s="41"/>
      <c r="RNZ124" s="41"/>
      <c r="RXV124" s="41"/>
      <c r="SHR124" s="41"/>
      <c r="SRN124" s="41"/>
      <c r="TBJ124" s="41"/>
      <c r="TLF124" s="41"/>
      <c r="TVB124" s="41"/>
      <c r="UEX124" s="41"/>
      <c r="UOT124" s="41"/>
      <c r="UYP124" s="41"/>
      <c r="VIL124" s="41"/>
      <c r="VSH124" s="41"/>
      <c r="WCD124" s="41"/>
      <c r="WLZ124" s="41"/>
      <c r="WVV124" s="41"/>
    </row>
    <row r="125" spans="1:782 1038:1806 2062:2830 3086:3854 4110:4878 5134:5902 6158:6926 7182:7950 8206:8974 9230:9998 10254:11022 11278:12046 12302:13070 13326:14094 14350:15118 15374:16142" ht="15.6">
      <c r="A125" s="41" t="str">
        <f t="shared" si="76"/>
        <v>23..675</v>
      </c>
      <c r="B125" s="223">
        <f>IF(C125&lt;&gt;"",SUBTOTAL(103,$C$13:C125),"")</f>
        <v>113</v>
      </c>
      <c r="C125" s="51" t="s">
        <v>452</v>
      </c>
      <c r="D125" s="47" t="s">
        <v>99</v>
      </c>
      <c r="E125" s="48" t="s">
        <v>40</v>
      </c>
      <c r="F125" s="49">
        <v>360</v>
      </c>
      <c r="G125" s="49">
        <v>0</v>
      </c>
      <c r="H125" s="49">
        <v>245.7</v>
      </c>
      <c r="I125" s="47" t="s">
        <v>70</v>
      </c>
      <c r="J125" s="158" t="s">
        <v>99</v>
      </c>
      <c r="K125" s="99">
        <v>360</v>
      </c>
      <c r="L125" s="50" t="s">
        <v>40</v>
      </c>
      <c r="M125" s="50" t="s">
        <v>397</v>
      </c>
      <c r="N125" s="99"/>
      <c r="O125" s="50"/>
      <c r="P125" s="50"/>
      <c r="Q125" s="270" t="s">
        <v>422</v>
      </c>
      <c r="R125" s="109"/>
      <c r="S125" s="104">
        <v>245.7</v>
      </c>
      <c r="T125" s="129"/>
      <c r="U125" s="224" t="e">
        <f>VLOOKUP(A125,#REF!,21,0)</f>
        <v>#REF!</v>
      </c>
      <c r="V125" s="225" t="e">
        <f t="shared" si="77"/>
        <v>#REF!</v>
      </c>
      <c r="W125" s="129"/>
      <c r="X125" s="107">
        <f t="shared" si="79"/>
        <v>0</v>
      </c>
      <c r="Y125" s="107">
        <f t="shared" si="80"/>
        <v>0</v>
      </c>
      <c r="Z125" s="107">
        <f t="shared" si="81"/>
        <v>1</v>
      </c>
      <c r="AA125" s="107">
        <f t="shared" si="82"/>
        <v>0</v>
      </c>
      <c r="AB125" s="107">
        <f t="shared" si="83"/>
        <v>0</v>
      </c>
      <c r="AC125" s="107">
        <f t="shared" si="84"/>
        <v>0</v>
      </c>
      <c r="AD125" s="107">
        <f t="shared" si="85"/>
        <v>0</v>
      </c>
      <c r="AF125" s="107">
        <f t="shared" si="78"/>
        <v>0</v>
      </c>
      <c r="AG125" s="107">
        <f t="shared" si="86"/>
        <v>0</v>
      </c>
      <c r="AH125" s="107">
        <f t="shared" si="87"/>
        <v>0</v>
      </c>
      <c r="AI125" s="107">
        <f t="shared" si="88"/>
        <v>0</v>
      </c>
      <c r="AJ125" s="107">
        <f t="shared" si="89"/>
        <v>0</v>
      </c>
      <c r="AK125" s="107">
        <f t="shared" si="90"/>
        <v>0</v>
      </c>
      <c r="AL125" s="107">
        <f t="shared" si="91"/>
        <v>0</v>
      </c>
    </row>
    <row r="126" spans="1:782 1038:1806 2062:2830 3086:3854 4110:4878 5134:5902 6158:6926 7182:7950 8206:8974 9230:9998 10254:11022 11278:12046 12302:13070 13326:14094 14350:15118 15374:16142" ht="15.6">
      <c r="A126" s="41" t="str">
        <f t="shared" si="76"/>
        <v>23..676</v>
      </c>
      <c r="B126" s="223">
        <f>IF(C126&lt;&gt;"",SUBTOTAL(103,$C$13:C126),"")</f>
        <v>114</v>
      </c>
      <c r="C126" s="51" t="s">
        <v>427</v>
      </c>
      <c r="D126" s="47" t="s">
        <v>297</v>
      </c>
      <c r="E126" s="48" t="s">
        <v>68</v>
      </c>
      <c r="F126" s="49">
        <v>0</v>
      </c>
      <c r="G126" s="49">
        <v>2825</v>
      </c>
      <c r="H126" s="49">
        <v>1993.2</v>
      </c>
      <c r="I126" s="47">
        <v>23</v>
      </c>
      <c r="J126" s="158">
        <v>48</v>
      </c>
      <c r="K126" s="91">
        <v>2286</v>
      </c>
      <c r="L126" s="50" t="s">
        <v>68</v>
      </c>
      <c r="M126" s="50" t="s">
        <v>380</v>
      </c>
      <c r="N126" s="99"/>
      <c r="O126" s="50" t="s">
        <v>387</v>
      </c>
      <c r="P126" s="50"/>
      <c r="Q126" s="270" t="s">
        <v>422</v>
      </c>
      <c r="R126" s="109"/>
      <c r="S126" s="104">
        <v>1993.2</v>
      </c>
      <c r="T126" s="129" t="s">
        <v>394</v>
      </c>
      <c r="U126" s="224" t="e">
        <f>VLOOKUP(A126,#REF!,21,0)</f>
        <v>#REF!</v>
      </c>
      <c r="V126" s="225" t="e">
        <f t="shared" si="77"/>
        <v>#REF!</v>
      </c>
      <c r="W126" s="129"/>
      <c r="X126" s="107">
        <f t="shared" si="79"/>
        <v>0</v>
      </c>
      <c r="Y126" s="107">
        <f t="shared" si="80"/>
        <v>0</v>
      </c>
      <c r="Z126" s="107">
        <f t="shared" si="81"/>
        <v>0</v>
      </c>
      <c r="AA126" s="107">
        <f t="shared" si="82"/>
        <v>0</v>
      </c>
      <c r="AB126" s="107">
        <f t="shared" si="83"/>
        <v>0</v>
      </c>
      <c r="AC126" s="107">
        <f t="shared" si="84"/>
        <v>0</v>
      </c>
      <c r="AD126" s="107">
        <f t="shared" si="85"/>
        <v>0</v>
      </c>
      <c r="AF126" s="107">
        <f t="shared" si="78"/>
        <v>0</v>
      </c>
      <c r="AG126" s="107">
        <f t="shared" si="86"/>
        <v>0</v>
      </c>
      <c r="AH126" s="107">
        <f t="shared" si="87"/>
        <v>0</v>
      </c>
      <c r="AI126" s="107">
        <f t="shared" si="88"/>
        <v>0</v>
      </c>
      <c r="AJ126" s="107">
        <f t="shared" si="89"/>
        <v>1</v>
      </c>
      <c r="AK126" s="107">
        <f t="shared" si="90"/>
        <v>0</v>
      </c>
      <c r="AL126" s="107">
        <f t="shared" si="91"/>
        <v>0</v>
      </c>
    </row>
    <row r="127" spans="1:782 1038:1806 2062:2830 3086:3854 4110:4878 5134:5902 6158:6926 7182:7950 8206:8974 9230:9998 10254:11022 11278:12046 12302:13070 13326:14094 14350:15118 15374:16142" ht="15.75" customHeight="1">
      <c r="A127" s="41" t="str">
        <f t="shared" si="76"/>
        <v>23..681</v>
      </c>
      <c r="B127" s="223">
        <f>IF(C127&lt;&gt;"",SUBTOTAL(103,$C$13:C127),"")</f>
        <v>115</v>
      </c>
      <c r="C127" s="51" t="s">
        <v>452</v>
      </c>
      <c r="D127" s="47">
        <v>681</v>
      </c>
      <c r="E127" s="48" t="s">
        <v>52</v>
      </c>
      <c r="F127" s="218">
        <v>0</v>
      </c>
      <c r="G127" s="218">
        <v>27</v>
      </c>
      <c r="H127" s="49">
        <v>27</v>
      </c>
      <c r="I127" s="47" t="s">
        <v>70</v>
      </c>
      <c r="J127" s="158">
        <v>1</v>
      </c>
      <c r="K127" s="250">
        <v>256</v>
      </c>
      <c r="L127" s="251" t="s">
        <v>47</v>
      </c>
      <c r="M127" s="50" t="s">
        <v>397</v>
      </c>
      <c r="N127" s="99"/>
      <c r="O127" s="50"/>
      <c r="P127" s="50"/>
      <c r="Q127" s="270" t="s">
        <v>422</v>
      </c>
      <c r="R127" s="109"/>
      <c r="S127" s="104">
        <v>27</v>
      </c>
      <c r="T127" s="129"/>
      <c r="U127" s="224" t="e">
        <f>VLOOKUP(A127,#REF!,21,0)</f>
        <v>#REF!</v>
      </c>
      <c r="V127" s="225" t="e">
        <f t="shared" si="77"/>
        <v>#REF!</v>
      </c>
      <c r="W127" s="112">
        <f t="shared" ref="W127:X128" si="92">IF(AND($F127&gt;0,$F127&lt;=100),1,0)</f>
        <v>0</v>
      </c>
      <c r="X127" s="107">
        <f t="shared" si="92"/>
        <v>0</v>
      </c>
      <c r="Y127" s="107">
        <f t="shared" si="80"/>
        <v>0</v>
      </c>
      <c r="Z127" s="107">
        <f t="shared" si="81"/>
        <v>0</v>
      </c>
      <c r="AA127" s="107">
        <f t="shared" si="82"/>
        <v>0</v>
      </c>
      <c r="AB127" s="107">
        <f t="shared" si="83"/>
        <v>0</v>
      </c>
      <c r="AC127" s="107">
        <f t="shared" si="84"/>
        <v>0</v>
      </c>
      <c r="AD127" s="107">
        <f t="shared" si="85"/>
        <v>0</v>
      </c>
      <c r="AF127" s="107">
        <f t="shared" si="78"/>
        <v>1</v>
      </c>
      <c r="AG127" s="107">
        <f t="shared" si="86"/>
        <v>0</v>
      </c>
      <c r="AH127" s="107">
        <f t="shared" si="87"/>
        <v>0</v>
      </c>
      <c r="AI127" s="107">
        <f t="shared" si="88"/>
        <v>0</v>
      </c>
      <c r="AJ127" s="107">
        <f t="shared" si="89"/>
        <v>0</v>
      </c>
      <c r="AK127" s="107">
        <f t="shared" si="90"/>
        <v>0</v>
      </c>
      <c r="AL127" s="107">
        <f t="shared" si="91"/>
        <v>0</v>
      </c>
    </row>
    <row r="128" spans="1:782 1038:1806 2062:2830 3086:3854 4110:4878 5134:5902 6158:6926 7182:7950 8206:8974 9230:9998 10254:11022 11278:12046 12302:13070 13326:14094 14350:15118 15374:16142" ht="15.6">
      <c r="A128" s="41" t="str">
        <f t="shared" si="76"/>
        <v>23..42</v>
      </c>
      <c r="B128" s="223">
        <f>IF(C128&lt;&gt;"",SUBTOTAL(103,$C$13:C128),"")</f>
        <v>116</v>
      </c>
      <c r="C128" s="51" t="s">
        <v>452</v>
      </c>
      <c r="D128" s="47">
        <v>42</v>
      </c>
      <c r="E128" s="48" t="s">
        <v>52</v>
      </c>
      <c r="F128" s="218">
        <v>0</v>
      </c>
      <c r="G128" s="218">
        <v>5459</v>
      </c>
      <c r="H128" s="49">
        <v>2307.1999999999998</v>
      </c>
      <c r="I128" s="47" t="s">
        <v>70</v>
      </c>
      <c r="J128" s="158" t="s">
        <v>87</v>
      </c>
      <c r="K128" s="91">
        <v>7729.8</v>
      </c>
      <c r="L128" s="50" t="s">
        <v>47</v>
      </c>
      <c r="M128" s="50" t="s">
        <v>397</v>
      </c>
      <c r="N128" s="99"/>
      <c r="O128" s="50"/>
      <c r="P128" s="50"/>
      <c r="Q128" s="270" t="s">
        <v>422</v>
      </c>
      <c r="R128" s="109"/>
      <c r="S128" s="104">
        <v>2307.1999999999998</v>
      </c>
      <c r="T128" s="129"/>
      <c r="U128" s="224" t="e">
        <f>VLOOKUP(A128,#REF!,21,0)</f>
        <v>#REF!</v>
      </c>
      <c r="V128" s="225" t="e">
        <f t="shared" si="77"/>
        <v>#REF!</v>
      </c>
      <c r="W128" s="112">
        <f t="shared" si="92"/>
        <v>0</v>
      </c>
      <c r="X128" s="107">
        <f t="shared" si="92"/>
        <v>0</v>
      </c>
      <c r="Y128" s="107">
        <f t="shared" si="80"/>
        <v>0</v>
      </c>
      <c r="Z128" s="107">
        <f t="shared" si="81"/>
        <v>0</v>
      </c>
      <c r="AA128" s="107">
        <f t="shared" si="82"/>
        <v>0</v>
      </c>
      <c r="AB128" s="107">
        <f t="shared" si="83"/>
        <v>0</v>
      </c>
      <c r="AC128" s="107">
        <f t="shared" si="84"/>
        <v>0</v>
      </c>
      <c r="AD128" s="107">
        <f t="shared" si="85"/>
        <v>0</v>
      </c>
      <c r="AF128" s="107">
        <f t="shared" si="78"/>
        <v>0</v>
      </c>
      <c r="AG128" s="107">
        <f t="shared" si="86"/>
        <v>0</v>
      </c>
      <c r="AH128" s="107">
        <f t="shared" si="87"/>
        <v>0</v>
      </c>
      <c r="AI128" s="107">
        <f t="shared" si="88"/>
        <v>0</v>
      </c>
      <c r="AJ128" s="107">
        <f t="shared" si="89"/>
        <v>0</v>
      </c>
      <c r="AK128" s="107">
        <f t="shared" si="90"/>
        <v>1</v>
      </c>
      <c r="AL128" s="107">
        <f t="shared" si="91"/>
        <v>0</v>
      </c>
    </row>
    <row r="129" spans="1:23" ht="16.2" thickBot="1">
      <c r="A129" s="41" t="str">
        <f t="shared" si="76"/>
        <v>..</v>
      </c>
      <c r="B129" s="677" t="s">
        <v>13</v>
      </c>
      <c r="C129" s="678"/>
      <c r="D129" s="678"/>
      <c r="E129" s="679"/>
      <c r="F129" s="249">
        <f>SUBTOTAL(9,F13:F128)</f>
        <v>55164</v>
      </c>
      <c r="G129" s="249">
        <f>SUBTOTAL(9,G13:G128)</f>
        <v>25653</v>
      </c>
      <c r="H129" s="261">
        <f>SUBTOTAL(9,H13:H128)</f>
        <v>46730.199999999968</v>
      </c>
      <c r="I129" s="262"/>
      <c r="J129" s="263"/>
      <c r="K129" s="264"/>
      <c r="L129" s="265"/>
      <c r="M129" s="265"/>
      <c r="N129" s="266"/>
      <c r="O129" s="265"/>
      <c r="P129" s="264"/>
      <c r="Q129" s="267"/>
      <c r="R129" s="109"/>
      <c r="S129" s="103"/>
      <c r="T129" s="129"/>
      <c r="U129" s="224" t="e">
        <f>VLOOKUP(A129,#REF!,21,0)</f>
        <v>#REF!</v>
      </c>
      <c r="V129" s="225"/>
      <c r="W129" s="129"/>
    </row>
    <row r="130" spans="1:23" s="60" customFormat="1" ht="15.6">
      <c r="B130" s="586" t="s">
        <v>18</v>
      </c>
      <c r="C130" s="586"/>
      <c r="D130" s="586"/>
      <c r="E130" s="586"/>
      <c r="F130" s="586"/>
      <c r="G130" s="586"/>
      <c r="H130" s="586" t="s">
        <v>18</v>
      </c>
      <c r="I130" s="586"/>
      <c r="J130" s="586"/>
      <c r="K130" s="586"/>
      <c r="L130" s="586"/>
      <c r="M130" s="586"/>
      <c r="N130" s="586"/>
      <c r="O130" s="586"/>
      <c r="P130" s="586"/>
      <c r="Q130" s="586"/>
      <c r="R130" s="238"/>
    </row>
    <row r="131" spans="1:23" s="60" customFormat="1" ht="15.6">
      <c r="B131" s="587" t="s">
        <v>25</v>
      </c>
      <c r="C131" s="587"/>
      <c r="D131" s="72"/>
      <c r="E131" s="587" t="s">
        <v>26</v>
      </c>
      <c r="F131" s="587"/>
      <c r="G131" s="587"/>
      <c r="H131" s="587" t="s">
        <v>27</v>
      </c>
      <c r="I131" s="587"/>
      <c r="J131" s="587"/>
      <c r="K131" s="587"/>
      <c r="L131" s="587"/>
      <c r="M131" s="587"/>
      <c r="N131" s="587"/>
      <c r="O131" s="587"/>
      <c r="P131" s="587"/>
      <c r="Q131" s="587"/>
      <c r="R131" s="228"/>
    </row>
    <row r="132" spans="1:23" s="60" customFormat="1" ht="21" customHeight="1">
      <c r="B132" s="228"/>
      <c r="C132" s="74"/>
      <c r="D132" s="228"/>
      <c r="E132" s="74"/>
      <c r="F132" s="228"/>
      <c r="G132" s="73"/>
      <c r="H132" s="587" t="s">
        <v>28</v>
      </c>
      <c r="I132" s="587"/>
      <c r="J132" s="587"/>
      <c r="K132" s="587"/>
      <c r="L132" s="587"/>
      <c r="M132" s="587"/>
      <c r="N132" s="587"/>
      <c r="O132" s="587"/>
      <c r="P132" s="587"/>
      <c r="Q132" s="587"/>
      <c r="R132" s="228"/>
    </row>
    <row r="133" spans="1:23" s="75" customFormat="1" ht="21" customHeight="1">
      <c r="B133" s="72"/>
      <c r="C133" s="76"/>
      <c r="D133" s="72"/>
      <c r="E133" s="77"/>
      <c r="F133" s="121"/>
      <c r="G133" s="121"/>
      <c r="H133" s="121"/>
      <c r="I133" s="72"/>
      <c r="J133" s="72"/>
      <c r="K133" s="76"/>
      <c r="L133" s="72"/>
      <c r="M133" s="72"/>
      <c r="N133" s="72"/>
      <c r="O133" s="60"/>
      <c r="P133" s="60"/>
      <c r="Q133" s="94"/>
      <c r="R133" s="94"/>
    </row>
    <row r="134" spans="1:23" s="75" customFormat="1" ht="21" customHeight="1">
      <c r="B134" s="72"/>
      <c r="C134" s="76"/>
      <c r="D134" s="72"/>
      <c r="E134" s="77"/>
      <c r="F134" s="121"/>
      <c r="G134" s="121"/>
      <c r="H134" s="121"/>
      <c r="I134" s="72"/>
      <c r="J134" s="72"/>
      <c r="K134" s="76"/>
      <c r="L134" s="72"/>
      <c r="M134" s="72"/>
      <c r="N134" s="72"/>
      <c r="O134" s="60"/>
      <c r="P134" s="60"/>
      <c r="Q134" s="94"/>
      <c r="R134" s="94"/>
    </row>
    <row r="135" spans="1:23" s="75" customFormat="1" ht="21" customHeight="1">
      <c r="B135" s="72"/>
      <c r="C135" s="76"/>
      <c r="D135" s="72"/>
      <c r="E135" s="76"/>
      <c r="F135" s="121"/>
      <c r="G135" s="121"/>
      <c r="H135" s="121"/>
      <c r="I135" s="72"/>
      <c r="J135" s="72"/>
      <c r="K135" s="76"/>
      <c r="L135" s="72"/>
      <c r="M135" s="72"/>
      <c r="N135" s="72"/>
      <c r="O135" s="60"/>
      <c r="P135" s="60"/>
      <c r="Q135" s="101"/>
      <c r="R135" s="101"/>
    </row>
    <row r="136" spans="1:23" s="60" customFormat="1" ht="21" customHeight="1">
      <c r="B136" s="72"/>
      <c r="C136" s="76"/>
      <c r="D136" s="72"/>
      <c r="E136" s="76"/>
      <c r="F136" s="72"/>
      <c r="G136" s="72"/>
      <c r="H136" s="72"/>
      <c r="I136" s="72"/>
      <c r="J136" s="72"/>
      <c r="K136" s="76"/>
      <c r="L136" s="72"/>
      <c r="M136" s="72"/>
      <c r="N136" s="72"/>
      <c r="Q136" s="101"/>
      <c r="R136" s="101"/>
    </row>
    <row r="137" spans="1:23" s="60" customFormat="1" ht="15.6">
      <c r="B137" s="587" t="s">
        <v>29</v>
      </c>
      <c r="C137" s="587"/>
      <c r="D137" s="228"/>
      <c r="E137" s="587" t="s">
        <v>30</v>
      </c>
      <c r="F137" s="587"/>
      <c r="G137" s="587"/>
      <c r="H137" s="587" t="s">
        <v>31</v>
      </c>
      <c r="I137" s="587"/>
      <c r="J137" s="587"/>
      <c r="K137" s="587"/>
      <c r="L137" s="587"/>
      <c r="M137" s="587"/>
      <c r="N137" s="587"/>
      <c r="O137" s="587"/>
      <c r="P137" s="587"/>
      <c r="Q137" s="587"/>
      <c r="R137" s="228"/>
    </row>
    <row r="138" spans="1:23" s="60" customFormat="1">
      <c r="B138" s="78"/>
      <c r="C138" s="79"/>
      <c r="D138" s="78"/>
      <c r="E138" s="79"/>
      <c r="F138" s="78"/>
      <c r="G138" s="78"/>
      <c r="H138" s="78"/>
      <c r="I138" s="78"/>
      <c r="J138" s="78"/>
      <c r="K138" s="78"/>
      <c r="L138" s="78"/>
      <c r="M138" s="78"/>
      <c r="N138" s="78"/>
      <c r="Q138" s="94"/>
      <c r="R138" s="94"/>
    </row>
    <row r="139" spans="1:23" ht="15.6">
      <c r="B139" s="608" t="s">
        <v>32</v>
      </c>
      <c r="C139" s="608"/>
      <c r="D139" s="608"/>
      <c r="E139" s="608"/>
      <c r="F139" s="608"/>
      <c r="G139" s="608"/>
      <c r="H139" s="608" t="s">
        <v>32</v>
      </c>
      <c r="I139" s="608"/>
      <c r="J139" s="608"/>
      <c r="K139" s="608"/>
      <c r="L139" s="608"/>
      <c r="M139" s="608"/>
      <c r="N139" s="608"/>
      <c r="O139" s="608"/>
      <c r="P139" s="608"/>
      <c r="Q139" s="608"/>
      <c r="R139" s="41"/>
      <c r="T139" s="42"/>
      <c r="U139" s="42"/>
      <c r="V139" s="41"/>
      <c r="W139" s="41"/>
    </row>
    <row r="140" spans="1:23" ht="15.6">
      <c r="B140" s="607" t="s">
        <v>33</v>
      </c>
      <c r="C140" s="607"/>
      <c r="D140" s="607"/>
      <c r="E140" s="607"/>
      <c r="F140" s="607"/>
      <c r="G140" s="607"/>
      <c r="H140" s="607" t="s">
        <v>34</v>
      </c>
      <c r="I140" s="607"/>
      <c r="J140" s="607"/>
      <c r="K140" s="607"/>
      <c r="L140" s="607"/>
      <c r="M140" s="607"/>
      <c r="N140" s="607"/>
      <c r="O140" s="607"/>
      <c r="P140" s="607"/>
      <c r="Q140" s="607"/>
      <c r="R140" s="41"/>
      <c r="T140" s="42"/>
      <c r="U140" s="42"/>
      <c r="V140" s="41"/>
      <c r="W140" s="41"/>
    </row>
    <row r="141" spans="1:23" s="60" customFormat="1" ht="15.6">
      <c r="B141" s="82"/>
      <c r="C141" s="83"/>
      <c r="D141" s="82"/>
      <c r="E141" s="84"/>
      <c r="F141" s="85"/>
      <c r="G141" s="86"/>
      <c r="H141" s="587" t="s">
        <v>418</v>
      </c>
      <c r="I141" s="587"/>
      <c r="J141" s="587"/>
      <c r="K141" s="587"/>
      <c r="L141" s="587"/>
      <c r="M141" s="587"/>
      <c r="N141" s="587"/>
      <c r="O141" s="587"/>
      <c r="P141" s="587"/>
      <c r="Q141" s="587"/>
      <c r="R141" s="94"/>
    </row>
  </sheetData>
  <autoFilter ref="A13:WWF134"/>
  <mergeCells count="45">
    <mergeCell ref="M6:Q6"/>
    <mergeCell ref="B1:Q1"/>
    <mergeCell ref="B2:Q2"/>
    <mergeCell ref="B3:Q3"/>
    <mergeCell ref="B4:Q4"/>
    <mergeCell ref="B5:Q5"/>
    <mergeCell ref="B7:B12"/>
    <mergeCell ref="C7:H7"/>
    <mergeCell ref="I7:M7"/>
    <mergeCell ref="N7:O8"/>
    <mergeCell ref="P7:P12"/>
    <mergeCell ref="J9:J12"/>
    <mergeCell ref="K9:K12"/>
    <mergeCell ref="L9:L12"/>
    <mergeCell ref="M9:M12"/>
    <mergeCell ref="R7:R12"/>
    <mergeCell ref="S7:S12"/>
    <mergeCell ref="C8:H8"/>
    <mergeCell ref="I8:M8"/>
    <mergeCell ref="C9:C12"/>
    <mergeCell ref="D9:D12"/>
    <mergeCell ref="E9:E12"/>
    <mergeCell ref="I9:I12"/>
    <mergeCell ref="Q7:Q12"/>
    <mergeCell ref="F9:H9"/>
    <mergeCell ref="N9:N12"/>
    <mergeCell ref="O9:O12"/>
    <mergeCell ref="F10:F12"/>
    <mergeCell ref="G10:G12"/>
    <mergeCell ref="H10:H12"/>
    <mergeCell ref="H141:Q141"/>
    <mergeCell ref="B129:E129"/>
    <mergeCell ref="B130:G130"/>
    <mergeCell ref="B131:C131"/>
    <mergeCell ref="E131:G131"/>
    <mergeCell ref="B140:G140"/>
    <mergeCell ref="H130:Q130"/>
    <mergeCell ref="H131:Q131"/>
    <mergeCell ref="H132:Q132"/>
    <mergeCell ref="H137:Q137"/>
    <mergeCell ref="H139:Q139"/>
    <mergeCell ref="B137:C137"/>
    <mergeCell ref="E137:G137"/>
    <mergeCell ref="B139:G139"/>
    <mergeCell ref="H140:Q140"/>
  </mergeCells>
  <pageMargins left="0.39370078740157483" right="0" top="0.27559055118110237" bottom="0.39370078740157483" header="0" footer="0"/>
  <pageSetup paperSize="9"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00B050"/>
  </sheetPr>
  <dimension ref="A1:R33"/>
  <sheetViews>
    <sheetView workbookViewId="0">
      <selection activeCell="B14" sqref="A14:C128"/>
    </sheetView>
  </sheetViews>
  <sheetFormatPr defaultRowHeight="15.6"/>
  <cols>
    <col min="1" max="1" width="6.44140625" style="33" customWidth="1"/>
    <col min="2" max="2" width="36.109375" style="118" customWidth="1"/>
    <col min="3" max="3" width="14.109375" style="33" customWidth="1"/>
    <col min="4" max="4" width="12.5546875" style="33" customWidth="1"/>
    <col min="5" max="5" width="10.6640625" style="40" customWidth="1"/>
    <col min="6" max="6" width="13.109375" style="33" customWidth="1"/>
    <col min="7" max="9" width="10.5546875" style="33" customWidth="1"/>
    <col min="10" max="10" width="17.5546875" style="33" customWidth="1"/>
    <col min="11" max="258" width="9.109375" style="33"/>
    <col min="259" max="259" width="6.44140625" style="33" customWidth="1"/>
    <col min="260" max="260" width="39.88671875" style="33" bestFit="1" customWidth="1"/>
    <col min="261" max="261" width="11.5546875" style="33" bestFit="1" customWidth="1"/>
    <col min="262" max="262" width="20.33203125" style="33" customWidth="1"/>
    <col min="263" max="263" width="9.109375" style="33"/>
    <col min="264" max="264" width="26.109375" style="33" customWidth="1"/>
    <col min="265" max="265" width="9.109375" style="33"/>
    <col min="266" max="266" width="13.88671875" style="33" customWidth="1"/>
    <col min="267" max="514" width="9.109375" style="33"/>
    <col min="515" max="515" width="6.44140625" style="33" customWidth="1"/>
    <col min="516" max="516" width="39.88671875" style="33" bestFit="1" customWidth="1"/>
    <col min="517" max="517" width="11.5546875" style="33" bestFit="1" customWidth="1"/>
    <col min="518" max="518" width="20.33203125" style="33" customWidth="1"/>
    <col min="519" max="519" width="9.109375" style="33"/>
    <col min="520" max="520" width="26.109375" style="33" customWidth="1"/>
    <col min="521" max="521" width="9.109375" style="33"/>
    <col min="522" max="522" width="13.88671875" style="33" customWidth="1"/>
    <col min="523" max="770" width="9.109375" style="33"/>
    <col min="771" max="771" width="6.44140625" style="33" customWidth="1"/>
    <col min="772" max="772" width="39.88671875" style="33" bestFit="1" customWidth="1"/>
    <col min="773" max="773" width="11.5546875" style="33" bestFit="1" customWidth="1"/>
    <col min="774" max="774" width="20.33203125" style="33" customWidth="1"/>
    <col min="775" max="775" width="9.109375" style="33"/>
    <col min="776" max="776" width="26.109375" style="33" customWidth="1"/>
    <col min="777" max="777" width="9.109375" style="33"/>
    <col min="778" max="778" width="13.88671875" style="33" customWidth="1"/>
    <col min="779" max="1026" width="9.109375" style="33"/>
    <col min="1027" max="1027" width="6.44140625" style="33" customWidth="1"/>
    <col min="1028" max="1028" width="39.88671875" style="33" bestFit="1" customWidth="1"/>
    <col min="1029" max="1029" width="11.5546875" style="33" bestFit="1" customWidth="1"/>
    <col min="1030" max="1030" width="20.33203125" style="33" customWidth="1"/>
    <col min="1031" max="1031" width="9.109375" style="33"/>
    <col min="1032" max="1032" width="26.109375" style="33" customWidth="1"/>
    <col min="1033" max="1033" width="9.109375" style="33"/>
    <col min="1034" max="1034" width="13.88671875" style="33" customWidth="1"/>
    <col min="1035" max="1282" width="9.109375" style="33"/>
    <col min="1283" max="1283" width="6.44140625" style="33" customWidth="1"/>
    <col min="1284" max="1284" width="39.88671875" style="33" bestFit="1" customWidth="1"/>
    <col min="1285" max="1285" width="11.5546875" style="33" bestFit="1" customWidth="1"/>
    <col min="1286" max="1286" width="20.33203125" style="33" customWidth="1"/>
    <col min="1287" max="1287" width="9.109375" style="33"/>
    <col min="1288" max="1288" width="26.109375" style="33" customWidth="1"/>
    <col min="1289" max="1289" width="9.109375" style="33"/>
    <col min="1290" max="1290" width="13.88671875" style="33" customWidth="1"/>
    <col min="1291" max="1538" width="9.109375" style="33"/>
    <col min="1539" max="1539" width="6.44140625" style="33" customWidth="1"/>
    <col min="1540" max="1540" width="39.88671875" style="33" bestFit="1" customWidth="1"/>
    <col min="1541" max="1541" width="11.5546875" style="33" bestFit="1" customWidth="1"/>
    <col min="1542" max="1542" width="20.33203125" style="33" customWidth="1"/>
    <col min="1543" max="1543" width="9.109375" style="33"/>
    <col min="1544" max="1544" width="26.109375" style="33" customWidth="1"/>
    <col min="1545" max="1545" width="9.109375" style="33"/>
    <col min="1546" max="1546" width="13.88671875" style="33" customWidth="1"/>
    <col min="1547" max="1794" width="9.109375" style="33"/>
    <col min="1795" max="1795" width="6.44140625" style="33" customWidth="1"/>
    <col min="1796" max="1796" width="39.88671875" style="33" bestFit="1" customWidth="1"/>
    <col min="1797" max="1797" width="11.5546875" style="33" bestFit="1" customWidth="1"/>
    <col min="1798" max="1798" width="20.33203125" style="33" customWidth="1"/>
    <col min="1799" max="1799" width="9.109375" style="33"/>
    <col min="1800" max="1800" width="26.109375" style="33" customWidth="1"/>
    <col min="1801" max="1801" width="9.109375" style="33"/>
    <col min="1802" max="1802" width="13.88671875" style="33" customWidth="1"/>
    <col min="1803" max="2050" width="9.109375" style="33"/>
    <col min="2051" max="2051" width="6.44140625" style="33" customWidth="1"/>
    <col min="2052" max="2052" width="39.88671875" style="33" bestFit="1" customWidth="1"/>
    <col min="2053" max="2053" width="11.5546875" style="33" bestFit="1" customWidth="1"/>
    <col min="2054" max="2054" width="20.33203125" style="33" customWidth="1"/>
    <col min="2055" max="2055" width="9.109375" style="33"/>
    <col min="2056" max="2056" width="26.109375" style="33" customWidth="1"/>
    <col min="2057" max="2057" width="9.109375" style="33"/>
    <col min="2058" max="2058" width="13.88671875" style="33" customWidth="1"/>
    <col min="2059" max="2306" width="9.109375" style="33"/>
    <col min="2307" max="2307" width="6.44140625" style="33" customWidth="1"/>
    <col min="2308" max="2308" width="39.88671875" style="33" bestFit="1" customWidth="1"/>
    <col min="2309" max="2309" width="11.5546875" style="33" bestFit="1" customWidth="1"/>
    <col min="2310" max="2310" width="20.33203125" style="33" customWidth="1"/>
    <col min="2311" max="2311" width="9.109375" style="33"/>
    <col min="2312" max="2312" width="26.109375" style="33" customWidth="1"/>
    <col min="2313" max="2313" width="9.109375" style="33"/>
    <col min="2314" max="2314" width="13.88671875" style="33" customWidth="1"/>
    <col min="2315" max="2562" width="9.109375" style="33"/>
    <col min="2563" max="2563" width="6.44140625" style="33" customWidth="1"/>
    <col min="2564" max="2564" width="39.88671875" style="33" bestFit="1" customWidth="1"/>
    <col min="2565" max="2565" width="11.5546875" style="33" bestFit="1" customWidth="1"/>
    <col min="2566" max="2566" width="20.33203125" style="33" customWidth="1"/>
    <col min="2567" max="2567" width="9.109375" style="33"/>
    <col min="2568" max="2568" width="26.109375" style="33" customWidth="1"/>
    <col min="2569" max="2569" width="9.109375" style="33"/>
    <col min="2570" max="2570" width="13.88671875" style="33" customWidth="1"/>
    <col min="2571" max="2818" width="9.109375" style="33"/>
    <col min="2819" max="2819" width="6.44140625" style="33" customWidth="1"/>
    <col min="2820" max="2820" width="39.88671875" style="33" bestFit="1" customWidth="1"/>
    <col min="2821" max="2821" width="11.5546875" style="33" bestFit="1" customWidth="1"/>
    <col min="2822" max="2822" width="20.33203125" style="33" customWidth="1"/>
    <col min="2823" max="2823" width="9.109375" style="33"/>
    <col min="2824" max="2824" width="26.109375" style="33" customWidth="1"/>
    <col min="2825" max="2825" width="9.109375" style="33"/>
    <col min="2826" max="2826" width="13.88671875" style="33" customWidth="1"/>
    <col min="2827" max="3074" width="9.109375" style="33"/>
    <col min="3075" max="3075" width="6.44140625" style="33" customWidth="1"/>
    <col min="3076" max="3076" width="39.88671875" style="33" bestFit="1" customWidth="1"/>
    <col min="3077" max="3077" width="11.5546875" style="33" bestFit="1" customWidth="1"/>
    <col min="3078" max="3078" width="20.33203125" style="33" customWidth="1"/>
    <col min="3079" max="3079" width="9.109375" style="33"/>
    <col min="3080" max="3080" width="26.109375" style="33" customWidth="1"/>
    <col min="3081" max="3081" width="9.109375" style="33"/>
    <col min="3082" max="3082" width="13.88671875" style="33" customWidth="1"/>
    <col min="3083" max="3330" width="9.109375" style="33"/>
    <col min="3331" max="3331" width="6.44140625" style="33" customWidth="1"/>
    <col min="3332" max="3332" width="39.88671875" style="33" bestFit="1" customWidth="1"/>
    <col min="3333" max="3333" width="11.5546875" style="33" bestFit="1" customWidth="1"/>
    <col min="3334" max="3334" width="20.33203125" style="33" customWidth="1"/>
    <col min="3335" max="3335" width="9.109375" style="33"/>
    <col min="3336" max="3336" width="26.109375" style="33" customWidth="1"/>
    <col min="3337" max="3337" width="9.109375" style="33"/>
    <col min="3338" max="3338" width="13.88671875" style="33" customWidth="1"/>
    <col min="3339" max="3586" width="9.109375" style="33"/>
    <col min="3587" max="3587" width="6.44140625" style="33" customWidth="1"/>
    <col min="3588" max="3588" width="39.88671875" style="33" bestFit="1" customWidth="1"/>
    <col min="3589" max="3589" width="11.5546875" style="33" bestFit="1" customWidth="1"/>
    <col min="3590" max="3590" width="20.33203125" style="33" customWidth="1"/>
    <col min="3591" max="3591" width="9.109375" style="33"/>
    <col min="3592" max="3592" width="26.109375" style="33" customWidth="1"/>
    <col min="3593" max="3593" width="9.109375" style="33"/>
    <col min="3594" max="3594" width="13.88671875" style="33" customWidth="1"/>
    <col min="3595" max="3842" width="9.109375" style="33"/>
    <col min="3843" max="3843" width="6.44140625" style="33" customWidth="1"/>
    <col min="3844" max="3844" width="39.88671875" style="33" bestFit="1" customWidth="1"/>
    <col min="3845" max="3845" width="11.5546875" style="33" bestFit="1" customWidth="1"/>
    <col min="3846" max="3846" width="20.33203125" style="33" customWidth="1"/>
    <col min="3847" max="3847" width="9.109375" style="33"/>
    <col min="3848" max="3848" width="26.109375" style="33" customWidth="1"/>
    <col min="3849" max="3849" width="9.109375" style="33"/>
    <col min="3850" max="3850" width="13.88671875" style="33" customWidth="1"/>
    <col min="3851" max="4098" width="9.109375" style="33"/>
    <col min="4099" max="4099" width="6.44140625" style="33" customWidth="1"/>
    <col min="4100" max="4100" width="39.88671875" style="33" bestFit="1" customWidth="1"/>
    <col min="4101" max="4101" width="11.5546875" style="33" bestFit="1" customWidth="1"/>
    <col min="4102" max="4102" width="20.33203125" style="33" customWidth="1"/>
    <col min="4103" max="4103" width="9.109375" style="33"/>
    <col min="4104" max="4104" width="26.109375" style="33" customWidth="1"/>
    <col min="4105" max="4105" width="9.109375" style="33"/>
    <col min="4106" max="4106" width="13.88671875" style="33" customWidth="1"/>
    <col min="4107" max="4354" width="9.109375" style="33"/>
    <col min="4355" max="4355" width="6.44140625" style="33" customWidth="1"/>
    <col min="4356" max="4356" width="39.88671875" style="33" bestFit="1" customWidth="1"/>
    <col min="4357" max="4357" width="11.5546875" style="33" bestFit="1" customWidth="1"/>
    <col min="4358" max="4358" width="20.33203125" style="33" customWidth="1"/>
    <col min="4359" max="4359" width="9.109375" style="33"/>
    <col min="4360" max="4360" width="26.109375" style="33" customWidth="1"/>
    <col min="4361" max="4361" width="9.109375" style="33"/>
    <col min="4362" max="4362" width="13.88671875" style="33" customWidth="1"/>
    <col min="4363" max="4610" width="9.109375" style="33"/>
    <col min="4611" max="4611" width="6.44140625" style="33" customWidth="1"/>
    <col min="4612" max="4612" width="39.88671875" style="33" bestFit="1" customWidth="1"/>
    <col min="4613" max="4613" width="11.5546875" style="33" bestFit="1" customWidth="1"/>
    <col min="4614" max="4614" width="20.33203125" style="33" customWidth="1"/>
    <col min="4615" max="4615" width="9.109375" style="33"/>
    <col min="4616" max="4616" width="26.109375" style="33" customWidth="1"/>
    <col min="4617" max="4617" width="9.109375" style="33"/>
    <col min="4618" max="4618" width="13.88671875" style="33" customWidth="1"/>
    <col min="4619" max="4866" width="9.109375" style="33"/>
    <col min="4867" max="4867" width="6.44140625" style="33" customWidth="1"/>
    <col min="4868" max="4868" width="39.88671875" style="33" bestFit="1" customWidth="1"/>
    <col min="4869" max="4869" width="11.5546875" style="33" bestFit="1" customWidth="1"/>
    <col min="4870" max="4870" width="20.33203125" style="33" customWidth="1"/>
    <col min="4871" max="4871" width="9.109375" style="33"/>
    <col min="4872" max="4872" width="26.109375" style="33" customWidth="1"/>
    <col min="4873" max="4873" width="9.109375" style="33"/>
    <col min="4874" max="4874" width="13.88671875" style="33" customWidth="1"/>
    <col min="4875" max="5122" width="9.109375" style="33"/>
    <col min="5123" max="5123" width="6.44140625" style="33" customWidth="1"/>
    <col min="5124" max="5124" width="39.88671875" style="33" bestFit="1" customWidth="1"/>
    <col min="5125" max="5125" width="11.5546875" style="33" bestFit="1" customWidth="1"/>
    <col min="5126" max="5126" width="20.33203125" style="33" customWidth="1"/>
    <col min="5127" max="5127" width="9.109375" style="33"/>
    <col min="5128" max="5128" width="26.109375" style="33" customWidth="1"/>
    <col min="5129" max="5129" width="9.109375" style="33"/>
    <col min="5130" max="5130" width="13.88671875" style="33" customWidth="1"/>
    <col min="5131" max="5378" width="9.109375" style="33"/>
    <col min="5379" max="5379" width="6.44140625" style="33" customWidth="1"/>
    <col min="5380" max="5380" width="39.88671875" style="33" bestFit="1" customWidth="1"/>
    <col min="5381" max="5381" width="11.5546875" style="33" bestFit="1" customWidth="1"/>
    <col min="5382" max="5382" width="20.33203125" style="33" customWidth="1"/>
    <col min="5383" max="5383" width="9.109375" style="33"/>
    <col min="5384" max="5384" width="26.109375" style="33" customWidth="1"/>
    <col min="5385" max="5385" width="9.109375" style="33"/>
    <col min="5386" max="5386" width="13.88671875" style="33" customWidth="1"/>
    <col min="5387" max="5634" width="9.109375" style="33"/>
    <col min="5635" max="5635" width="6.44140625" style="33" customWidth="1"/>
    <col min="5636" max="5636" width="39.88671875" style="33" bestFit="1" customWidth="1"/>
    <col min="5637" max="5637" width="11.5546875" style="33" bestFit="1" customWidth="1"/>
    <col min="5638" max="5638" width="20.33203125" style="33" customWidth="1"/>
    <col min="5639" max="5639" width="9.109375" style="33"/>
    <col min="5640" max="5640" width="26.109375" style="33" customWidth="1"/>
    <col min="5641" max="5641" width="9.109375" style="33"/>
    <col min="5642" max="5642" width="13.88671875" style="33" customWidth="1"/>
    <col min="5643" max="5890" width="9.109375" style="33"/>
    <col min="5891" max="5891" width="6.44140625" style="33" customWidth="1"/>
    <col min="5892" max="5892" width="39.88671875" style="33" bestFit="1" customWidth="1"/>
    <col min="5893" max="5893" width="11.5546875" style="33" bestFit="1" customWidth="1"/>
    <col min="5894" max="5894" width="20.33203125" style="33" customWidth="1"/>
    <col min="5895" max="5895" width="9.109375" style="33"/>
    <col min="5896" max="5896" width="26.109375" style="33" customWidth="1"/>
    <col min="5897" max="5897" width="9.109375" style="33"/>
    <col min="5898" max="5898" width="13.88671875" style="33" customWidth="1"/>
    <col min="5899" max="6146" width="9.109375" style="33"/>
    <col min="6147" max="6147" width="6.44140625" style="33" customWidth="1"/>
    <col min="6148" max="6148" width="39.88671875" style="33" bestFit="1" customWidth="1"/>
    <col min="6149" max="6149" width="11.5546875" style="33" bestFit="1" customWidth="1"/>
    <col min="6150" max="6150" width="20.33203125" style="33" customWidth="1"/>
    <col min="6151" max="6151" width="9.109375" style="33"/>
    <col min="6152" max="6152" width="26.109375" style="33" customWidth="1"/>
    <col min="6153" max="6153" width="9.109375" style="33"/>
    <col min="6154" max="6154" width="13.88671875" style="33" customWidth="1"/>
    <col min="6155" max="6402" width="9.109375" style="33"/>
    <col min="6403" max="6403" width="6.44140625" style="33" customWidth="1"/>
    <col min="6404" max="6404" width="39.88671875" style="33" bestFit="1" customWidth="1"/>
    <col min="6405" max="6405" width="11.5546875" style="33" bestFit="1" customWidth="1"/>
    <col min="6406" max="6406" width="20.33203125" style="33" customWidth="1"/>
    <col min="6407" max="6407" width="9.109375" style="33"/>
    <col min="6408" max="6408" width="26.109375" style="33" customWidth="1"/>
    <col min="6409" max="6409" width="9.109375" style="33"/>
    <col min="6410" max="6410" width="13.88671875" style="33" customWidth="1"/>
    <col min="6411" max="6658" width="9.109375" style="33"/>
    <col min="6659" max="6659" width="6.44140625" style="33" customWidth="1"/>
    <col min="6660" max="6660" width="39.88671875" style="33" bestFit="1" customWidth="1"/>
    <col min="6661" max="6661" width="11.5546875" style="33" bestFit="1" customWidth="1"/>
    <col min="6662" max="6662" width="20.33203125" style="33" customWidth="1"/>
    <col min="6663" max="6663" width="9.109375" style="33"/>
    <col min="6664" max="6664" width="26.109375" style="33" customWidth="1"/>
    <col min="6665" max="6665" width="9.109375" style="33"/>
    <col min="6666" max="6666" width="13.88671875" style="33" customWidth="1"/>
    <col min="6667" max="6914" width="9.109375" style="33"/>
    <col min="6915" max="6915" width="6.44140625" style="33" customWidth="1"/>
    <col min="6916" max="6916" width="39.88671875" style="33" bestFit="1" customWidth="1"/>
    <col min="6917" max="6917" width="11.5546875" style="33" bestFit="1" customWidth="1"/>
    <col min="6918" max="6918" width="20.33203125" style="33" customWidth="1"/>
    <col min="6919" max="6919" width="9.109375" style="33"/>
    <col min="6920" max="6920" width="26.109375" style="33" customWidth="1"/>
    <col min="6921" max="6921" width="9.109375" style="33"/>
    <col min="6922" max="6922" width="13.88671875" style="33" customWidth="1"/>
    <col min="6923" max="7170" width="9.109375" style="33"/>
    <col min="7171" max="7171" width="6.44140625" style="33" customWidth="1"/>
    <col min="7172" max="7172" width="39.88671875" style="33" bestFit="1" customWidth="1"/>
    <col min="7173" max="7173" width="11.5546875" style="33" bestFit="1" customWidth="1"/>
    <col min="7174" max="7174" width="20.33203125" style="33" customWidth="1"/>
    <col min="7175" max="7175" width="9.109375" style="33"/>
    <col min="7176" max="7176" width="26.109375" style="33" customWidth="1"/>
    <col min="7177" max="7177" width="9.109375" style="33"/>
    <col min="7178" max="7178" width="13.88671875" style="33" customWidth="1"/>
    <col min="7179" max="7426" width="9.109375" style="33"/>
    <col min="7427" max="7427" width="6.44140625" style="33" customWidth="1"/>
    <col min="7428" max="7428" width="39.88671875" style="33" bestFit="1" customWidth="1"/>
    <col min="7429" max="7429" width="11.5546875" style="33" bestFit="1" customWidth="1"/>
    <col min="7430" max="7430" width="20.33203125" style="33" customWidth="1"/>
    <col min="7431" max="7431" width="9.109375" style="33"/>
    <col min="7432" max="7432" width="26.109375" style="33" customWidth="1"/>
    <col min="7433" max="7433" width="9.109375" style="33"/>
    <col min="7434" max="7434" width="13.88671875" style="33" customWidth="1"/>
    <col min="7435" max="7682" width="9.109375" style="33"/>
    <col min="7683" max="7683" width="6.44140625" style="33" customWidth="1"/>
    <col min="7684" max="7684" width="39.88671875" style="33" bestFit="1" customWidth="1"/>
    <col min="7685" max="7685" width="11.5546875" style="33" bestFit="1" customWidth="1"/>
    <col min="7686" max="7686" width="20.33203125" style="33" customWidth="1"/>
    <col min="7687" max="7687" width="9.109375" style="33"/>
    <col min="7688" max="7688" width="26.109375" style="33" customWidth="1"/>
    <col min="7689" max="7689" width="9.109375" style="33"/>
    <col min="7690" max="7690" width="13.88671875" style="33" customWidth="1"/>
    <col min="7691" max="7938" width="9.109375" style="33"/>
    <col min="7939" max="7939" width="6.44140625" style="33" customWidth="1"/>
    <col min="7940" max="7940" width="39.88671875" style="33" bestFit="1" customWidth="1"/>
    <col min="7941" max="7941" width="11.5546875" style="33" bestFit="1" customWidth="1"/>
    <col min="7942" max="7942" width="20.33203125" style="33" customWidth="1"/>
    <col min="7943" max="7943" width="9.109375" style="33"/>
    <col min="7944" max="7944" width="26.109375" style="33" customWidth="1"/>
    <col min="7945" max="7945" width="9.109375" style="33"/>
    <col min="7946" max="7946" width="13.88671875" style="33" customWidth="1"/>
    <col min="7947" max="8194" width="9.109375" style="33"/>
    <col min="8195" max="8195" width="6.44140625" style="33" customWidth="1"/>
    <col min="8196" max="8196" width="39.88671875" style="33" bestFit="1" customWidth="1"/>
    <col min="8197" max="8197" width="11.5546875" style="33" bestFit="1" customWidth="1"/>
    <col min="8198" max="8198" width="20.33203125" style="33" customWidth="1"/>
    <col min="8199" max="8199" width="9.109375" style="33"/>
    <col min="8200" max="8200" width="26.109375" style="33" customWidth="1"/>
    <col min="8201" max="8201" width="9.109375" style="33"/>
    <col min="8202" max="8202" width="13.88671875" style="33" customWidth="1"/>
    <col min="8203" max="8450" width="9.109375" style="33"/>
    <col min="8451" max="8451" width="6.44140625" style="33" customWidth="1"/>
    <col min="8452" max="8452" width="39.88671875" style="33" bestFit="1" customWidth="1"/>
    <col min="8453" max="8453" width="11.5546875" style="33" bestFit="1" customWidth="1"/>
    <col min="8454" max="8454" width="20.33203125" style="33" customWidth="1"/>
    <col min="8455" max="8455" width="9.109375" style="33"/>
    <col min="8456" max="8456" width="26.109375" style="33" customWidth="1"/>
    <col min="8457" max="8457" width="9.109375" style="33"/>
    <col min="8458" max="8458" width="13.88671875" style="33" customWidth="1"/>
    <col min="8459" max="8706" width="9.109375" style="33"/>
    <col min="8707" max="8707" width="6.44140625" style="33" customWidth="1"/>
    <col min="8708" max="8708" width="39.88671875" style="33" bestFit="1" customWidth="1"/>
    <col min="8709" max="8709" width="11.5546875" style="33" bestFit="1" customWidth="1"/>
    <col min="8710" max="8710" width="20.33203125" style="33" customWidth="1"/>
    <col min="8711" max="8711" width="9.109375" style="33"/>
    <col min="8712" max="8712" width="26.109375" style="33" customWidth="1"/>
    <col min="8713" max="8713" width="9.109375" style="33"/>
    <col min="8714" max="8714" width="13.88671875" style="33" customWidth="1"/>
    <col min="8715" max="8962" width="9.109375" style="33"/>
    <col min="8963" max="8963" width="6.44140625" style="33" customWidth="1"/>
    <col min="8964" max="8964" width="39.88671875" style="33" bestFit="1" customWidth="1"/>
    <col min="8965" max="8965" width="11.5546875" style="33" bestFit="1" customWidth="1"/>
    <col min="8966" max="8966" width="20.33203125" style="33" customWidth="1"/>
    <col min="8967" max="8967" width="9.109375" style="33"/>
    <col min="8968" max="8968" width="26.109375" style="33" customWidth="1"/>
    <col min="8969" max="8969" width="9.109375" style="33"/>
    <col min="8970" max="8970" width="13.88671875" style="33" customWidth="1"/>
    <col min="8971" max="9218" width="9.109375" style="33"/>
    <col min="9219" max="9219" width="6.44140625" style="33" customWidth="1"/>
    <col min="9220" max="9220" width="39.88671875" style="33" bestFit="1" customWidth="1"/>
    <col min="9221" max="9221" width="11.5546875" style="33" bestFit="1" customWidth="1"/>
    <col min="9222" max="9222" width="20.33203125" style="33" customWidth="1"/>
    <col min="9223" max="9223" width="9.109375" style="33"/>
    <col min="9224" max="9224" width="26.109375" style="33" customWidth="1"/>
    <col min="9225" max="9225" width="9.109375" style="33"/>
    <col min="9226" max="9226" width="13.88671875" style="33" customWidth="1"/>
    <col min="9227" max="9474" width="9.109375" style="33"/>
    <col min="9475" max="9475" width="6.44140625" style="33" customWidth="1"/>
    <col min="9476" max="9476" width="39.88671875" style="33" bestFit="1" customWidth="1"/>
    <col min="9477" max="9477" width="11.5546875" style="33" bestFit="1" customWidth="1"/>
    <col min="9478" max="9478" width="20.33203125" style="33" customWidth="1"/>
    <col min="9479" max="9479" width="9.109375" style="33"/>
    <col min="9480" max="9480" width="26.109375" style="33" customWidth="1"/>
    <col min="9481" max="9481" width="9.109375" style="33"/>
    <col min="9482" max="9482" width="13.88671875" style="33" customWidth="1"/>
    <col min="9483" max="9730" width="9.109375" style="33"/>
    <col min="9731" max="9731" width="6.44140625" style="33" customWidth="1"/>
    <col min="9732" max="9732" width="39.88671875" style="33" bestFit="1" customWidth="1"/>
    <col min="9733" max="9733" width="11.5546875" style="33" bestFit="1" customWidth="1"/>
    <col min="9734" max="9734" width="20.33203125" style="33" customWidth="1"/>
    <col min="9735" max="9735" width="9.109375" style="33"/>
    <col min="9736" max="9736" width="26.109375" style="33" customWidth="1"/>
    <col min="9737" max="9737" width="9.109375" style="33"/>
    <col min="9738" max="9738" width="13.88671875" style="33" customWidth="1"/>
    <col min="9739" max="9986" width="9.109375" style="33"/>
    <col min="9987" max="9987" width="6.44140625" style="33" customWidth="1"/>
    <col min="9988" max="9988" width="39.88671875" style="33" bestFit="1" customWidth="1"/>
    <col min="9989" max="9989" width="11.5546875" style="33" bestFit="1" customWidth="1"/>
    <col min="9990" max="9990" width="20.33203125" style="33" customWidth="1"/>
    <col min="9991" max="9991" width="9.109375" style="33"/>
    <col min="9992" max="9992" width="26.109375" style="33" customWidth="1"/>
    <col min="9993" max="9993" width="9.109375" style="33"/>
    <col min="9994" max="9994" width="13.88671875" style="33" customWidth="1"/>
    <col min="9995" max="10242" width="9.109375" style="33"/>
    <col min="10243" max="10243" width="6.44140625" style="33" customWidth="1"/>
    <col min="10244" max="10244" width="39.88671875" style="33" bestFit="1" customWidth="1"/>
    <col min="10245" max="10245" width="11.5546875" style="33" bestFit="1" customWidth="1"/>
    <col min="10246" max="10246" width="20.33203125" style="33" customWidth="1"/>
    <col min="10247" max="10247" width="9.109375" style="33"/>
    <col min="10248" max="10248" width="26.109375" style="33" customWidth="1"/>
    <col min="10249" max="10249" width="9.109375" style="33"/>
    <col min="10250" max="10250" width="13.88671875" style="33" customWidth="1"/>
    <col min="10251" max="10498" width="9.109375" style="33"/>
    <col min="10499" max="10499" width="6.44140625" style="33" customWidth="1"/>
    <col min="10500" max="10500" width="39.88671875" style="33" bestFit="1" customWidth="1"/>
    <col min="10501" max="10501" width="11.5546875" style="33" bestFit="1" customWidth="1"/>
    <col min="10502" max="10502" width="20.33203125" style="33" customWidth="1"/>
    <col min="10503" max="10503" width="9.109375" style="33"/>
    <col min="10504" max="10504" width="26.109375" style="33" customWidth="1"/>
    <col min="10505" max="10505" width="9.109375" style="33"/>
    <col min="10506" max="10506" width="13.88671875" style="33" customWidth="1"/>
    <col min="10507" max="10754" width="9.109375" style="33"/>
    <col min="10755" max="10755" width="6.44140625" style="33" customWidth="1"/>
    <col min="10756" max="10756" width="39.88671875" style="33" bestFit="1" customWidth="1"/>
    <col min="10757" max="10757" width="11.5546875" style="33" bestFit="1" customWidth="1"/>
    <col min="10758" max="10758" width="20.33203125" style="33" customWidth="1"/>
    <col min="10759" max="10759" width="9.109375" style="33"/>
    <col min="10760" max="10760" width="26.109375" style="33" customWidth="1"/>
    <col min="10761" max="10761" width="9.109375" style="33"/>
    <col min="10762" max="10762" width="13.88671875" style="33" customWidth="1"/>
    <col min="10763" max="11010" width="9.109375" style="33"/>
    <col min="11011" max="11011" width="6.44140625" style="33" customWidth="1"/>
    <col min="11012" max="11012" width="39.88671875" style="33" bestFit="1" customWidth="1"/>
    <col min="11013" max="11013" width="11.5546875" style="33" bestFit="1" customWidth="1"/>
    <col min="11014" max="11014" width="20.33203125" style="33" customWidth="1"/>
    <col min="11015" max="11015" width="9.109375" style="33"/>
    <col min="11016" max="11016" width="26.109375" style="33" customWidth="1"/>
    <col min="11017" max="11017" width="9.109375" style="33"/>
    <col min="11018" max="11018" width="13.88671875" style="33" customWidth="1"/>
    <col min="11019" max="11266" width="9.109375" style="33"/>
    <col min="11267" max="11267" width="6.44140625" style="33" customWidth="1"/>
    <col min="11268" max="11268" width="39.88671875" style="33" bestFit="1" customWidth="1"/>
    <col min="11269" max="11269" width="11.5546875" style="33" bestFit="1" customWidth="1"/>
    <col min="11270" max="11270" width="20.33203125" style="33" customWidth="1"/>
    <col min="11271" max="11271" width="9.109375" style="33"/>
    <col min="11272" max="11272" width="26.109375" style="33" customWidth="1"/>
    <col min="11273" max="11273" width="9.109375" style="33"/>
    <col min="11274" max="11274" width="13.88671875" style="33" customWidth="1"/>
    <col min="11275" max="11522" width="9.109375" style="33"/>
    <col min="11523" max="11523" width="6.44140625" style="33" customWidth="1"/>
    <col min="11524" max="11524" width="39.88671875" style="33" bestFit="1" customWidth="1"/>
    <col min="11525" max="11525" width="11.5546875" style="33" bestFit="1" customWidth="1"/>
    <col min="11526" max="11526" width="20.33203125" style="33" customWidth="1"/>
    <col min="11527" max="11527" width="9.109375" style="33"/>
    <col min="11528" max="11528" width="26.109375" style="33" customWidth="1"/>
    <col min="11529" max="11529" width="9.109375" style="33"/>
    <col min="11530" max="11530" width="13.88671875" style="33" customWidth="1"/>
    <col min="11531" max="11778" width="9.109375" style="33"/>
    <col min="11779" max="11779" width="6.44140625" style="33" customWidth="1"/>
    <col min="11780" max="11780" width="39.88671875" style="33" bestFit="1" customWidth="1"/>
    <col min="11781" max="11781" width="11.5546875" style="33" bestFit="1" customWidth="1"/>
    <col min="11782" max="11782" width="20.33203125" style="33" customWidth="1"/>
    <col min="11783" max="11783" width="9.109375" style="33"/>
    <col min="11784" max="11784" width="26.109375" style="33" customWidth="1"/>
    <col min="11785" max="11785" width="9.109375" style="33"/>
    <col min="11786" max="11786" width="13.88671875" style="33" customWidth="1"/>
    <col min="11787" max="12034" width="9.109375" style="33"/>
    <col min="12035" max="12035" width="6.44140625" style="33" customWidth="1"/>
    <col min="12036" max="12036" width="39.88671875" style="33" bestFit="1" customWidth="1"/>
    <col min="12037" max="12037" width="11.5546875" style="33" bestFit="1" customWidth="1"/>
    <col min="12038" max="12038" width="20.33203125" style="33" customWidth="1"/>
    <col min="12039" max="12039" width="9.109375" style="33"/>
    <col min="12040" max="12040" width="26.109375" style="33" customWidth="1"/>
    <col min="12041" max="12041" width="9.109375" style="33"/>
    <col min="12042" max="12042" width="13.88671875" style="33" customWidth="1"/>
    <col min="12043" max="12290" width="9.109375" style="33"/>
    <col min="12291" max="12291" width="6.44140625" style="33" customWidth="1"/>
    <col min="12292" max="12292" width="39.88671875" style="33" bestFit="1" customWidth="1"/>
    <col min="12293" max="12293" width="11.5546875" style="33" bestFit="1" customWidth="1"/>
    <col min="12294" max="12294" width="20.33203125" style="33" customWidth="1"/>
    <col min="12295" max="12295" width="9.109375" style="33"/>
    <col min="12296" max="12296" width="26.109375" style="33" customWidth="1"/>
    <col min="12297" max="12297" width="9.109375" style="33"/>
    <col min="12298" max="12298" width="13.88671875" style="33" customWidth="1"/>
    <col min="12299" max="12546" width="9.109375" style="33"/>
    <col min="12547" max="12547" width="6.44140625" style="33" customWidth="1"/>
    <col min="12548" max="12548" width="39.88671875" style="33" bestFit="1" customWidth="1"/>
    <col min="12549" max="12549" width="11.5546875" style="33" bestFit="1" customWidth="1"/>
    <col min="12550" max="12550" width="20.33203125" style="33" customWidth="1"/>
    <col min="12551" max="12551" width="9.109375" style="33"/>
    <col min="12552" max="12552" width="26.109375" style="33" customWidth="1"/>
    <col min="12553" max="12553" width="9.109375" style="33"/>
    <col min="12554" max="12554" width="13.88671875" style="33" customWidth="1"/>
    <col min="12555" max="12802" width="9.109375" style="33"/>
    <col min="12803" max="12803" width="6.44140625" style="33" customWidth="1"/>
    <col min="12804" max="12804" width="39.88671875" style="33" bestFit="1" customWidth="1"/>
    <col min="12805" max="12805" width="11.5546875" style="33" bestFit="1" customWidth="1"/>
    <col min="12806" max="12806" width="20.33203125" style="33" customWidth="1"/>
    <col min="12807" max="12807" width="9.109375" style="33"/>
    <col min="12808" max="12808" width="26.109375" style="33" customWidth="1"/>
    <col min="12809" max="12809" width="9.109375" style="33"/>
    <col min="12810" max="12810" width="13.88671875" style="33" customWidth="1"/>
    <col min="12811" max="13058" width="9.109375" style="33"/>
    <col min="13059" max="13059" width="6.44140625" style="33" customWidth="1"/>
    <col min="13060" max="13060" width="39.88671875" style="33" bestFit="1" customWidth="1"/>
    <col min="13061" max="13061" width="11.5546875" style="33" bestFit="1" customWidth="1"/>
    <col min="13062" max="13062" width="20.33203125" style="33" customWidth="1"/>
    <col min="13063" max="13063" width="9.109375" style="33"/>
    <col min="13064" max="13064" width="26.109375" style="33" customWidth="1"/>
    <col min="13065" max="13065" width="9.109375" style="33"/>
    <col min="13066" max="13066" width="13.88671875" style="33" customWidth="1"/>
    <col min="13067" max="13314" width="9.109375" style="33"/>
    <col min="13315" max="13315" width="6.44140625" style="33" customWidth="1"/>
    <col min="13316" max="13316" width="39.88671875" style="33" bestFit="1" customWidth="1"/>
    <col min="13317" max="13317" width="11.5546875" style="33" bestFit="1" customWidth="1"/>
    <col min="13318" max="13318" width="20.33203125" style="33" customWidth="1"/>
    <col min="13319" max="13319" width="9.109375" style="33"/>
    <col min="13320" max="13320" width="26.109375" style="33" customWidth="1"/>
    <col min="13321" max="13321" width="9.109375" style="33"/>
    <col min="13322" max="13322" width="13.88671875" style="33" customWidth="1"/>
    <col min="13323" max="13570" width="9.109375" style="33"/>
    <col min="13571" max="13571" width="6.44140625" style="33" customWidth="1"/>
    <col min="13572" max="13572" width="39.88671875" style="33" bestFit="1" customWidth="1"/>
    <col min="13573" max="13573" width="11.5546875" style="33" bestFit="1" customWidth="1"/>
    <col min="13574" max="13574" width="20.33203125" style="33" customWidth="1"/>
    <col min="13575" max="13575" width="9.109375" style="33"/>
    <col min="13576" max="13576" width="26.109375" style="33" customWidth="1"/>
    <col min="13577" max="13577" width="9.109375" style="33"/>
    <col min="13578" max="13578" width="13.88671875" style="33" customWidth="1"/>
    <col min="13579" max="13826" width="9.109375" style="33"/>
    <col min="13827" max="13827" width="6.44140625" style="33" customWidth="1"/>
    <col min="13828" max="13828" width="39.88671875" style="33" bestFit="1" customWidth="1"/>
    <col min="13829" max="13829" width="11.5546875" style="33" bestFit="1" customWidth="1"/>
    <col min="13830" max="13830" width="20.33203125" style="33" customWidth="1"/>
    <col min="13831" max="13831" width="9.109375" style="33"/>
    <col min="13832" max="13832" width="26.109375" style="33" customWidth="1"/>
    <col min="13833" max="13833" width="9.109375" style="33"/>
    <col min="13834" max="13834" width="13.88671875" style="33" customWidth="1"/>
    <col min="13835" max="14082" width="9.109375" style="33"/>
    <col min="14083" max="14083" width="6.44140625" style="33" customWidth="1"/>
    <col min="14084" max="14084" width="39.88671875" style="33" bestFit="1" customWidth="1"/>
    <col min="14085" max="14085" width="11.5546875" style="33" bestFit="1" customWidth="1"/>
    <col min="14086" max="14086" width="20.33203125" style="33" customWidth="1"/>
    <col min="14087" max="14087" width="9.109375" style="33"/>
    <col min="14088" max="14088" width="26.109375" style="33" customWidth="1"/>
    <col min="14089" max="14089" width="9.109375" style="33"/>
    <col min="14090" max="14090" width="13.88671875" style="33" customWidth="1"/>
    <col min="14091" max="14338" width="9.109375" style="33"/>
    <col min="14339" max="14339" width="6.44140625" style="33" customWidth="1"/>
    <col min="14340" max="14340" width="39.88671875" style="33" bestFit="1" customWidth="1"/>
    <col min="14341" max="14341" width="11.5546875" style="33" bestFit="1" customWidth="1"/>
    <col min="14342" max="14342" width="20.33203125" style="33" customWidth="1"/>
    <col min="14343" max="14343" width="9.109375" style="33"/>
    <col min="14344" max="14344" width="26.109375" style="33" customWidth="1"/>
    <col min="14345" max="14345" width="9.109375" style="33"/>
    <col min="14346" max="14346" width="13.88671875" style="33" customWidth="1"/>
    <col min="14347" max="14594" width="9.109375" style="33"/>
    <col min="14595" max="14595" width="6.44140625" style="33" customWidth="1"/>
    <col min="14596" max="14596" width="39.88671875" style="33" bestFit="1" customWidth="1"/>
    <col min="14597" max="14597" width="11.5546875" style="33" bestFit="1" customWidth="1"/>
    <col min="14598" max="14598" width="20.33203125" style="33" customWidth="1"/>
    <col min="14599" max="14599" width="9.109375" style="33"/>
    <col min="14600" max="14600" width="26.109375" style="33" customWidth="1"/>
    <col min="14601" max="14601" width="9.109375" style="33"/>
    <col min="14602" max="14602" width="13.88671875" style="33" customWidth="1"/>
    <col min="14603" max="14850" width="9.109375" style="33"/>
    <col min="14851" max="14851" width="6.44140625" style="33" customWidth="1"/>
    <col min="14852" max="14852" width="39.88671875" style="33" bestFit="1" customWidth="1"/>
    <col min="14853" max="14853" width="11.5546875" style="33" bestFit="1" customWidth="1"/>
    <col min="14854" max="14854" width="20.33203125" style="33" customWidth="1"/>
    <col min="14855" max="14855" width="9.109375" style="33"/>
    <col min="14856" max="14856" width="26.109375" style="33" customWidth="1"/>
    <col min="14857" max="14857" width="9.109375" style="33"/>
    <col min="14858" max="14858" width="13.88671875" style="33" customWidth="1"/>
    <col min="14859" max="15106" width="9.109375" style="33"/>
    <col min="15107" max="15107" width="6.44140625" style="33" customWidth="1"/>
    <col min="15108" max="15108" width="39.88671875" style="33" bestFit="1" customWidth="1"/>
    <col min="15109" max="15109" width="11.5546875" style="33" bestFit="1" customWidth="1"/>
    <col min="15110" max="15110" width="20.33203125" style="33" customWidth="1"/>
    <col min="15111" max="15111" width="9.109375" style="33"/>
    <col min="15112" max="15112" width="26.109375" style="33" customWidth="1"/>
    <col min="15113" max="15113" width="9.109375" style="33"/>
    <col min="15114" max="15114" width="13.88671875" style="33" customWidth="1"/>
    <col min="15115" max="15362" width="9.109375" style="33"/>
    <col min="15363" max="15363" width="6.44140625" style="33" customWidth="1"/>
    <col min="15364" max="15364" width="39.88671875" style="33" bestFit="1" customWidth="1"/>
    <col min="15365" max="15365" width="11.5546875" style="33" bestFit="1" customWidth="1"/>
    <col min="15366" max="15366" width="20.33203125" style="33" customWidth="1"/>
    <col min="15367" max="15367" width="9.109375" style="33"/>
    <col min="15368" max="15368" width="26.109375" style="33" customWidth="1"/>
    <col min="15369" max="15369" width="9.109375" style="33"/>
    <col min="15370" max="15370" width="13.88671875" style="33" customWidth="1"/>
    <col min="15371" max="15618" width="9.109375" style="33"/>
    <col min="15619" max="15619" width="6.44140625" style="33" customWidth="1"/>
    <col min="15620" max="15620" width="39.88671875" style="33" bestFit="1" customWidth="1"/>
    <col min="15621" max="15621" width="11.5546875" style="33" bestFit="1" customWidth="1"/>
    <col min="15622" max="15622" width="20.33203125" style="33" customWidth="1"/>
    <col min="15623" max="15623" width="9.109375" style="33"/>
    <col min="15624" max="15624" width="26.109375" style="33" customWidth="1"/>
    <col min="15625" max="15625" width="9.109375" style="33"/>
    <col min="15626" max="15626" width="13.88671875" style="33" customWidth="1"/>
    <col min="15627" max="15874" width="9.109375" style="33"/>
    <col min="15875" max="15875" width="6.44140625" style="33" customWidth="1"/>
    <col min="15876" max="15876" width="39.88671875" style="33" bestFit="1" customWidth="1"/>
    <col min="15877" max="15877" width="11.5546875" style="33" bestFit="1" customWidth="1"/>
    <col min="15878" max="15878" width="20.33203125" style="33" customWidth="1"/>
    <col min="15879" max="15879" width="9.109375" style="33"/>
    <col min="15880" max="15880" width="26.109375" style="33" customWidth="1"/>
    <col min="15881" max="15881" width="9.109375" style="33"/>
    <col min="15882" max="15882" width="13.88671875" style="33" customWidth="1"/>
    <col min="15883" max="16130" width="9.109375" style="33"/>
    <col min="16131" max="16131" width="6.44140625" style="33" customWidth="1"/>
    <col min="16132" max="16132" width="39.88671875" style="33" bestFit="1" customWidth="1"/>
    <col min="16133" max="16133" width="11.5546875" style="33" bestFit="1" customWidth="1"/>
    <col min="16134" max="16134" width="20.33203125" style="33" customWidth="1"/>
    <col min="16135" max="16135" width="9.109375" style="33"/>
    <col min="16136" max="16136" width="26.109375" style="33" customWidth="1"/>
    <col min="16137" max="16137" width="9.109375" style="33"/>
    <col min="16138" max="16138" width="13.88671875" style="33" customWidth="1"/>
    <col min="16139" max="16384" width="9.109375" style="33"/>
  </cols>
  <sheetData>
    <row r="1" spans="1:10" s="25" customFormat="1" ht="18.600000000000001">
      <c r="A1" s="708" t="s">
        <v>14</v>
      </c>
      <c r="B1" s="708"/>
      <c r="C1" s="708"/>
      <c r="D1" s="708"/>
      <c r="E1" s="708"/>
      <c r="F1" s="708"/>
      <c r="G1" s="708"/>
      <c r="H1" s="708"/>
      <c r="I1" s="708"/>
      <c r="J1" s="708"/>
    </row>
    <row r="2" spans="1:10" s="26" customFormat="1" ht="16.8">
      <c r="A2" s="667" t="s">
        <v>430</v>
      </c>
      <c r="B2" s="667"/>
      <c r="C2" s="667"/>
      <c r="D2" s="667"/>
      <c r="E2" s="667"/>
      <c r="F2" s="667"/>
      <c r="G2" s="667"/>
      <c r="H2" s="667"/>
      <c r="I2" s="667"/>
      <c r="J2" s="667"/>
    </row>
    <row r="3" spans="1:10" s="26" customFormat="1" ht="16.8">
      <c r="A3" s="667" t="s">
        <v>431</v>
      </c>
      <c r="B3" s="667"/>
      <c r="C3" s="667"/>
      <c r="D3" s="667"/>
      <c r="E3" s="667"/>
      <c r="F3" s="667"/>
      <c r="G3" s="667"/>
      <c r="H3" s="667"/>
      <c r="I3" s="667"/>
      <c r="J3" s="667"/>
    </row>
    <row r="4" spans="1:10" s="243" customFormat="1" ht="16.8">
      <c r="A4" s="709" t="s">
        <v>298</v>
      </c>
      <c r="B4" s="709"/>
      <c r="C4" s="709"/>
      <c r="D4" s="709"/>
      <c r="E4" s="709"/>
      <c r="F4" s="709"/>
      <c r="G4" s="709"/>
      <c r="H4" s="709"/>
      <c r="I4" s="709"/>
      <c r="J4" s="709"/>
    </row>
    <row r="5" spans="1:10" s="243" customFormat="1" ht="6.75" customHeight="1">
      <c r="B5" s="113"/>
    </row>
    <row r="6" spans="1:10" s="25" customFormat="1" ht="16.2" thickBot="1">
      <c r="A6" s="710" t="s">
        <v>37</v>
      </c>
      <c r="B6" s="710"/>
      <c r="C6" s="27"/>
      <c r="D6" s="27"/>
      <c r="E6" s="27"/>
      <c r="F6" s="27"/>
      <c r="G6" s="711"/>
      <c r="H6" s="711"/>
      <c r="I6" s="711"/>
      <c r="J6" s="711"/>
    </row>
    <row r="7" spans="1:10" s="28" customFormat="1" ht="46.8">
      <c r="A7" s="177" t="s">
        <v>16</v>
      </c>
      <c r="B7" s="178" t="s">
        <v>7</v>
      </c>
      <c r="C7" s="178" t="s">
        <v>17</v>
      </c>
      <c r="D7" s="178" t="s">
        <v>21</v>
      </c>
      <c r="E7" s="178" t="s">
        <v>22</v>
      </c>
      <c r="F7" s="178" t="s">
        <v>462</v>
      </c>
      <c r="G7" s="178" t="s">
        <v>15</v>
      </c>
      <c r="H7" s="179" t="s">
        <v>404</v>
      </c>
      <c r="I7" s="179" t="s">
        <v>405</v>
      </c>
      <c r="J7" s="180" t="s">
        <v>3</v>
      </c>
    </row>
    <row r="8" spans="1:10">
      <c r="A8" s="181" t="s">
        <v>313</v>
      </c>
      <c r="B8" s="114" t="s">
        <v>314</v>
      </c>
      <c r="C8" s="29" t="s">
        <v>315</v>
      </c>
      <c r="D8" s="30">
        <f t="shared" ref="D8:I8" si="0">SUM(D9:D13)</f>
        <v>32599</v>
      </c>
      <c r="E8" s="31">
        <f t="shared" si="0"/>
        <v>4577</v>
      </c>
      <c r="F8" s="30">
        <f t="shared" si="0"/>
        <v>21376.300000000003</v>
      </c>
      <c r="G8" s="29">
        <f t="shared" si="0"/>
        <v>44</v>
      </c>
      <c r="H8" s="19">
        <f t="shared" si="0"/>
        <v>41</v>
      </c>
      <c r="I8" s="19">
        <f t="shared" si="0"/>
        <v>3</v>
      </c>
      <c r="J8" s="182"/>
    </row>
    <row r="9" spans="1:10">
      <c r="A9" s="183" t="s">
        <v>38</v>
      </c>
      <c r="B9" s="115" t="s">
        <v>299</v>
      </c>
      <c r="C9" s="32" t="s">
        <v>44</v>
      </c>
      <c r="D9" s="34">
        <f>SUMPRODUCT((TKTO1TDD2!$E$13:$E$128=C9)*TKTO1TDD2!$F$13:$F$128)</f>
        <v>21058</v>
      </c>
      <c r="E9" s="35">
        <f>SUMPRODUCT((TKTO1TDD2!$E$13:$E$128=C9)*TKTO1TDD2!$G$13:$G$128)</f>
        <v>0</v>
      </c>
      <c r="F9" s="259">
        <f>SUMPRODUCT((TKTO1TDD2!$E$13:$E$128=C9)*TKTO1TDD2!$H$13:$H$128)</f>
        <v>14051.2</v>
      </c>
      <c r="G9" s="36">
        <f>SUMPRODUCT((TKTO1TDD2!$E$13:$E$352=C9)*1)</f>
        <v>31</v>
      </c>
      <c r="H9" s="21">
        <f>SUMPRODUCT((TKTO1TDD2!$E$12:$E$429=C9)*(TKTO1TDD2!$F$12:$F$429&lt;&gt;0)*1)</f>
        <v>31</v>
      </c>
      <c r="I9" s="21">
        <f>SUMPRODUCT((TKTO1TDD2!$E$12:$E$429=C9)*(TKTO1TDD2!$G$12:$G$429&lt;&gt;0)*1)</f>
        <v>0</v>
      </c>
      <c r="J9" s="182"/>
    </row>
    <row r="10" spans="1:10">
      <c r="A10" s="183" t="s">
        <v>41</v>
      </c>
      <c r="B10" s="115" t="s">
        <v>300</v>
      </c>
      <c r="C10" s="32" t="s">
        <v>64</v>
      </c>
      <c r="D10" s="34">
        <f>SUMPRODUCT((TKTO1TDD2!$E$13:$E$128=C10)*TKTO1TDD2!$F$13:$F$128)</f>
        <v>4133</v>
      </c>
      <c r="E10" s="35">
        <f>SUMPRODUCT((TKTO1TDD2!$E$13:$E$128=C10)*TKTO1TDD2!$G$13:$G$128)</f>
        <v>1475</v>
      </c>
      <c r="F10" s="259">
        <f>SUMPRODUCT((TKTO1TDD2!$E$13:$E$128=C10)*TKTO1TDD2!$H$13:$H$128)</f>
        <v>3647.6</v>
      </c>
      <c r="G10" s="36">
        <f>SUMPRODUCT((TKTO1TDD2!$E$13:$E$352=C10)*1)</f>
        <v>8</v>
      </c>
      <c r="H10" s="21">
        <f>SUMPRODUCT((TKTO1TDD2!$E$12:$E$429=C10)*(TKTO1TDD2!$F$12:$F$429&lt;&gt;0)*1)</f>
        <v>7</v>
      </c>
      <c r="I10" s="21">
        <f>SUMPRODUCT((TKTO1TDD2!$E$12:$E$429=C10)*(TKTO1TDD2!$G$12:$G$429&lt;&gt;0)*1)</f>
        <v>1</v>
      </c>
      <c r="J10" s="182"/>
    </row>
    <row r="11" spans="1:10" ht="15.75" customHeight="1">
      <c r="A11" s="183" t="s">
        <v>43</v>
      </c>
      <c r="B11" s="115" t="s">
        <v>301</v>
      </c>
      <c r="C11" s="32" t="s">
        <v>73</v>
      </c>
      <c r="D11" s="34">
        <f>SUMPRODUCT((TKTO1TDD2!$E$13:$E$128=C11)*TKTO1TDD2!$F$13:$F$128)</f>
        <v>1533</v>
      </c>
      <c r="E11" s="35">
        <f>SUMPRODUCT((TKTO1TDD2!$E$13:$E$128=C11)*TKTO1TDD2!$G$13:$G$128)</f>
        <v>0</v>
      </c>
      <c r="F11" s="259">
        <f>SUMPRODUCT((TKTO1TDD2!$E$13:$E$128=C11)*TKTO1TDD2!$H$13:$H$128)</f>
        <v>783.4</v>
      </c>
      <c r="G11" s="36">
        <f>SUMPRODUCT((TKTO1TDD2!$E$13:$E$352=C11)*1)</f>
        <v>1</v>
      </c>
      <c r="H11" s="21">
        <f>SUMPRODUCT((TKTO1TDD2!$E$12:$E$429=C11)*(TKTO1TDD2!$F$12:$F$429&lt;&gt;0)*1)</f>
        <v>1</v>
      </c>
      <c r="I11" s="21">
        <f>SUMPRODUCT((TKTO1TDD2!$E$12:$E$429=C11)*(TKTO1TDD2!$G$12:$G$429&lt;&gt;0)*1)</f>
        <v>0</v>
      </c>
      <c r="J11" s="182"/>
    </row>
    <row r="12" spans="1:10">
      <c r="A12" s="183" t="s">
        <v>45</v>
      </c>
      <c r="B12" s="115" t="s">
        <v>302</v>
      </c>
      <c r="C12" s="32" t="s">
        <v>55</v>
      </c>
      <c r="D12" s="34">
        <f>SUMPRODUCT((TKTO1TDD2!$E$13:$E$128=C12)*TKTO1TDD2!$F$13:$F$128)</f>
        <v>5875</v>
      </c>
      <c r="E12" s="35">
        <f>SUMPRODUCT((TKTO1TDD2!$E$13:$E$128=C12)*TKTO1TDD2!$G$13:$G$128)</f>
        <v>277</v>
      </c>
      <c r="F12" s="259">
        <f>SUMPRODUCT((TKTO1TDD2!$E$13:$E$128=C12)*TKTO1TDD2!$H$13:$H$128)</f>
        <v>900.9</v>
      </c>
      <c r="G12" s="36">
        <f>SUMPRODUCT((TKTO1TDD2!$E$13:$E$352=C12)*1)</f>
        <v>3</v>
      </c>
      <c r="H12" s="21">
        <f>SUMPRODUCT((TKTO1TDD2!$E$12:$E$429=C12)*(TKTO1TDD2!$F$12:$F$429&lt;&gt;0)*1)</f>
        <v>2</v>
      </c>
      <c r="I12" s="21">
        <f>SUMPRODUCT((TKTO1TDD2!$E$12:$E$429=C12)*(TKTO1TDD2!$G$12:$G$429&lt;&gt;0)*1)</f>
        <v>1</v>
      </c>
      <c r="J12" s="182"/>
    </row>
    <row r="13" spans="1:10">
      <c r="A13" s="183" t="s">
        <v>48</v>
      </c>
      <c r="B13" s="115" t="s">
        <v>303</v>
      </c>
      <c r="C13" s="32" t="s">
        <v>68</v>
      </c>
      <c r="D13" s="34">
        <f>SUMPRODUCT((TKTO1TDD2!$E$13:$E$128=C13)*TKTO1TDD2!$F$13:$F$128)</f>
        <v>0</v>
      </c>
      <c r="E13" s="35">
        <f>SUMPRODUCT((TKTO1TDD2!$E$13:$E$128=C13)*TKTO1TDD2!$G$13:$G$128)</f>
        <v>2825</v>
      </c>
      <c r="F13" s="259">
        <f>SUMPRODUCT((TKTO1TDD2!$E$13:$E$128=C13)*TKTO1TDD2!$H$13:$H$128)</f>
        <v>1993.2</v>
      </c>
      <c r="G13" s="36">
        <f>SUMPRODUCT((TKTO1TDD2!$E$13:$E$352=C13)*1)</f>
        <v>1</v>
      </c>
      <c r="H13" s="21">
        <f>SUMPRODUCT((TKTO1TDD2!$E$12:$E$429=C13)*(TKTO1TDD2!$F$12:$F$429&lt;&gt;0)*1)</f>
        <v>0</v>
      </c>
      <c r="I13" s="21">
        <f>SUMPRODUCT((TKTO1TDD2!$E$12:$E$429=C13)*(TKTO1TDD2!$G$12:$G$429&lt;&gt;0)*1)</f>
        <v>1</v>
      </c>
      <c r="J13" s="182"/>
    </row>
    <row r="14" spans="1:10">
      <c r="A14" s="181" t="s">
        <v>23</v>
      </c>
      <c r="B14" s="114" t="s">
        <v>316</v>
      </c>
      <c r="C14" s="29" t="s">
        <v>317</v>
      </c>
      <c r="D14" s="30">
        <f t="shared" ref="D14:I14" si="1">SUM(D15:D19)</f>
        <v>18369</v>
      </c>
      <c r="E14" s="31">
        <f t="shared" si="1"/>
        <v>19957</v>
      </c>
      <c r="F14" s="30">
        <f t="shared" si="1"/>
        <v>22729.200000000001</v>
      </c>
      <c r="G14" s="29">
        <f t="shared" si="1"/>
        <v>49</v>
      </c>
      <c r="H14" s="29">
        <f t="shared" si="1"/>
        <v>38</v>
      </c>
      <c r="I14" s="29">
        <f t="shared" si="1"/>
        <v>11</v>
      </c>
      <c r="J14" s="182"/>
    </row>
    <row r="15" spans="1:10">
      <c r="A15" s="183">
        <v>1</v>
      </c>
      <c r="B15" s="115" t="s">
        <v>306</v>
      </c>
      <c r="C15" s="32" t="s">
        <v>61</v>
      </c>
      <c r="D15" s="34">
        <f>SUMPRODUCT((TKTO1TDD2!$E$13:$E$128=C15)*TKTO1TDD2!$F$13:$F$128)</f>
        <v>2804</v>
      </c>
      <c r="E15" s="35">
        <f>SUMPRODUCT((TKTO1TDD2!$E$13:$E$128=C15)*TKTO1TDD2!$G$13:$G$128)</f>
        <v>4137</v>
      </c>
      <c r="F15" s="259">
        <f>SUMPRODUCT((TKTO1TDD2!$E$13:$E$128=C15)*TKTO1TDD2!$H$13:$H$128)</f>
        <v>4618.5999999999995</v>
      </c>
      <c r="G15" s="36">
        <f>SUMPRODUCT((TKTO1TDD2!$E$13:$E$352=C15)*1)</f>
        <v>7</v>
      </c>
      <c r="H15" s="21">
        <f>SUMPRODUCT((TKTO1TDD2!$E$12:$E$429=C15)*(TKTO1TDD2!$F$12:$F$429&lt;&gt;0)*1)</f>
        <v>4</v>
      </c>
      <c r="I15" s="21">
        <f>SUMPRODUCT((TKTO1TDD2!$E$12:$E$429=C15)*(TKTO1TDD2!$G$12:$G$429&lt;&gt;0)*1)</f>
        <v>3</v>
      </c>
      <c r="J15" s="182"/>
    </row>
    <row r="16" spans="1:10">
      <c r="A16" s="183">
        <v>2</v>
      </c>
      <c r="B16" s="115" t="s">
        <v>307</v>
      </c>
      <c r="C16" s="32" t="s">
        <v>40</v>
      </c>
      <c r="D16" s="34">
        <f>SUMPRODUCT((TKTO1TDD2!$E$13:$E$128=C16)*TKTO1TDD2!$F$13:$F$128)</f>
        <v>12824</v>
      </c>
      <c r="E16" s="35">
        <f>SUMPRODUCT((TKTO1TDD2!$E$13:$E$128=C16)*TKTO1TDD2!$G$13:$G$128)</f>
        <v>1936</v>
      </c>
      <c r="F16" s="259">
        <f>SUMPRODUCT((TKTO1TDD2!$E$13:$E$128=C16)*TKTO1TDD2!$H$13:$H$128)</f>
        <v>10740.100000000002</v>
      </c>
      <c r="G16" s="36">
        <f>SUMPRODUCT((TKTO1TDD2!$E$13:$E$352=C16)*1)</f>
        <v>14</v>
      </c>
      <c r="H16" s="21">
        <f>SUMPRODUCT((TKTO1TDD2!$E$12:$E$429=C16)*(TKTO1TDD2!$F$12:$F$429&lt;&gt;0)*1)</f>
        <v>12</v>
      </c>
      <c r="I16" s="21">
        <f>SUMPRODUCT((TKTO1TDD2!$E$12:$E$429=C16)*(TKTO1TDD2!$G$12:$G$429&lt;&gt;0)*1)</f>
        <v>2</v>
      </c>
      <c r="J16" s="182"/>
    </row>
    <row r="17" spans="1:14">
      <c r="A17" s="183">
        <v>3</v>
      </c>
      <c r="B17" s="115" t="s">
        <v>308</v>
      </c>
      <c r="C17" s="32" t="s">
        <v>52</v>
      </c>
      <c r="D17" s="34">
        <f>SUMPRODUCT((TKTO1TDD2!$E$13:$E$128=C17)*TKTO1TDD2!$F$13:$F$128)</f>
        <v>2686</v>
      </c>
      <c r="E17" s="35">
        <f>SUMPRODUCT((TKTO1TDD2!$E$13:$E$128=C17)*TKTO1TDD2!$G$13:$G$128)</f>
        <v>7721</v>
      </c>
      <c r="F17" s="259">
        <f>SUMPRODUCT((TKTO1TDD2!$E$13:$E$128=C17)*TKTO1TDD2!$H$13:$H$128)</f>
        <v>4123.3</v>
      </c>
      <c r="G17" s="36">
        <f>SUMPRODUCT((TKTO1TDD2!$E$13:$E$352=C17)*1)</f>
        <v>25</v>
      </c>
      <c r="H17" s="21">
        <f>SUMPRODUCT((TKTO1TDD2!$E$12:$E$429=C17)*(TKTO1TDD2!$F$12:$F$429&lt;&gt;0)*1)</f>
        <v>20</v>
      </c>
      <c r="I17" s="21">
        <f>SUMPRODUCT((TKTO1TDD2!$E$12:$E$429=C17)*(TKTO1TDD2!$G$12:$G$429&lt;&gt;0)*1)</f>
        <v>5</v>
      </c>
      <c r="J17" s="182"/>
    </row>
    <row r="18" spans="1:14">
      <c r="A18" s="183">
        <v>4</v>
      </c>
      <c r="B18" s="115" t="s">
        <v>309</v>
      </c>
      <c r="C18" s="32" t="s">
        <v>224</v>
      </c>
      <c r="D18" s="34">
        <f>SUMPRODUCT((TKTO1TDD2!$E$13:$E$128=C18)*TKTO1TDD2!$F$13:$F$128)</f>
        <v>0</v>
      </c>
      <c r="E18" s="35">
        <f>SUMPRODUCT((TKTO1TDD2!$E$13:$E$128=C18)*TKTO1TDD2!$G$13:$G$128)</f>
        <v>6163</v>
      </c>
      <c r="F18" s="259">
        <f>SUMPRODUCT((TKTO1TDD2!$E$13:$E$128=C18)*TKTO1TDD2!$H$13:$H$128)</f>
        <v>3192.2</v>
      </c>
      <c r="G18" s="36">
        <f>SUMPRODUCT((TKTO1TDD2!$E$13:$E$352=C18)*1)</f>
        <v>1</v>
      </c>
      <c r="H18" s="21">
        <f>SUMPRODUCT((TKTO1TDD2!$E$12:$E$429=C18)*(TKTO1TDD2!$F$12:$F$429&lt;&gt;0)*1)</f>
        <v>0</v>
      </c>
      <c r="I18" s="21">
        <f>SUMPRODUCT((TKTO1TDD2!$E$12:$E$429=C18)*(TKTO1TDD2!$G$12:$G$429&lt;&gt;0)*1)</f>
        <v>1</v>
      </c>
      <c r="J18" s="182"/>
    </row>
    <row r="19" spans="1:14">
      <c r="A19" s="183">
        <v>5</v>
      </c>
      <c r="B19" s="115" t="s">
        <v>310</v>
      </c>
      <c r="C19" s="32" t="s">
        <v>165</v>
      </c>
      <c r="D19" s="34">
        <f>SUMPRODUCT((TKTO1TDD2!$E$13:$E$128=C19)*TKTO1TDD2!$F$13:$F$128)</f>
        <v>55</v>
      </c>
      <c r="E19" s="35">
        <f>SUMPRODUCT((TKTO1TDD2!$E$13:$E$128=C19)*TKTO1TDD2!$G$13:$G$128)</f>
        <v>0</v>
      </c>
      <c r="F19" s="259">
        <f>SUMPRODUCT((TKTO1TDD2!$E$13:$E$128=C19)*TKTO1TDD2!$H$13:$H$128)</f>
        <v>55</v>
      </c>
      <c r="G19" s="36">
        <f>SUMPRODUCT((TKTO1TDD2!$E$13:$E$352=C19)*1)</f>
        <v>2</v>
      </c>
      <c r="H19" s="21">
        <f>SUMPRODUCT((TKTO1TDD2!$E$12:$E$429=C19)*(TKTO1TDD2!$F$12:$F$429&lt;&gt;0)*1)</f>
        <v>2</v>
      </c>
      <c r="I19" s="21">
        <f>SUMPRODUCT((TKTO1TDD2!$E$12:$E$429=C19)*(TKTO1TDD2!$G$12:$G$429&lt;&gt;0)*1)</f>
        <v>0</v>
      </c>
      <c r="J19" s="182"/>
    </row>
    <row r="20" spans="1:14">
      <c r="A20" s="181" t="s">
        <v>24</v>
      </c>
      <c r="B20" s="114" t="s">
        <v>318</v>
      </c>
      <c r="C20" s="29" t="s">
        <v>319</v>
      </c>
      <c r="D20" s="30">
        <f t="shared" ref="D20:I20" si="2">SUM(D21:D22)</f>
        <v>4196</v>
      </c>
      <c r="E20" s="31">
        <f t="shared" si="2"/>
        <v>1119</v>
      </c>
      <c r="F20" s="30">
        <f t="shared" si="2"/>
        <v>2624.6999999999994</v>
      </c>
      <c r="G20" s="29">
        <f t="shared" si="2"/>
        <v>23</v>
      </c>
      <c r="H20" s="29">
        <f t="shared" si="2"/>
        <v>20</v>
      </c>
      <c r="I20" s="29">
        <f t="shared" si="2"/>
        <v>3</v>
      </c>
      <c r="J20" s="182"/>
    </row>
    <row r="21" spans="1:14">
      <c r="A21" s="183" t="s">
        <v>38</v>
      </c>
      <c r="B21" s="115" t="s">
        <v>311</v>
      </c>
      <c r="C21" s="32" t="s">
        <v>47</v>
      </c>
      <c r="D21" s="34">
        <f>SUMPRODUCT((TKTO1TDD2!$E$13:$E$128=C21)*TKTO1TDD2!$F$13:$F$128)</f>
        <v>4196</v>
      </c>
      <c r="E21" s="35">
        <f>SUMPRODUCT((TKTO1TDD2!$E$13:$E$128=C21)*TKTO1TDD2!$G$13:$G$128)</f>
        <v>786</v>
      </c>
      <c r="F21" s="259">
        <f>SUMPRODUCT((TKTO1TDD2!$E$13:$E$128=C21)*TKTO1TDD2!$H$13:$H$128)</f>
        <v>2312.5999999999995</v>
      </c>
      <c r="G21" s="36">
        <f>SUMPRODUCT((TKTO1TDD2!$E$13:$E$352=C21)*1)</f>
        <v>22</v>
      </c>
      <c r="H21" s="21">
        <f>SUMPRODUCT((TKTO1TDD2!$E$12:$E$429=C21)*(TKTO1TDD2!$F$12:$F$429&lt;&gt;0)*1)</f>
        <v>20</v>
      </c>
      <c r="I21" s="21">
        <f>SUMPRODUCT((TKTO1TDD2!$E$12:$E$429=C21)*(TKTO1TDD2!$G$12:$G$429&lt;&gt;0)*1)</f>
        <v>2</v>
      </c>
      <c r="J21" s="182"/>
    </row>
    <row r="22" spans="1:14">
      <c r="A22" s="183" t="s">
        <v>41</v>
      </c>
      <c r="B22" s="115" t="s">
        <v>312</v>
      </c>
      <c r="C22" s="32" t="s">
        <v>96</v>
      </c>
      <c r="D22" s="34">
        <f>SUMPRODUCT((TKTO1TDD2!$E$13:$E$128=C22)*TKTO1TDD2!$F$13:$F$128)</f>
        <v>0</v>
      </c>
      <c r="E22" s="35">
        <f>SUMPRODUCT((TKTO1TDD2!$E$13:$E$128=C22)*TKTO1TDD2!$G$13:$G$128)</f>
        <v>333</v>
      </c>
      <c r="F22" s="259">
        <f>SUMPRODUCT((TKTO1TDD2!$E$13:$E$128=C22)*TKTO1TDD2!$H$13:$H$128)</f>
        <v>312.10000000000002</v>
      </c>
      <c r="G22" s="36">
        <f>SUMPRODUCT((TKTO1TDD2!$E$13:$E$352=C22)*1)</f>
        <v>1</v>
      </c>
      <c r="H22" s="21">
        <f>SUMPRODUCT((TKTO1TDD2!$E$12:$E$429=C22)*(TKTO1TDD2!$F$12:$F$429&lt;&gt;0)*1)</f>
        <v>0</v>
      </c>
      <c r="I22" s="21">
        <f>SUMPRODUCT((TKTO1TDD2!$E$12:$E$429=C22)*(TKTO1TDD2!$G$12:$G$429&lt;&gt;0)*1)</f>
        <v>1</v>
      </c>
      <c r="J22" s="182"/>
    </row>
    <row r="23" spans="1:14" s="25" customFormat="1" ht="16.2" thickBot="1">
      <c r="A23" s="714" t="s">
        <v>320</v>
      </c>
      <c r="B23" s="715"/>
      <c r="C23" s="716"/>
      <c r="D23" s="184">
        <f t="shared" ref="D23:I23" si="3">(D8+D14+D20)</f>
        <v>55164</v>
      </c>
      <c r="E23" s="184">
        <f t="shared" si="3"/>
        <v>25653</v>
      </c>
      <c r="F23" s="184">
        <f t="shared" si="3"/>
        <v>46730.2</v>
      </c>
      <c r="G23" s="185">
        <f t="shared" si="3"/>
        <v>116</v>
      </c>
      <c r="H23" s="185">
        <f t="shared" si="3"/>
        <v>99</v>
      </c>
      <c r="I23" s="185">
        <f t="shared" si="3"/>
        <v>17</v>
      </c>
      <c r="J23" s="186"/>
    </row>
    <row r="24" spans="1:14" s="25" customFormat="1">
      <c r="B24" s="116"/>
      <c r="C24" s="37"/>
      <c r="D24" s="37"/>
      <c r="E24" s="37"/>
      <c r="F24" s="37"/>
    </row>
    <row r="25" spans="1:14">
      <c r="A25" s="717" t="s">
        <v>18</v>
      </c>
      <c r="B25" s="717"/>
      <c r="C25" s="717"/>
      <c r="D25" s="717" t="s">
        <v>18</v>
      </c>
      <c r="E25" s="717"/>
      <c r="F25" s="717"/>
      <c r="G25" s="717"/>
      <c r="H25" s="717"/>
      <c r="I25" s="717"/>
      <c r="J25" s="717"/>
    </row>
    <row r="26" spans="1:14" s="38" customFormat="1">
      <c r="A26" s="718" t="s">
        <v>36</v>
      </c>
      <c r="B26" s="718"/>
      <c r="C26" s="718"/>
      <c r="D26" s="718" t="s">
        <v>19</v>
      </c>
      <c r="E26" s="718"/>
      <c r="F26" s="718"/>
      <c r="G26" s="718"/>
      <c r="H26" s="718"/>
      <c r="I26" s="718"/>
      <c r="J26" s="718"/>
      <c r="K26" s="27"/>
      <c r="N26" s="242"/>
    </row>
    <row r="27" spans="1:14" ht="17.25" customHeight="1">
      <c r="A27" s="39"/>
      <c r="B27" s="117"/>
      <c r="D27" s="718" t="s">
        <v>20</v>
      </c>
      <c r="E27" s="718"/>
      <c r="F27" s="718"/>
      <c r="G27" s="718"/>
      <c r="H27" s="718"/>
      <c r="I27" s="718"/>
      <c r="J27" s="718"/>
    </row>
    <row r="28" spans="1:14" s="243" customFormat="1" ht="17.25" customHeight="1">
      <c r="B28" s="113"/>
      <c r="D28" s="632"/>
      <c r="E28" s="712"/>
      <c r="F28" s="632"/>
    </row>
    <row r="29" spans="1:14" s="243" customFormat="1" ht="17.25" customHeight="1">
      <c r="B29" s="113"/>
      <c r="D29" s="100"/>
      <c r="F29" s="12"/>
    </row>
    <row r="30" spans="1:14" s="243" customFormat="1" ht="17.25" customHeight="1">
      <c r="B30" s="113"/>
      <c r="D30" s="12"/>
      <c r="F30" s="12"/>
    </row>
    <row r="31" spans="1:14" s="243" customFormat="1" ht="17.25" customHeight="1">
      <c r="B31" s="113"/>
      <c r="D31" s="12"/>
      <c r="F31" s="12"/>
    </row>
    <row r="32" spans="1:14" ht="17.25" customHeight="1"/>
    <row r="33" spans="1:18" s="23" customFormat="1">
      <c r="A33" s="713" t="s">
        <v>35</v>
      </c>
      <c r="B33" s="713"/>
      <c r="C33" s="713"/>
      <c r="D33" s="713" t="s">
        <v>31</v>
      </c>
      <c r="E33" s="713"/>
      <c r="F33" s="713"/>
      <c r="G33" s="713"/>
      <c r="H33" s="713"/>
      <c r="I33" s="713"/>
      <c r="J33" s="713"/>
      <c r="K33" s="24"/>
      <c r="L33" s="24"/>
      <c r="M33" s="24"/>
      <c r="N33" s="24"/>
      <c r="O33" s="24"/>
      <c r="P33" s="24"/>
      <c r="Q33" s="24"/>
      <c r="R33" s="24"/>
    </row>
  </sheetData>
  <mergeCells count="15">
    <mergeCell ref="D28:F28"/>
    <mergeCell ref="A33:C33"/>
    <mergeCell ref="D33:J33"/>
    <mergeCell ref="A23:C23"/>
    <mergeCell ref="A25:C25"/>
    <mergeCell ref="D25:J25"/>
    <mergeCell ref="A26:C26"/>
    <mergeCell ref="D26:J26"/>
    <mergeCell ref="D27:J27"/>
    <mergeCell ref="A1:J1"/>
    <mergeCell ref="A2:J2"/>
    <mergeCell ref="A3:J3"/>
    <mergeCell ref="A4:J4"/>
    <mergeCell ref="A6:B6"/>
    <mergeCell ref="G6:J6"/>
  </mergeCells>
  <pageMargins left="0.39370078740157483" right="0" top="0.19685039370078741" bottom="0.39370078740157483" header="0" footer="0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19</vt:i4>
      </vt:variant>
    </vt:vector>
  </HeadingPairs>
  <TitlesOfParts>
    <vt:vector size="44" baseType="lpstr">
      <vt:lpstr>TKTO1 TDD3</vt:lpstr>
      <vt:lpstr>THTO1 TDD3</vt:lpstr>
      <vt:lpstr>TKTO2 TDD3</vt:lpstr>
      <vt:lpstr>THTO2 TDD3</vt:lpstr>
      <vt:lpstr>TK1+2 dot3</vt:lpstr>
      <vt:lpstr>TH1+2 dot3</vt:lpstr>
      <vt:lpstr>TKTO1TDD2</vt:lpstr>
      <vt:lpstr>THTO1TDD2</vt:lpstr>
      <vt:lpstr>TKTO2TDD2</vt:lpstr>
      <vt:lpstr>THTO2TDD2</vt:lpstr>
      <vt:lpstr>TKTO12TDD2</vt:lpstr>
      <vt:lpstr>THTO1+2TDD2</vt:lpstr>
      <vt:lpstr>a truc</vt:lpstr>
      <vt:lpstr>DS</vt:lpstr>
      <vt:lpstr>UB</vt:lpstr>
      <vt:lpstr>1,cao</vt:lpstr>
      <vt:lpstr>2,sau</vt:lpstr>
      <vt:lpstr>3,chí</vt:lpstr>
      <vt:lpstr>4.Diệp</vt:lpstr>
      <vt:lpstr>5,Cư</vt:lpstr>
      <vt:lpstr>6,Dũng</vt:lpstr>
      <vt:lpstr>7,Hoàng</vt:lpstr>
      <vt:lpstr>8,Năm</vt:lpstr>
      <vt:lpstr>9,Lài</vt:lpstr>
      <vt:lpstr>Sheet3</vt:lpstr>
      <vt:lpstr>'1,cao'!Print_Area</vt:lpstr>
      <vt:lpstr>'2,sau'!Print_Area</vt:lpstr>
      <vt:lpstr>'3,chí'!Print_Area</vt:lpstr>
      <vt:lpstr>'4.Diệp'!Print_Area</vt:lpstr>
      <vt:lpstr>'5,Cư'!Print_Area</vt:lpstr>
      <vt:lpstr>'6,Dũng'!Print_Area</vt:lpstr>
      <vt:lpstr>'7,Hoàng'!Print_Area</vt:lpstr>
      <vt:lpstr>'8,Năm'!Print_Area</vt:lpstr>
      <vt:lpstr>'9,Lài'!Print_Area</vt:lpstr>
      <vt:lpstr>DS!Print_Area</vt:lpstr>
      <vt:lpstr>UB!Print_Area</vt:lpstr>
      <vt:lpstr>'a truc'!Print_Titles</vt:lpstr>
      <vt:lpstr>DS!Print_Titles</vt:lpstr>
      <vt:lpstr>'THTO1 TDD3'!Print_Titles</vt:lpstr>
      <vt:lpstr>'TKTO1 TDD3'!Print_Titles</vt:lpstr>
      <vt:lpstr>TKTO1TDD2!Print_Titles</vt:lpstr>
      <vt:lpstr>'TKTO2 TDD3'!Print_Titles</vt:lpstr>
      <vt:lpstr>TKTO2TDD2!Print_Titles</vt:lpstr>
      <vt:lpstr>UB!Print_Titles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DINHLINHPC</dc:creator>
  <cp:lastModifiedBy>Windows 10</cp:lastModifiedBy>
  <cp:lastPrinted>2025-04-24T04:21:14Z</cp:lastPrinted>
  <dcterms:created xsi:type="dcterms:W3CDTF">2022-04-04T03:00:30Z</dcterms:created>
  <dcterms:modified xsi:type="dcterms:W3CDTF">2025-04-29T02:25:43Z</dcterms:modified>
  <cp:version/>
</cp:coreProperties>
</file>